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tabRatio="804" firstSheet="6" activeTab="11"/>
  </bookViews>
  <sheets>
    <sheet name="KURUM GENELİ (VİZELENEN)" sheetId="4" r:id="rId1"/>
    <sheet name="FEN BİLİMLERİ ENSTİTÜSÜ" sheetId="5" r:id="rId2"/>
    <sheet name="FEN EDEBİYAT FAKÜLTESİ" sheetId="12" r:id="rId3"/>
    <sheet name="KİMYA METALURJİ FAKÜLTESİ" sheetId="6" r:id="rId4"/>
    <sheet name="GEMİ İNŞAATI VE DENİZCİLİK FAK." sheetId="13" r:id="rId5"/>
    <sheet name="İNŞAAT FAKÜLTESİ" sheetId="7" r:id="rId6"/>
    <sheet name="ELEKTRİK ELEKTRONİK FAKÜLTESİ" sheetId="14" r:id="rId7"/>
    <sheet name="MAKİNE FAKÜLTESİ" sheetId="8" r:id="rId8"/>
    <sheet name="MİMARLIK FAKÜLTESİ" sheetId="15" r:id="rId9"/>
    <sheet name="TEKNİK BİLM.MES.YÜK.OKULU" sheetId="9" r:id="rId10"/>
    <sheet name="MİLLİ SARAYLAR MES.YÜK.OKULU" sheetId="16" r:id="rId11"/>
    <sheet name="SOSYAL BİLİMLER ENSTİTÜSÜ" sheetId="10" r:id="rId12"/>
    <sheet name="EĞİTİM FAKÜLTESİ" sheetId="17" r:id="rId13"/>
    <sheet name="İKTİSADİ VE İDARİ BİL.FAKÜLTESİ" sheetId="11" r:id="rId14"/>
    <sheet name="SANAT VE TASARIM FAKÜLTESİ" sheetId="18" r:id="rId15"/>
    <sheet name="YABANCI DİLLER YÜKSEKOKULU" sheetId="19" r:id="rId16"/>
    <sheet name="MERKEZLER" sheetId="20" r:id="rId17"/>
    <sheet name="BÖLÜMLER" sheetId="21" r:id="rId18"/>
    <sheet name="BİLSEL ARAŞ. PRJ. KOOR." sheetId="22" r:id="rId19"/>
    <sheet name="REKTÖRLÜK ÖZEL KALEM" sheetId="23" r:id="rId20"/>
    <sheet name="İÇ DENETİM BİRİMİ" sheetId="24" r:id="rId21"/>
    <sheet name="GENEL SEKRETERLİK ÖZEL KALEM" sheetId="25" r:id="rId22"/>
    <sheet name="İDARİ VE MALİ İŞLER" sheetId="26" r:id="rId23"/>
    <sheet name="PERSONEL DAİRESİ" sheetId="27" r:id="rId24"/>
    <sheet name="KÜTÜPHANE VE DÖKÜMANTASYON" sheetId="28" r:id="rId25"/>
    <sheet name="SAĞLIK KÜLTÜR VE SPOR" sheetId="29" r:id="rId26"/>
    <sheet name="BİLGİ İŞLEM DAİRESİ" sheetId="30" r:id="rId27"/>
    <sheet name="YAPI İŞLERİ VE TEKNİK" sheetId="31" r:id="rId28"/>
    <sheet name="ÖĞRENCİ İŞLERİ DAİRESİ" sheetId="32" r:id="rId29"/>
    <sheet name="STRATEJİ GELİŞTİRME DAİRESİ" sheetId="33" r:id="rId30"/>
    <sheet name="HUKUK MÜŞAVİRLİĞİ" sheetId="34" r:id="rId31"/>
    <sheet name="Sayfa1" sheetId="1" r:id="rId32"/>
  </sheets>
  <externalReferences>
    <externalReference r:id="rId33"/>
  </externalReferences>
  <definedNames>
    <definedName name="_xlnm.Print_Titles" localSheetId="26">'BİLGİ İŞLEM DAİRESİ'!$A:$S,'BİLGİ İŞLEM DAİRESİ'!$8:$12</definedName>
    <definedName name="_xlnm.Print_Titles" localSheetId="18">'BİLSEL ARAŞ. PRJ. KOOR.'!$A:$S,'BİLSEL ARAŞ. PRJ. KOOR.'!$8:$12</definedName>
    <definedName name="_xlnm.Print_Titles" localSheetId="17">BÖLÜMLER!$A:$R</definedName>
    <definedName name="_xlnm.Print_Titles" localSheetId="12">'EĞİTİM FAKÜLTESİ'!$A:$S,'EĞİTİM FAKÜLTESİ'!$8:$12</definedName>
    <definedName name="_xlnm.Print_Titles" localSheetId="6">'ELEKTRİK ELEKTRONİK FAKÜLTESİ'!$A:$S,'ELEKTRİK ELEKTRONİK FAKÜLTESİ'!$8:$12</definedName>
    <definedName name="_xlnm.Print_Titles" localSheetId="1">'FEN BİLİMLERİ ENSTİTÜSÜ'!$A:$S,'FEN BİLİMLERİ ENSTİTÜSÜ'!$11:$14</definedName>
    <definedName name="_xlnm.Print_Titles" localSheetId="2">'FEN EDEBİYAT FAKÜLTESİ'!$A:$S,'FEN EDEBİYAT FAKÜLTESİ'!$7:$11</definedName>
    <definedName name="_xlnm.Print_Titles" localSheetId="4">'GEMİ İNŞAATI VE DENİZCİLİK FAK.'!$A:$S,'GEMİ İNŞAATI VE DENİZCİLİK FAK.'!$8:$12</definedName>
    <definedName name="_xlnm.Print_Titles" localSheetId="21">'GENEL SEKRETERLİK ÖZEL KALEM'!$A:$S,'GENEL SEKRETERLİK ÖZEL KALEM'!$8:$12</definedName>
    <definedName name="_xlnm.Print_Titles" localSheetId="30">'HUKUK MÜŞAVİRLİĞİ'!$A:$S,'HUKUK MÜŞAVİRLİĞİ'!$8:$12</definedName>
    <definedName name="_xlnm.Print_Titles" localSheetId="20">'İÇ DENETİM BİRİMİ'!$A:$S,'İÇ DENETİM BİRİMİ'!$8:$12</definedName>
    <definedName name="_xlnm.Print_Titles" localSheetId="22">'İDARİ VE MALİ İŞLER'!$A:$S,'İDARİ VE MALİ İŞLER'!$8:$12</definedName>
    <definedName name="_xlnm.Print_Titles" localSheetId="13">'İKTİSADİ VE İDARİ BİL.FAKÜLTESİ'!$A:$S,'İKTİSADİ VE İDARİ BİL.FAKÜLTESİ'!$8:$12</definedName>
    <definedName name="_xlnm.Print_Titles" localSheetId="5">'İNŞAAT FAKÜLTESİ'!$A:$S,'İNŞAAT FAKÜLTESİ'!$8:$12</definedName>
    <definedName name="_xlnm.Print_Titles" localSheetId="3">'KİMYA METALURJİ FAKÜLTESİ'!$A:$S,'KİMYA METALURJİ FAKÜLTESİ'!$8:$12</definedName>
    <definedName name="_xlnm.Print_Titles" localSheetId="0">'KURUM GENELİ (VİZELENEN)'!$6:$10</definedName>
    <definedName name="_xlnm.Print_Titles" localSheetId="24">'KÜTÜPHANE VE DÖKÜMANTASYON'!$A:$S,'KÜTÜPHANE VE DÖKÜMANTASYON'!$8:$12</definedName>
    <definedName name="_xlnm.Print_Titles" localSheetId="7">'MAKİNE FAKÜLTESİ'!$A:$S,'MAKİNE FAKÜLTESİ'!$8:$12</definedName>
    <definedName name="_xlnm.Print_Titles" localSheetId="16">MERKEZLER!$A:$S,MERKEZLER!$8:$12</definedName>
    <definedName name="_xlnm.Print_Titles" localSheetId="10">'MİLLİ SARAYLAR MES.YÜK.OKULU'!$A:$S,'MİLLİ SARAYLAR MES.YÜK.OKULU'!$8:$12</definedName>
    <definedName name="_xlnm.Print_Titles" localSheetId="8">'MİMARLIK FAKÜLTESİ'!$A:$S,'MİMARLIK FAKÜLTESİ'!$8:$12</definedName>
    <definedName name="_xlnm.Print_Titles" localSheetId="28">'ÖĞRENCİ İŞLERİ DAİRESİ'!$A:$S,'ÖĞRENCİ İŞLERİ DAİRESİ'!$8:$12</definedName>
    <definedName name="_xlnm.Print_Titles" localSheetId="23">'PERSONEL DAİRESİ'!$A:$S,'PERSONEL DAİRESİ'!$8:$12</definedName>
    <definedName name="_xlnm.Print_Titles" localSheetId="19">'REKTÖRLÜK ÖZEL KALEM'!$A:$S,'REKTÖRLÜK ÖZEL KALEM'!$8:$12</definedName>
    <definedName name="_xlnm.Print_Titles" localSheetId="25">'SAĞLIK KÜLTÜR VE SPOR'!$A:$S,'SAĞLIK KÜLTÜR VE SPOR'!$8:$12</definedName>
    <definedName name="_xlnm.Print_Titles" localSheetId="14">'SANAT VE TASARIM FAKÜLTESİ'!$A:$S,'SANAT VE TASARIM FAKÜLTESİ'!$8:$12</definedName>
    <definedName name="_xlnm.Print_Titles" localSheetId="11">'SOSYAL BİLİMLER ENSTİTÜSÜ'!$A:$S,'SOSYAL BİLİMLER ENSTİTÜSÜ'!$8:$12</definedName>
    <definedName name="_xlnm.Print_Titles" localSheetId="29">'STRATEJİ GELİŞTİRME DAİRESİ'!$A:$S,'STRATEJİ GELİŞTİRME DAİRESİ'!$8:$12</definedName>
    <definedName name="_xlnm.Print_Titles" localSheetId="9">'TEKNİK BİLM.MES.YÜK.OKULU'!$A:$S,'TEKNİK BİLM.MES.YÜK.OKULU'!$8:$12</definedName>
    <definedName name="_xlnm.Print_Titles" localSheetId="15">'YABANCI DİLLER YÜKSEKOKULU'!$A:$S,'YABANCI DİLLER YÜKSEKOKULU'!$8:$12</definedName>
    <definedName name="_xlnm.Print_Titles" localSheetId="27">'YAPI İŞLERİ VE TEKNİK'!$A:$S,'YAPI İŞLERİ VE TEKNİK'!$8:$12</definedName>
  </definedNames>
  <calcPr calcId="145621"/>
</workbook>
</file>

<file path=xl/calcChain.xml><?xml version="1.0" encoding="utf-8"?>
<calcChain xmlns="http://schemas.openxmlformats.org/spreadsheetml/2006/main">
  <c r="AT47" i="5" l="1"/>
  <c r="AY13" i="33"/>
  <c r="AV13" i="33"/>
  <c r="AR13" i="33"/>
  <c r="AR12" i="33" s="1"/>
  <c r="AR11" i="33" s="1"/>
  <c r="AQ13" i="33"/>
  <c r="AQ12" i="33" s="1"/>
  <c r="AQ11" i="33" s="1"/>
  <c r="AP13" i="33"/>
  <c r="AP12" i="33" s="1"/>
  <c r="AP11" i="33" s="1"/>
  <c r="AL13" i="33"/>
  <c r="AL12" i="33"/>
  <c r="AL11" i="33" s="1"/>
  <c r="AK13" i="33"/>
  <c r="AK12" i="33" s="1"/>
  <c r="AK11" i="33" s="1"/>
  <c r="AJ13" i="33"/>
  <c r="AJ12" i="33"/>
  <c r="AJ11" i="33" s="1"/>
  <c r="AC13" i="33"/>
  <c r="AC12" i="33" s="1"/>
  <c r="AC11" i="33" s="1"/>
  <c r="AB13" i="33"/>
  <c r="AB12" i="33" s="1"/>
  <c r="AB11" i="33" s="1"/>
  <c r="AA13" i="33"/>
  <c r="AA12" i="33" s="1"/>
  <c r="AA11" i="33" s="1"/>
  <c r="W13" i="33"/>
  <c r="W12" i="33" s="1"/>
  <c r="W11" i="33" s="1"/>
  <c r="V13" i="33"/>
  <c r="V12" i="33" s="1"/>
  <c r="V11" i="33" s="1"/>
  <c r="U13" i="33"/>
  <c r="U12" i="33" s="1"/>
  <c r="U11" i="33" s="1"/>
  <c r="S12" i="33"/>
  <c r="S13" i="33"/>
  <c r="AY13" i="32"/>
  <c r="AV13" i="32"/>
  <c r="AR14" i="32"/>
  <c r="AR13" i="32" s="1"/>
  <c r="AR12" i="32" s="1"/>
  <c r="AR11" i="32" s="1"/>
  <c r="AQ14" i="32"/>
  <c r="AQ13" i="32" s="1"/>
  <c r="AQ12" i="32" s="1"/>
  <c r="AQ11" i="32" s="1"/>
  <c r="AP14" i="32"/>
  <c r="AP13" i="32"/>
  <c r="AP12" i="32" s="1"/>
  <c r="AP11" i="32" s="1"/>
  <c r="AL14" i="32"/>
  <c r="AL13" i="32" s="1"/>
  <c r="AL12" i="32" s="1"/>
  <c r="AL11" i="32" s="1"/>
  <c r="AK14" i="32"/>
  <c r="AK13" i="32" s="1"/>
  <c r="AK12" i="32" s="1"/>
  <c r="AK11" i="32" s="1"/>
  <c r="AJ14" i="32"/>
  <c r="AJ13" i="32"/>
  <c r="AJ12" i="32" s="1"/>
  <c r="AJ11" i="32" s="1"/>
  <c r="AC14" i="32"/>
  <c r="AC13" i="32" s="1"/>
  <c r="AC12" i="32" s="1"/>
  <c r="AC11" i="32" s="1"/>
  <c r="AB14" i="32"/>
  <c r="AB13" i="32" s="1"/>
  <c r="AB12" i="32" s="1"/>
  <c r="AB11" i="32" s="1"/>
  <c r="AA14" i="32"/>
  <c r="AA13" i="32" s="1"/>
  <c r="AA12" i="32" s="1"/>
  <c r="AA11" i="32" s="1"/>
  <c r="W13" i="32"/>
  <c r="W12" i="32"/>
  <c r="W11" i="32" s="1"/>
  <c r="V13" i="32"/>
  <c r="V12" i="32"/>
  <c r="V11" i="32" s="1"/>
  <c r="U13" i="32"/>
  <c r="U12" i="32" s="1"/>
  <c r="U11" i="32" s="1"/>
  <c r="S12" i="32"/>
  <c r="S13" i="32"/>
  <c r="AY13" i="31"/>
  <c r="AV13" i="31"/>
  <c r="AR13" i="31"/>
  <c r="AR12" i="31" s="1"/>
  <c r="AR11" i="31" s="1"/>
  <c r="AQ13" i="31"/>
  <c r="AQ12" i="31" s="1"/>
  <c r="AQ11" i="31" s="1"/>
  <c r="AP13" i="31"/>
  <c r="AP12" i="31" s="1"/>
  <c r="AP11" i="31" s="1"/>
  <c r="AL13" i="31"/>
  <c r="AL12" i="31" s="1"/>
  <c r="AL11" i="31" s="1"/>
  <c r="AK13" i="31"/>
  <c r="AK12" i="31" s="1"/>
  <c r="AK11" i="31" s="1"/>
  <c r="AJ13" i="31"/>
  <c r="AJ12" i="31"/>
  <c r="AJ11" i="31" s="1"/>
  <c r="AC13" i="31"/>
  <c r="AC12" i="31" s="1"/>
  <c r="AC11" i="31" s="1"/>
  <c r="AB13" i="31"/>
  <c r="AB12" i="31" s="1"/>
  <c r="AB11" i="31" s="1"/>
  <c r="AA13" i="31"/>
  <c r="AA12" i="31" s="1"/>
  <c r="AA11" i="31" s="1"/>
  <c r="W13" i="31"/>
  <c r="W12" i="31" s="1"/>
  <c r="W11" i="31" s="1"/>
  <c r="V13" i="31"/>
  <c r="V12" i="31"/>
  <c r="V11" i="31"/>
  <c r="U13" i="31"/>
  <c r="U12" i="31"/>
  <c r="U11" i="31" s="1"/>
  <c r="S12" i="31"/>
  <c r="S13" i="31"/>
  <c r="AY13" i="30"/>
  <c r="AV13" i="30"/>
  <c r="AV12" i="30"/>
  <c r="AR14" i="30"/>
  <c r="AR13" i="30" s="1"/>
  <c r="AR12" i="30" s="1"/>
  <c r="AR11" i="30" s="1"/>
  <c r="AQ14" i="30"/>
  <c r="AP14" i="30"/>
  <c r="AQ13" i="30"/>
  <c r="AQ12" i="30" s="1"/>
  <c r="AQ11" i="30" s="1"/>
  <c r="AP13" i="30"/>
  <c r="AP12" i="30"/>
  <c r="AP11" i="30" s="1"/>
  <c r="AL14" i="30"/>
  <c r="AL13" i="30" s="1"/>
  <c r="AL12" i="30" s="1"/>
  <c r="AL11" i="30" s="1"/>
  <c r="AK14" i="30"/>
  <c r="AK13" i="30" s="1"/>
  <c r="AK12" i="30" s="1"/>
  <c r="AK11" i="30" s="1"/>
  <c r="AJ14" i="30"/>
  <c r="AJ13" i="30"/>
  <c r="AJ12" i="30" s="1"/>
  <c r="AJ11" i="30" s="1"/>
  <c r="AC14" i="30"/>
  <c r="AC13" i="30" s="1"/>
  <c r="AC12" i="30" s="1"/>
  <c r="AC11" i="30" s="1"/>
  <c r="AB14" i="30"/>
  <c r="AB13" i="30" s="1"/>
  <c r="AB12" i="30" s="1"/>
  <c r="AB11" i="30" s="1"/>
  <c r="AA14" i="30"/>
  <c r="AA13" i="30" s="1"/>
  <c r="AA12" i="30" s="1"/>
  <c r="AA11" i="30" s="1"/>
  <c r="W14" i="30"/>
  <c r="W13" i="30"/>
  <c r="W12" i="30" s="1"/>
  <c r="W11" i="30" s="1"/>
  <c r="V14" i="30"/>
  <c r="V13" i="30"/>
  <c r="V12" i="30" s="1"/>
  <c r="V11" i="30" s="1"/>
  <c r="U14" i="30"/>
  <c r="U13" i="30"/>
  <c r="U12" i="30" s="1"/>
  <c r="U11" i="30" s="1"/>
  <c r="S12" i="30"/>
  <c r="S13" i="30"/>
  <c r="AY13" i="29"/>
  <c r="AV13" i="29"/>
  <c r="AR13" i="29"/>
  <c r="AR12" i="29" s="1"/>
  <c r="AR11" i="29" s="1"/>
  <c r="AQ13" i="29"/>
  <c r="AQ12" i="29" s="1"/>
  <c r="AQ11" i="29" s="1"/>
  <c r="AP13" i="29"/>
  <c r="AP12" i="29" s="1"/>
  <c r="AP11" i="29" s="1"/>
  <c r="AL13" i="29"/>
  <c r="AL12" i="29" s="1"/>
  <c r="AL11" i="29" s="1"/>
  <c r="AK13" i="29"/>
  <c r="AK12" i="29" s="1"/>
  <c r="AK11" i="29" s="1"/>
  <c r="AJ13" i="29"/>
  <c r="AJ12" i="29" s="1"/>
  <c r="AJ11" i="29" s="1"/>
  <c r="AC13" i="29"/>
  <c r="AC12" i="29" s="1"/>
  <c r="AC11" i="29" s="1"/>
  <c r="AB13" i="29"/>
  <c r="AB12" i="29" s="1"/>
  <c r="AB11" i="29" s="1"/>
  <c r="AA13" i="29"/>
  <c r="AA12" i="29" s="1"/>
  <c r="AA11" i="29" s="1"/>
  <c r="W13" i="29"/>
  <c r="W12" i="29" s="1"/>
  <c r="W11" i="29" s="1"/>
  <c r="V13" i="29"/>
  <c r="V12" i="29" s="1"/>
  <c r="V11" i="29" s="1"/>
  <c r="U13" i="29"/>
  <c r="U12" i="29"/>
  <c r="U11" i="29"/>
  <c r="S12" i="29"/>
  <c r="S13" i="29"/>
  <c r="X78" i="26"/>
  <c r="Y78" i="26" s="1"/>
  <c r="AD78" i="26"/>
  <c r="AE78" i="26" s="1"/>
  <c r="AM78" i="26"/>
  <c r="AN78" i="26" s="1"/>
  <c r="AS78" i="26"/>
  <c r="AT78" i="26"/>
  <c r="AV78" i="26"/>
  <c r="AW78" i="26" s="1"/>
  <c r="AY13" i="25"/>
  <c r="AV13" i="25"/>
  <c r="AR18" i="25"/>
  <c r="AR17" i="25"/>
  <c r="AR16" i="25" s="1"/>
  <c r="AR15" i="25" s="1"/>
  <c r="AR14" i="25" s="1"/>
  <c r="AR13" i="25" s="1"/>
  <c r="AR12" i="25" s="1"/>
  <c r="AR11" i="25" s="1"/>
  <c r="AQ18" i="25"/>
  <c r="AQ17" i="25"/>
  <c r="AQ16" i="25"/>
  <c r="AQ15" i="25" s="1"/>
  <c r="AQ14" i="25" s="1"/>
  <c r="AQ13" i="25" s="1"/>
  <c r="AQ12" i="25" s="1"/>
  <c r="AQ11" i="25" s="1"/>
  <c r="AP18" i="25"/>
  <c r="AP17" i="25"/>
  <c r="AP16" i="25"/>
  <c r="AP15" i="25" s="1"/>
  <c r="AP14" i="25" s="1"/>
  <c r="AP13" i="25" s="1"/>
  <c r="AP12" i="25" s="1"/>
  <c r="AP11" i="25" s="1"/>
  <c r="AK18" i="25"/>
  <c r="AK17" i="25" s="1"/>
  <c r="AK16" i="25" s="1"/>
  <c r="AK15" i="25" s="1"/>
  <c r="AK14" i="25" s="1"/>
  <c r="AK13" i="25" s="1"/>
  <c r="AK12" i="25" s="1"/>
  <c r="AK11" i="25" s="1"/>
  <c r="AL18" i="25"/>
  <c r="AL17" i="25"/>
  <c r="AL16" i="25"/>
  <c r="AL15" i="25" s="1"/>
  <c r="AL14" i="25" s="1"/>
  <c r="AL13" i="25" s="1"/>
  <c r="AL12" i="25" s="1"/>
  <c r="AL11" i="25" s="1"/>
  <c r="AJ18" i="25"/>
  <c r="AJ17" i="25"/>
  <c r="AJ16" i="25"/>
  <c r="AJ15" i="25" s="1"/>
  <c r="AJ14" i="25" s="1"/>
  <c r="AJ13" i="25" s="1"/>
  <c r="AJ12" i="25" s="1"/>
  <c r="AJ11" i="25" s="1"/>
  <c r="AC15" i="25"/>
  <c r="AC16" i="25"/>
  <c r="AC17" i="25"/>
  <c r="AC18" i="25"/>
  <c r="AB14" i="25"/>
  <c r="AA14" i="25"/>
  <c r="AA13" i="25" s="1"/>
  <c r="AA12" i="25" s="1"/>
  <c r="AA11" i="25" s="1"/>
  <c r="AB13" i="25"/>
  <c r="AB12" i="25" s="1"/>
  <c r="AB11" i="25" s="1"/>
  <c r="W14" i="25"/>
  <c r="W15" i="25"/>
  <c r="W16" i="25"/>
  <c r="W17" i="25"/>
  <c r="W18" i="25"/>
  <c r="V13" i="25"/>
  <c r="V12" i="25"/>
  <c r="V11" i="25"/>
  <c r="U13" i="25"/>
  <c r="U12" i="25"/>
  <c r="U11" i="25"/>
  <c r="S12" i="25"/>
  <c r="S13" i="25"/>
  <c r="AY13" i="24"/>
  <c r="AV13" i="24"/>
  <c r="AR17" i="24"/>
  <c r="AR16" i="24"/>
  <c r="AR15" i="24"/>
  <c r="AR14" i="24" s="1"/>
  <c r="AR13" i="24" s="1"/>
  <c r="AR12" i="24" s="1"/>
  <c r="AR11" i="24" s="1"/>
  <c r="AQ17" i="24"/>
  <c r="AQ16" i="24"/>
  <c r="AQ15" i="24"/>
  <c r="AQ14" i="24" s="1"/>
  <c r="AQ13" i="24" s="1"/>
  <c r="AQ12" i="24" s="1"/>
  <c r="AQ11" i="24" s="1"/>
  <c r="AP17" i="24"/>
  <c r="AP16" i="24"/>
  <c r="AP15" i="24"/>
  <c r="AP14" i="24" s="1"/>
  <c r="AP13" i="24" s="1"/>
  <c r="AP12" i="24" s="1"/>
  <c r="AP11" i="24" s="1"/>
  <c r="AL17" i="24"/>
  <c r="AL16" i="24"/>
  <c r="AL15" i="24"/>
  <c r="AL14" i="24" s="1"/>
  <c r="AL13" i="24" s="1"/>
  <c r="AL12" i="24" s="1"/>
  <c r="AL11" i="24" s="1"/>
  <c r="AK17" i="24"/>
  <c r="AK16" i="24"/>
  <c r="AK15" i="24" s="1"/>
  <c r="AK14" i="24" s="1"/>
  <c r="AK13" i="24" s="1"/>
  <c r="AK12" i="24" s="1"/>
  <c r="AK11" i="24" s="1"/>
  <c r="AJ17" i="24"/>
  <c r="AJ16" i="24"/>
  <c r="AJ15" i="24"/>
  <c r="AJ14" i="24" s="1"/>
  <c r="AJ13" i="24" s="1"/>
  <c r="AJ12" i="24" s="1"/>
  <c r="AJ11" i="24" s="1"/>
  <c r="AC17" i="24"/>
  <c r="AC16" i="24"/>
  <c r="AC15" i="24" s="1"/>
  <c r="AC14" i="24" s="1"/>
  <c r="AC13" i="24" s="1"/>
  <c r="AC12" i="24" s="1"/>
  <c r="AC11" i="24" s="1"/>
  <c r="AB17" i="24"/>
  <c r="AB16" i="24"/>
  <c r="AB15" i="24"/>
  <c r="AB14" i="24" s="1"/>
  <c r="AB13" i="24" s="1"/>
  <c r="AB12" i="24" s="1"/>
  <c r="AB11" i="24" s="1"/>
  <c r="AA17" i="24"/>
  <c r="AA16" i="24"/>
  <c r="AA15" i="24" s="1"/>
  <c r="AA14" i="24" s="1"/>
  <c r="AA13" i="24" s="1"/>
  <c r="AA12" i="24" s="1"/>
  <c r="AA11" i="24" s="1"/>
  <c r="W17" i="24"/>
  <c r="W16" i="24"/>
  <c r="W15" i="24"/>
  <c r="W14" i="24" s="1"/>
  <c r="W13" i="24" s="1"/>
  <c r="W12" i="24" s="1"/>
  <c r="W11" i="24" s="1"/>
  <c r="V17" i="24"/>
  <c r="V16" i="24"/>
  <c r="V15" i="24"/>
  <c r="V14" i="24" s="1"/>
  <c r="V13" i="24" s="1"/>
  <c r="V12" i="24" s="1"/>
  <c r="V11" i="24" s="1"/>
  <c r="U17" i="24"/>
  <c r="U16" i="24" s="1"/>
  <c r="U15" i="24" s="1"/>
  <c r="U14" i="24" s="1"/>
  <c r="U13" i="24" s="1"/>
  <c r="U12" i="24" s="1"/>
  <c r="U11" i="24" s="1"/>
  <c r="S12" i="24"/>
  <c r="S13" i="24"/>
  <c r="AY13" i="23"/>
  <c r="AV13" i="23"/>
  <c r="AR18" i="23"/>
  <c r="AR17" i="23"/>
  <c r="AR16" i="23"/>
  <c r="AR15" i="23" s="1"/>
  <c r="AR14" i="23" s="1"/>
  <c r="AR13" i="23" s="1"/>
  <c r="AR12" i="23" s="1"/>
  <c r="AR11" i="23" s="1"/>
  <c r="AQ18" i="23"/>
  <c r="AQ17" i="23"/>
  <c r="AQ16" i="23"/>
  <c r="AQ15" i="23" s="1"/>
  <c r="AQ14" i="23" s="1"/>
  <c r="AQ13" i="23" s="1"/>
  <c r="AQ12" i="23" s="1"/>
  <c r="AQ11" i="23" s="1"/>
  <c r="AP18" i="23"/>
  <c r="AP17" i="23"/>
  <c r="AP16" i="23"/>
  <c r="AP15" i="23" s="1"/>
  <c r="AP14" i="23" s="1"/>
  <c r="AP13" i="23" s="1"/>
  <c r="AP12" i="23" s="1"/>
  <c r="AP11" i="23" s="1"/>
  <c r="AL18" i="23"/>
  <c r="AL17" i="23"/>
  <c r="AL16" i="23"/>
  <c r="AL15" i="23" s="1"/>
  <c r="AL14" i="23" s="1"/>
  <c r="AL13" i="23" s="1"/>
  <c r="AL12" i="23" s="1"/>
  <c r="AL11" i="23" s="1"/>
  <c r="AK18" i="23"/>
  <c r="AK17" i="23"/>
  <c r="AK16" i="23"/>
  <c r="AK15" i="23" s="1"/>
  <c r="AK14" i="23" s="1"/>
  <c r="AK13" i="23" s="1"/>
  <c r="AK12" i="23" s="1"/>
  <c r="AK11" i="23" s="1"/>
  <c r="AJ18" i="23"/>
  <c r="AJ17" i="23"/>
  <c r="AJ16" i="23"/>
  <c r="AJ15" i="23" s="1"/>
  <c r="AJ14" i="23" s="1"/>
  <c r="AJ13" i="23" s="1"/>
  <c r="AJ12" i="23" s="1"/>
  <c r="AJ11" i="23" s="1"/>
  <c r="AC18" i="23"/>
  <c r="AC17" i="23"/>
  <c r="AC16" i="23"/>
  <c r="AC15" i="23" s="1"/>
  <c r="AC14" i="23" s="1"/>
  <c r="AC13" i="23" s="1"/>
  <c r="AC12" i="23" s="1"/>
  <c r="AC11" i="23" s="1"/>
  <c r="AB18" i="23"/>
  <c r="AB17" i="23"/>
  <c r="AB16" i="23"/>
  <c r="AB15" i="23" s="1"/>
  <c r="AB14" i="23" s="1"/>
  <c r="AB13" i="23" s="1"/>
  <c r="AB12" i="23" s="1"/>
  <c r="AB11" i="23" s="1"/>
  <c r="AA18" i="23"/>
  <c r="AA17" i="23"/>
  <c r="AA16" i="23"/>
  <c r="AA15" i="23" s="1"/>
  <c r="AA14" i="23" s="1"/>
  <c r="AA13" i="23" s="1"/>
  <c r="AA12" i="23" s="1"/>
  <c r="AA11" i="23" s="1"/>
  <c r="W18" i="23"/>
  <c r="W17" i="23"/>
  <c r="W16" i="23"/>
  <c r="W15" i="23" s="1"/>
  <c r="W14" i="23" s="1"/>
  <c r="W13" i="23" s="1"/>
  <c r="W12" i="23" s="1"/>
  <c r="W11" i="23" s="1"/>
  <c r="V17" i="23"/>
  <c r="V16" i="23" s="1"/>
  <c r="V15" i="23" s="1"/>
  <c r="V14" i="23" s="1"/>
  <c r="V13" i="23" s="1"/>
  <c r="V12" i="23" s="1"/>
  <c r="V11" i="23" s="1"/>
  <c r="U17" i="23"/>
  <c r="U16" i="23" s="1"/>
  <c r="U15" i="23" s="1"/>
  <c r="U14" i="23" s="1"/>
  <c r="U13" i="23" s="1"/>
  <c r="U12" i="23" s="1"/>
  <c r="U11" i="23" s="1"/>
  <c r="S12" i="23"/>
  <c r="S13" i="23"/>
  <c r="S15" i="23"/>
  <c r="S17" i="23"/>
  <c r="AY13" i="22"/>
  <c r="AV13" i="22"/>
  <c r="AR15" i="22"/>
  <c r="AR14" i="22" s="1"/>
  <c r="AR13" i="22" s="1"/>
  <c r="AR12" i="22" s="1"/>
  <c r="AR11" i="22" s="1"/>
  <c r="AQ15" i="22"/>
  <c r="AQ14" i="22" s="1"/>
  <c r="AQ13" i="22" s="1"/>
  <c r="AQ12" i="22" s="1"/>
  <c r="AQ11" i="22" s="1"/>
  <c r="AP15" i="22"/>
  <c r="AP14" i="22" s="1"/>
  <c r="AP13" i="22" s="1"/>
  <c r="AP12" i="22" s="1"/>
  <c r="AP11" i="22" s="1"/>
  <c r="AL15" i="22"/>
  <c r="AL14" i="22" s="1"/>
  <c r="AL13" i="22" s="1"/>
  <c r="AL12" i="22" s="1"/>
  <c r="AL11" i="22" s="1"/>
  <c r="AK15" i="22"/>
  <c r="AK14" i="22" s="1"/>
  <c r="AK13" i="22" s="1"/>
  <c r="AK12" i="22" s="1"/>
  <c r="AK11" i="22" s="1"/>
  <c r="AJ15" i="22"/>
  <c r="AJ14" i="22" s="1"/>
  <c r="AJ13" i="22" s="1"/>
  <c r="AJ12" i="22" s="1"/>
  <c r="AJ11" i="22" s="1"/>
  <c r="AC15" i="22"/>
  <c r="AC14" i="22" s="1"/>
  <c r="AC13" i="22" s="1"/>
  <c r="AC12" i="22" s="1"/>
  <c r="AC11" i="22" s="1"/>
  <c r="AB15" i="22"/>
  <c r="AB14" i="22" s="1"/>
  <c r="AB13" i="22" s="1"/>
  <c r="AB12" i="22" s="1"/>
  <c r="AB11" i="22" s="1"/>
  <c r="AA15" i="22"/>
  <c r="AA14" i="22" s="1"/>
  <c r="AA13" i="22" s="1"/>
  <c r="AA12" i="22" s="1"/>
  <c r="AA11" i="22" s="1"/>
  <c r="W15" i="22"/>
  <c r="W14" i="22"/>
  <c r="W13" i="22"/>
  <c r="W12" i="22" s="1"/>
  <c r="W11" i="22" s="1"/>
  <c r="V15" i="22"/>
  <c r="V14" i="22"/>
  <c r="V13" i="22"/>
  <c r="V12" i="22" s="1"/>
  <c r="V11" i="22" s="1"/>
  <c r="U12" i="22"/>
  <c r="U13" i="22"/>
  <c r="U15" i="22"/>
  <c r="AZ32" i="22"/>
  <c r="AZ31" i="22"/>
  <c r="AY32" i="22"/>
  <c r="AY31" i="22"/>
  <c r="AV32" i="22"/>
  <c r="AT32" i="22"/>
  <c r="AS32" i="22"/>
  <c r="AQ33" i="22"/>
  <c r="AR33" i="22"/>
  <c r="AR32" i="22" s="1"/>
  <c r="AQ32" i="22"/>
  <c r="AP32" i="22"/>
  <c r="AN32" i="22"/>
  <c r="AN31" i="22"/>
  <c r="AM32" i="22"/>
  <c r="AK32" i="22"/>
  <c r="AL32" i="22"/>
  <c r="AJ32" i="22"/>
  <c r="AD32" i="22"/>
  <c r="AE32" i="22"/>
  <c r="AB32" i="22"/>
  <c r="AC32" i="22"/>
  <c r="AA32" i="22"/>
  <c r="S12" i="22"/>
  <c r="S13" i="22"/>
  <c r="S15" i="22"/>
  <c r="AP31" i="22"/>
  <c r="AO31" i="22"/>
  <c r="AK31" i="22"/>
  <c r="AJ31" i="22"/>
  <c r="AI32" i="22"/>
  <c r="AI31" i="22" s="1"/>
  <c r="AB31" i="22"/>
  <c r="Z32" i="22"/>
  <c r="Z31" i="22" s="1"/>
  <c r="T32" i="22"/>
  <c r="T31" i="22" s="1"/>
  <c r="R32" i="22"/>
  <c r="R31" i="22" s="1"/>
  <c r="Q32" i="22"/>
  <c r="Q31" i="22" s="1"/>
  <c r="P32" i="22"/>
  <c r="O32" i="22"/>
  <c r="O31" i="22" s="1"/>
  <c r="AW31" i="22"/>
  <c r="AT31" i="22"/>
  <c r="AH31" i="22"/>
  <c r="AG31" i="22"/>
  <c r="P31" i="22"/>
  <c r="AG78" i="26" l="1"/>
  <c r="AE31" i="22"/>
  <c r="AC31" i="22"/>
  <c r="AS31" i="22"/>
  <c r="AL31" i="22"/>
  <c r="AQ31" i="22"/>
  <c r="AA31" i="22"/>
  <c r="AH78" i="26" l="1"/>
  <c r="AY78" i="26"/>
  <c r="AD31" i="22"/>
  <c r="AU32" i="22"/>
  <c r="AU31" i="22" s="1"/>
  <c r="AM31" i="22"/>
  <c r="AR31" i="22"/>
  <c r="BB78" i="26" l="1"/>
  <c r="AZ78" i="26"/>
  <c r="AV31" i="22"/>
  <c r="BC78" i="26" l="1"/>
  <c r="BD78" i="26"/>
  <c r="AS29" i="34" l="1"/>
  <c r="AT29" i="34" s="1"/>
  <c r="AM29" i="34"/>
  <c r="AN29" i="34" s="1"/>
  <c r="AD29" i="34"/>
  <c r="AE29" i="34" s="1"/>
  <c r="X29" i="34"/>
  <c r="AG29" i="34" s="1"/>
  <c r="AS28" i="34"/>
  <c r="AT28" i="34" s="1"/>
  <c r="AN28" i="34"/>
  <c r="AM28" i="34"/>
  <c r="AE28" i="34"/>
  <c r="AD28" i="34"/>
  <c r="X28" i="34"/>
  <c r="AG28" i="34" s="1"/>
  <c r="AS27" i="34"/>
  <c r="AT27" i="34" s="1"/>
  <c r="AM27" i="34"/>
  <c r="AD27" i="34"/>
  <c r="AE27" i="34" s="1"/>
  <c r="X27" i="34"/>
  <c r="Y27" i="34" s="1"/>
  <c r="AT26" i="34"/>
  <c r="AS26" i="34"/>
  <c r="AM26" i="34"/>
  <c r="AV26" i="34" s="1"/>
  <c r="AW26" i="34" s="1"/>
  <c r="AE26" i="34"/>
  <c r="AD26" i="34"/>
  <c r="X26" i="34"/>
  <c r="AG26" i="34" s="1"/>
  <c r="AS25" i="34"/>
  <c r="AT25" i="34" s="1"/>
  <c r="AM25" i="34"/>
  <c r="AN25" i="34" s="1"/>
  <c r="AD25" i="34"/>
  <c r="AE25" i="34" s="1"/>
  <c r="X25" i="34"/>
  <c r="AG25" i="34" s="1"/>
  <c r="AR24" i="34"/>
  <c r="AQ24" i="34"/>
  <c r="AP24" i="34"/>
  <c r="AS24" i="34" s="1"/>
  <c r="AL24" i="34"/>
  <c r="AK24" i="34"/>
  <c r="AM24" i="34" s="1"/>
  <c r="AJ24" i="34"/>
  <c r="AC24" i="34"/>
  <c r="AB24" i="34"/>
  <c r="AA24" i="34"/>
  <c r="AD24" i="34" s="1"/>
  <c r="W24" i="34"/>
  <c r="V24" i="34"/>
  <c r="U24" i="34"/>
  <c r="S24" i="34"/>
  <c r="R24" i="34"/>
  <c r="Q24" i="34"/>
  <c r="P24" i="34"/>
  <c r="AS23" i="34"/>
  <c r="AT23" i="34" s="1"/>
  <c r="AM23" i="34"/>
  <c r="AN23" i="34" s="1"/>
  <c r="AD23" i="34"/>
  <c r="AE23" i="34" s="1"/>
  <c r="X23" i="34"/>
  <c r="Y23" i="34" s="1"/>
  <c r="AR22" i="34"/>
  <c r="AQ22" i="34"/>
  <c r="AP22" i="34"/>
  <c r="AL22" i="34"/>
  <c r="AK22" i="34"/>
  <c r="AJ22" i="34"/>
  <c r="AC22" i="34"/>
  <c r="AB22" i="34"/>
  <c r="AA22" i="34"/>
  <c r="W22" i="34"/>
  <c r="V22" i="34"/>
  <c r="U22" i="34"/>
  <c r="S22" i="34"/>
  <c r="R22" i="34"/>
  <c r="Q22" i="34"/>
  <c r="P22" i="34"/>
  <c r="AS21" i="34"/>
  <c r="AT21" i="34" s="1"/>
  <c r="AM21" i="34"/>
  <c r="AN21" i="34" s="1"/>
  <c r="AD21" i="34"/>
  <c r="AG21" i="34" s="1"/>
  <c r="X21" i="34"/>
  <c r="Y21" i="34" s="1"/>
  <c r="AR20" i="34"/>
  <c r="AQ20" i="34"/>
  <c r="AS20" i="34" s="1"/>
  <c r="AT20" i="34" s="1"/>
  <c r="AP20" i="34"/>
  <c r="AL20" i="34"/>
  <c r="AK20" i="34"/>
  <c r="AJ20" i="34"/>
  <c r="AM20" i="34" s="1"/>
  <c r="AC20" i="34"/>
  <c r="AC19" i="34" s="1"/>
  <c r="AB20" i="34"/>
  <c r="AA20" i="34"/>
  <c r="AA19" i="34" s="1"/>
  <c r="W20" i="34"/>
  <c r="V20" i="34"/>
  <c r="U20" i="34"/>
  <c r="U19" i="34" s="1"/>
  <c r="S20" i="34"/>
  <c r="R20" i="34"/>
  <c r="Q20" i="34"/>
  <c r="P20" i="34"/>
  <c r="P19" i="34" s="1"/>
  <c r="P18" i="34" s="1"/>
  <c r="P17" i="34" s="1"/>
  <c r="P16" i="34" s="1"/>
  <c r="P15" i="34" s="1"/>
  <c r="P14" i="34" s="1"/>
  <c r="P13" i="34" s="1"/>
  <c r="P12" i="34" s="1"/>
  <c r="P11" i="34" s="1"/>
  <c r="AQ19" i="34"/>
  <c r="AQ18" i="34" s="1"/>
  <c r="AQ17" i="34" s="1"/>
  <c r="AQ16" i="34" s="1"/>
  <c r="AQ15" i="34" s="1"/>
  <c r="AQ14" i="34" s="1"/>
  <c r="AQ13" i="34" s="1"/>
  <c r="AQ12" i="34" s="1"/>
  <c r="AQ11" i="34" s="1"/>
  <c r="AP19" i="34"/>
  <c r="AK19" i="34"/>
  <c r="AJ19" i="34"/>
  <c r="AB19" i="34"/>
  <c r="AB18" i="34" s="1"/>
  <c r="AB17" i="34" s="1"/>
  <c r="AB16" i="34" s="1"/>
  <c r="AB15" i="34" s="1"/>
  <c r="AB14" i="34" s="1"/>
  <c r="AB13" i="34" s="1"/>
  <c r="AB12" i="34" s="1"/>
  <c r="AB11" i="34" s="1"/>
  <c r="W19" i="34"/>
  <c r="V19" i="34"/>
  <c r="V18" i="34" s="1"/>
  <c r="V17" i="34" s="1"/>
  <c r="V16" i="34" s="1"/>
  <c r="V15" i="34" s="1"/>
  <c r="V14" i="34" s="1"/>
  <c r="V13" i="34" s="1"/>
  <c r="V12" i="34" s="1"/>
  <c r="V11" i="34" s="1"/>
  <c r="R19" i="34"/>
  <c r="R18" i="34" s="1"/>
  <c r="R17" i="34" s="1"/>
  <c r="R16" i="34" s="1"/>
  <c r="R15" i="34" s="1"/>
  <c r="R14" i="34" s="1"/>
  <c r="Q19" i="34"/>
  <c r="AK18" i="34"/>
  <c r="AK17" i="34" s="1"/>
  <c r="AK16" i="34" s="1"/>
  <c r="AK15" i="34" s="1"/>
  <c r="AK14" i="34" s="1"/>
  <c r="AK13" i="34" s="1"/>
  <c r="AK12" i="34" s="1"/>
  <c r="AK11" i="34" s="1"/>
  <c r="AC18" i="34"/>
  <c r="AC17" i="34" s="1"/>
  <c r="AC16" i="34" s="1"/>
  <c r="AC15" i="34" s="1"/>
  <c r="AC14" i="34" s="1"/>
  <c r="AC13" i="34" s="1"/>
  <c r="AC12" i="34" s="1"/>
  <c r="AC11" i="34" s="1"/>
  <c r="W18" i="34"/>
  <c r="W17" i="34" s="1"/>
  <c r="W16" i="34" s="1"/>
  <c r="W15" i="34" s="1"/>
  <c r="W14" i="34" s="1"/>
  <c r="W13" i="34" s="1"/>
  <c r="W12" i="34" s="1"/>
  <c r="W11" i="34" s="1"/>
  <c r="Q18" i="34"/>
  <c r="Q17" i="34" s="1"/>
  <c r="Q16" i="34" s="1"/>
  <c r="Q15" i="34" s="1"/>
  <c r="Q14" i="34" s="1"/>
  <c r="AS27" i="33"/>
  <c r="AT27" i="33" s="1"/>
  <c r="AM27" i="33"/>
  <c r="AV27" i="33" s="1"/>
  <c r="AW27" i="33" s="1"/>
  <c r="AD27" i="33"/>
  <c r="AE27" i="33" s="1"/>
  <c r="X27" i="33"/>
  <c r="AG27" i="33" s="1"/>
  <c r="AS26" i="33"/>
  <c r="AT26" i="33" s="1"/>
  <c r="AM26" i="33"/>
  <c r="AN26" i="33" s="1"/>
  <c r="AD26" i="33"/>
  <c r="X26" i="33"/>
  <c r="Y26" i="33" s="1"/>
  <c r="AS25" i="33"/>
  <c r="AT25" i="33" s="1"/>
  <c r="AM25" i="33"/>
  <c r="AD25" i="33"/>
  <c r="AE25" i="33" s="1"/>
  <c r="X25" i="33"/>
  <c r="Y25" i="33" s="1"/>
  <c r="AR24" i="33"/>
  <c r="AQ24" i="33"/>
  <c r="AP24" i="33"/>
  <c r="AL24" i="33"/>
  <c r="AK24" i="33"/>
  <c r="AJ24" i="33"/>
  <c r="AC24" i="33"/>
  <c r="AB24" i="33"/>
  <c r="AA24" i="33"/>
  <c r="W24" i="33"/>
  <c r="V24" i="33"/>
  <c r="U24" i="33"/>
  <c r="S24" i="33"/>
  <c r="R24" i="33"/>
  <c r="Q24" i="33"/>
  <c r="P24" i="33"/>
  <c r="AS23" i="33"/>
  <c r="AT23" i="33" s="1"/>
  <c r="AM23" i="33"/>
  <c r="AN23" i="33" s="1"/>
  <c r="AD23" i="33"/>
  <c r="AE23" i="33" s="1"/>
  <c r="X23" i="33"/>
  <c r="Y23" i="33" s="1"/>
  <c r="AR22" i="33"/>
  <c r="AQ22" i="33"/>
  <c r="AP22" i="33"/>
  <c r="AL22" i="33"/>
  <c r="AK22" i="33"/>
  <c r="AJ22" i="33"/>
  <c r="AC22" i="33"/>
  <c r="AB22" i="33"/>
  <c r="AA22" i="33"/>
  <c r="W22" i="33"/>
  <c r="V22" i="33"/>
  <c r="U22" i="33"/>
  <c r="S22" i="33"/>
  <c r="R22" i="33"/>
  <c r="Q22" i="33"/>
  <c r="P22" i="33"/>
  <c r="AT21" i="33"/>
  <c r="AS21" i="33"/>
  <c r="AM21" i="33"/>
  <c r="AN21" i="33" s="1"/>
  <c r="AD21" i="33"/>
  <c r="AE21" i="33" s="1"/>
  <c r="Y21" i="33"/>
  <c r="X21" i="33"/>
  <c r="AG21" i="33" s="1"/>
  <c r="AR20" i="33"/>
  <c r="AQ20" i="33"/>
  <c r="AP20" i="33"/>
  <c r="AL20" i="33"/>
  <c r="AK20" i="33"/>
  <c r="AJ20" i="33"/>
  <c r="AC20" i="33"/>
  <c r="AB20" i="33"/>
  <c r="AB19" i="33" s="1"/>
  <c r="AB18" i="33" s="1"/>
  <c r="AB17" i="33" s="1"/>
  <c r="AB16" i="33" s="1"/>
  <c r="AB15" i="33" s="1"/>
  <c r="AB14" i="33" s="1"/>
  <c r="AA20" i="33"/>
  <c r="W20" i="33"/>
  <c r="V20" i="33"/>
  <c r="V19" i="33" s="1"/>
  <c r="U20" i="33"/>
  <c r="S20" i="33"/>
  <c r="R20" i="33"/>
  <c r="Q20" i="33"/>
  <c r="Q19" i="33" s="1"/>
  <c r="Q18" i="33" s="1"/>
  <c r="Q17" i="33" s="1"/>
  <c r="Q16" i="33" s="1"/>
  <c r="Q15" i="33" s="1"/>
  <c r="Q14" i="33" s="1"/>
  <c r="P20" i="33"/>
  <c r="AR19" i="33"/>
  <c r="AR18" i="33" s="1"/>
  <c r="AR17" i="33" s="1"/>
  <c r="AR16" i="33" s="1"/>
  <c r="AR15" i="33" s="1"/>
  <c r="AR14" i="33" s="1"/>
  <c r="AL19" i="33"/>
  <c r="AL18" i="33" s="1"/>
  <c r="AL17" i="33" s="1"/>
  <c r="AL16" i="33" s="1"/>
  <c r="AL15" i="33" s="1"/>
  <c r="AL14" i="33" s="1"/>
  <c r="AJ19" i="33"/>
  <c r="AJ18" i="33" s="1"/>
  <c r="U19" i="33"/>
  <c r="S19" i="33"/>
  <c r="R19" i="33"/>
  <c r="R18" i="33" s="1"/>
  <c r="R17" i="33" s="1"/>
  <c r="R16" i="33" s="1"/>
  <c r="R15" i="33" s="1"/>
  <c r="R14" i="33" s="1"/>
  <c r="P19" i="33"/>
  <c r="P18" i="33" s="1"/>
  <c r="P17" i="33" s="1"/>
  <c r="P16" i="33" s="1"/>
  <c r="P15" i="33" s="1"/>
  <c r="P14" i="33" s="1"/>
  <c r="U18" i="33"/>
  <c r="U17" i="33" s="1"/>
  <c r="AS28" i="32"/>
  <c r="AT28" i="32" s="1"/>
  <c r="AM28" i="32"/>
  <c r="AD28" i="32"/>
  <c r="AE28" i="32" s="1"/>
  <c r="X28" i="32"/>
  <c r="Y28" i="32" s="1"/>
  <c r="AT27" i="32"/>
  <c r="AS27" i="32"/>
  <c r="AM27" i="32"/>
  <c r="AN27" i="32" s="1"/>
  <c r="AD27" i="32"/>
  <c r="AE27" i="32" s="1"/>
  <c r="Y27" i="32"/>
  <c r="X27" i="32"/>
  <c r="AS26" i="32"/>
  <c r="AT26" i="32" s="1"/>
  <c r="AN26" i="32"/>
  <c r="AM26" i="32"/>
  <c r="AD26" i="32"/>
  <c r="AE26" i="32" s="1"/>
  <c r="X26" i="32"/>
  <c r="Y26" i="32" s="1"/>
  <c r="AS25" i="32"/>
  <c r="AT25" i="32" s="1"/>
  <c r="AM25" i="32"/>
  <c r="AE25" i="32"/>
  <c r="AD25" i="32"/>
  <c r="X25" i="32"/>
  <c r="AR24" i="32"/>
  <c r="AQ24" i="32"/>
  <c r="AP24" i="32"/>
  <c r="AL24" i="32"/>
  <c r="AK24" i="32"/>
  <c r="AJ24" i="32"/>
  <c r="AC24" i="32"/>
  <c r="AB24" i="32"/>
  <c r="AA24" i="32"/>
  <c r="W24" i="32"/>
  <c r="V24" i="32"/>
  <c r="U24" i="32"/>
  <c r="S24" i="32"/>
  <c r="R24" i="32"/>
  <c r="Q24" i="32"/>
  <c r="P24" i="32"/>
  <c r="AS23" i="32"/>
  <c r="AT23" i="32" s="1"/>
  <c r="AM23" i="32"/>
  <c r="AN23" i="32" s="1"/>
  <c r="AD23" i="32"/>
  <c r="AE23" i="32" s="1"/>
  <c r="X23" i="32"/>
  <c r="AR22" i="32"/>
  <c r="AQ22" i="32"/>
  <c r="AP22" i="32"/>
  <c r="AL22" i="32"/>
  <c r="AK22" i="32"/>
  <c r="AJ22" i="32"/>
  <c r="AC22" i="32"/>
  <c r="AB22" i="32"/>
  <c r="AA22" i="32"/>
  <c r="X22" i="32"/>
  <c r="W22" i="32"/>
  <c r="W19" i="32" s="1"/>
  <c r="W18" i="32" s="1"/>
  <c r="W17" i="32" s="1"/>
  <c r="W16" i="32" s="1"/>
  <c r="W15" i="32" s="1"/>
  <c r="W14" i="32" s="1"/>
  <c r="V22" i="32"/>
  <c r="U22" i="32"/>
  <c r="S22" i="32"/>
  <c r="R22" i="32"/>
  <c r="Q22" i="32"/>
  <c r="Q19" i="32" s="1"/>
  <c r="Q18" i="32" s="1"/>
  <c r="Q17" i="32" s="1"/>
  <c r="Q16" i="32" s="1"/>
  <c r="Q15" i="32" s="1"/>
  <c r="Q14" i="32" s="1"/>
  <c r="P22" i="32"/>
  <c r="AS21" i="32"/>
  <c r="AT21" i="32" s="1"/>
  <c r="AM21" i="32"/>
  <c r="AN21" i="32" s="1"/>
  <c r="AE21" i="32"/>
  <c r="AD21" i="32"/>
  <c r="X21" i="32"/>
  <c r="Y21" i="32" s="1"/>
  <c r="AR20" i="32"/>
  <c r="AQ20" i="32"/>
  <c r="AP20" i="32"/>
  <c r="AL20" i="32"/>
  <c r="AK20" i="32"/>
  <c r="AJ20" i="32"/>
  <c r="AC20" i="32"/>
  <c r="AB20" i="32"/>
  <c r="AA20" i="32"/>
  <c r="W20" i="32"/>
  <c r="V20" i="32"/>
  <c r="U20" i="32"/>
  <c r="S20" i="32"/>
  <c r="R20" i="32"/>
  <c r="Q20" i="32"/>
  <c r="P20" i="32"/>
  <c r="AQ19" i="32"/>
  <c r="AQ18" i="32" s="1"/>
  <c r="AQ17" i="32" s="1"/>
  <c r="AQ16" i="32" s="1"/>
  <c r="AQ15" i="32" s="1"/>
  <c r="AS43" i="31"/>
  <c r="AT43" i="31" s="1"/>
  <c r="AM43" i="31"/>
  <c r="AN43" i="31" s="1"/>
  <c r="AD43" i="31"/>
  <c r="AE43" i="31" s="1"/>
  <c r="X43" i="31"/>
  <c r="AS42" i="31"/>
  <c r="AT42" i="31" s="1"/>
  <c r="AM42" i="31"/>
  <c r="AD42" i="31"/>
  <c r="AE42" i="31" s="1"/>
  <c r="X42" i="31"/>
  <c r="AR41" i="31"/>
  <c r="AQ41" i="31"/>
  <c r="AQ40" i="31" s="1"/>
  <c r="AQ39" i="31" s="1"/>
  <c r="AQ38" i="31" s="1"/>
  <c r="AQ37" i="31" s="1"/>
  <c r="AQ36" i="31" s="1"/>
  <c r="AP41" i="31"/>
  <c r="AL41" i="31"/>
  <c r="AK41" i="31"/>
  <c r="AJ41" i="31"/>
  <c r="AM41" i="31" s="1"/>
  <c r="AC41" i="31"/>
  <c r="AC40" i="31" s="1"/>
  <c r="AB41" i="31"/>
  <c r="AA41" i="31"/>
  <c r="W41" i="31"/>
  <c r="V41" i="31"/>
  <c r="U41" i="31"/>
  <c r="S41" i="31"/>
  <c r="R41" i="31"/>
  <c r="Q41" i="31"/>
  <c r="Q40" i="31" s="1"/>
  <c r="P41" i="31"/>
  <c r="AP40" i="31"/>
  <c r="AL40" i="31"/>
  <c r="AL39" i="31" s="1"/>
  <c r="AL38" i="31" s="1"/>
  <c r="AL37" i="31" s="1"/>
  <c r="AK40" i="31"/>
  <c r="AK39" i="31" s="1"/>
  <c r="AK38" i="31" s="1"/>
  <c r="AK37" i="31" s="1"/>
  <c r="AK36" i="31" s="1"/>
  <c r="AJ40" i="31"/>
  <c r="AB40" i="31"/>
  <c r="AB39" i="31" s="1"/>
  <c r="AB38" i="31" s="1"/>
  <c r="AB37" i="31" s="1"/>
  <c r="AB36" i="31" s="1"/>
  <c r="W40" i="31"/>
  <c r="W39" i="31" s="1"/>
  <c r="W38" i="31" s="1"/>
  <c r="W37" i="31" s="1"/>
  <c r="W36" i="31" s="1"/>
  <c r="V40" i="31"/>
  <c r="V39" i="31" s="1"/>
  <c r="V38" i="31" s="1"/>
  <c r="V37" i="31" s="1"/>
  <c r="V36" i="31" s="1"/>
  <c r="R40" i="31"/>
  <c r="R39" i="31" s="1"/>
  <c r="P40" i="31"/>
  <c r="P39" i="31" s="1"/>
  <c r="P38" i="31" s="1"/>
  <c r="P37" i="31" s="1"/>
  <c r="P36" i="31" s="1"/>
  <c r="AP39" i="31"/>
  <c r="AC39" i="31"/>
  <c r="AC38" i="31" s="1"/>
  <c r="AC37" i="31" s="1"/>
  <c r="AC36" i="31" s="1"/>
  <c r="Q39" i="31"/>
  <c r="Q38" i="31" s="1"/>
  <c r="Q37" i="31" s="1"/>
  <c r="Q36" i="31" s="1"/>
  <c r="R38" i="31"/>
  <c r="R37" i="31" s="1"/>
  <c r="R36" i="31" s="1"/>
  <c r="AL36" i="31"/>
  <c r="AS35" i="31"/>
  <c r="AT35" i="31" s="1"/>
  <c r="AM35" i="31"/>
  <c r="AD35" i="31"/>
  <c r="AE35" i="31" s="1"/>
  <c r="X35" i="31"/>
  <c r="AR34" i="31"/>
  <c r="AR33" i="31" s="1"/>
  <c r="AR32" i="31" s="1"/>
  <c r="AQ34" i="31"/>
  <c r="AQ33" i="31" s="1"/>
  <c r="AP34" i="31"/>
  <c r="AS34" i="31" s="1"/>
  <c r="AT34" i="31" s="1"/>
  <c r="AL34" i="31"/>
  <c r="AL33" i="31" s="1"/>
  <c r="AL32" i="31" s="1"/>
  <c r="AL31" i="31" s="1"/>
  <c r="AL30" i="31" s="1"/>
  <c r="AL29" i="31" s="1"/>
  <c r="AK34" i="31"/>
  <c r="AJ34" i="31"/>
  <c r="AC34" i="31"/>
  <c r="AC33" i="31" s="1"/>
  <c r="AC32" i="31" s="1"/>
  <c r="AC31" i="31" s="1"/>
  <c r="AC30" i="31" s="1"/>
  <c r="AC29" i="31" s="1"/>
  <c r="AB34" i="31"/>
  <c r="AA34" i="31"/>
  <c r="W34" i="31"/>
  <c r="W33" i="31" s="1"/>
  <c r="W32" i="31" s="1"/>
  <c r="V34" i="31"/>
  <c r="V33" i="31" s="1"/>
  <c r="V32" i="31" s="1"/>
  <c r="V31" i="31" s="1"/>
  <c r="V30" i="31" s="1"/>
  <c r="V29" i="31" s="1"/>
  <c r="U34" i="31"/>
  <c r="S34" i="31"/>
  <c r="R34" i="31"/>
  <c r="R33" i="31" s="1"/>
  <c r="R32" i="31" s="1"/>
  <c r="R31" i="31" s="1"/>
  <c r="R30" i="31" s="1"/>
  <c r="R29" i="31" s="1"/>
  <c r="Q34" i="31"/>
  <c r="Q33" i="31" s="1"/>
  <c r="Q32" i="31" s="1"/>
  <c r="Q31" i="31" s="1"/>
  <c r="Q30" i="31" s="1"/>
  <c r="Q29" i="31" s="1"/>
  <c r="P34" i="31"/>
  <c r="P33" i="31" s="1"/>
  <c r="P32" i="31" s="1"/>
  <c r="P31" i="31" s="1"/>
  <c r="P30" i="31" s="1"/>
  <c r="P29" i="31" s="1"/>
  <c r="AK33" i="31"/>
  <c r="AK32" i="31" s="1"/>
  <c r="AK31" i="31" s="1"/>
  <c r="AK30" i="31" s="1"/>
  <c r="AK29" i="31" s="1"/>
  <c r="AJ33" i="31"/>
  <c r="AM33" i="31" s="1"/>
  <c r="AA33" i="31"/>
  <c r="AA32" i="31" s="1"/>
  <c r="U33" i="31"/>
  <c r="U32" i="31" s="1"/>
  <c r="AQ32" i="31"/>
  <c r="AQ31" i="31" s="1"/>
  <c r="AQ30" i="31" s="1"/>
  <c r="AQ29" i="31" s="1"/>
  <c r="AR31" i="31"/>
  <c r="AR30" i="31" s="1"/>
  <c r="AR29" i="31" s="1"/>
  <c r="W31" i="31"/>
  <c r="W30" i="31" s="1"/>
  <c r="W29" i="31" s="1"/>
  <c r="AS28" i="31"/>
  <c r="AT28" i="31" s="1"/>
  <c r="AM28" i="31"/>
  <c r="AN28" i="31" s="1"/>
  <c r="AD28" i="31"/>
  <c r="AE28" i="31" s="1"/>
  <c r="X28" i="31"/>
  <c r="Y28" i="31" s="1"/>
  <c r="AS27" i="31"/>
  <c r="AT27" i="31" s="1"/>
  <c r="AN27" i="31"/>
  <c r="AM27" i="31"/>
  <c r="AD27" i="31"/>
  <c r="AE27" i="31" s="1"/>
  <c r="Y27" i="31"/>
  <c r="X27" i="31"/>
  <c r="AS26" i="31"/>
  <c r="AM26" i="31"/>
  <c r="AN26" i="31" s="1"/>
  <c r="AD26" i="31"/>
  <c r="AE26" i="31" s="1"/>
  <c r="X26" i="31"/>
  <c r="Y26" i="31" s="1"/>
  <c r="AS25" i="31"/>
  <c r="AT25" i="31" s="1"/>
  <c r="AM25" i="31"/>
  <c r="AN25" i="31" s="1"/>
  <c r="AE25" i="31"/>
  <c r="AD25" i="31"/>
  <c r="X25" i="31"/>
  <c r="Y25" i="31" s="1"/>
  <c r="AR24" i="31"/>
  <c r="AQ24" i="31"/>
  <c r="AP24" i="31"/>
  <c r="AL24" i="31"/>
  <c r="AK24" i="31"/>
  <c r="AJ24" i="31"/>
  <c r="AC24" i="31"/>
  <c r="AB24" i="31"/>
  <c r="AA24" i="31"/>
  <c r="X24" i="31"/>
  <c r="W24" i="31"/>
  <c r="V24" i="31"/>
  <c r="U24" i="31"/>
  <c r="S24" i="31"/>
  <c r="R24" i="31"/>
  <c r="Q24" i="31"/>
  <c r="P24" i="31"/>
  <c r="AS23" i="31"/>
  <c r="AT23" i="31" s="1"/>
  <c r="AM23" i="31"/>
  <c r="AD23" i="31"/>
  <c r="AE23" i="31" s="1"/>
  <c r="X23" i="31"/>
  <c r="AR22" i="31"/>
  <c r="AQ22" i="31"/>
  <c r="AP22" i="31"/>
  <c r="AL22" i="31"/>
  <c r="AK22" i="31"/>
  <c r="AJ22" i="31"/>
  <c r="AM22" i="31" s="1"/>
  <c r="AC22" i="31"/>
  <c r="AB22" i="31"/>
  <c r="AA22" i="31"/>
  <c r="AD22" i="31" s="1"/>
  <c r="AE22" i="31" s="1"/>
  <c r="W22" i="31"/>
  <c r="V22" i="31"/>
  <c r="U22" i="31"/>
  <c r="S22" i="31"/>
  <c r="R22" i="31"/>
  <c r="Q22" i="31"/>
  <c r="P22" i="31"/>
  <c r="AS21" i="31"/>
  <c r="AT21" i="31" s="1"/>
  <c r="AM21" i="31"/>
  <c r="AN21" i="31" s="1"/>
  <c r="AD21" i="31"/>
  <c r="AE21" i="31" s="1"/>
  <c r="Y21" i="31"/>
  <c r="X21" i="31"/>
  <c r="AR20" i="31"/>
  <c r="AQ20" i="31"/>
  <c r="AP20" i="31"/>
  <c r="AL20" i="31"/>
  <c r="AL19" i="31" s="1"/>
  <c r="AL18" i="31" s="1"/>
  <c r="AL17" i="31" s="1"/>
  <c r="AL16" i="31" s="1"/>
  <c r="AL15" i="31" s="1"/>
  <c r="AK20" i="31"/>
  <c r="AJ20" i="31"/>
  <c r="AC20" i="31"/>
  <c r="AB20" i="31"/>
  <c r="AA20" i="31"/>
  <c r="W20" i="31"/>
  <c r="V20" i="31"/>
  <c r="U20" i="31"/>
  <c r="S20" i="31"/>
  <c r="R20" i="31"/>
  <c r="Q20" i="31"/>
  <c r="P20" i="31"/>
  <c r="AB19" i="31"/>
  <c r="AB18" i="31" s="1"/>
  <c r="AB17" i="31" s="1"/>
  <c r="AB16" i="31" s="1"/>
  <c r="AB15" i="31" s="1"/>
  <c r="U19" i="31"/>
  <c r="U18" i="31" s="1"/>
  <c r="P19" i="31"/>
  <c r="P18" i="31" s="1"/>
  <c r="P17" i="31" s="1"/>
  <c r="P16" i="31" s="1"/>
  <c r="P15" i="31" s="1"/>
  <c r="P14" i="31" s="1"/>
  <c r="AS28" i="30"/>
  <c r="AT28" i="30" s="1"/>
  <c r="AM28" i="30"/>
  <c r="AV28" i="30" s="1"/>
  <c r="AW28" i="30" s="1"/>
  <c r="AD28" i="30"/>
  <c r="AE28" i="30" s="1"/>
  <c r="X28" i="30"/>
  <c r="Y28" i="30" s="1"/>
  <c r="AS27" i="30"/>
  <c r="AT27" i="30" s="1"/>
  <c r="AM27" i="30"/>
  <c r="AD27" i="30"/>
  <c r="AE27" i="30" s="1"/>
  <c r="X27" i="30"/>
  <c r="AS26" i="30"/>
  <c r="AT26" i="30" s="1"/>
  <c r="AM26" i="30"/>
  <c r="AN26" i="30" s="1"/>
  <c r="AD26" i="30"/>
  <c r="AE26" i="30" s="1"/>
  <c r="X26" i="30"/>
  <c r="Y26" i="30" s="1"/>
  <c r="AS25" i="30"/>
  <c r="AT25" i="30" s="1"/>
  <c r="AM25" i="30"/>
  <c r="AD25" i="30"/>
  <c r="AE25" i="30" s="1"/>
  <c r="X25" i="30"/>
  <c r="AR24" i="30"/>
  <c r="AQ24" i="30"/>
  <c r="AP24" i="30"/>
  <c r="AL24" i="30"/>
  <c r="AK24" i="30"/>
  <c r="AJ24" i="30"/>
  <c r="AC24" i="30"/>
  <c r="AB24" i="30"/>
  <c r="AA24" i="30"/>
  <c r="AD24" i="30" s="1"/>
  <c r="W24" i="30"/>
  <c r="V24" i="30"/>
  <c r="U24" i="30"/>
  <c r="S24" i="30"/>
  <c r="R24" i="30"/>
  <c r="Q24" i="30"/>
  <c r="P24" i="30"/>
  <c r="AS23" i="30"/>
  <c r="AT23" i="30" s="1"/>
  <c r="AM23" i="30"/>
  <c r="AD23" i="30"/>
  <c r="AE23" i="30" s="1"/>
  <c r="X23" i="30"/>
  <c r="Y23" i="30" s="1"/>
  <c r="AR22" i="30"/>
  <c r="AQ22" i="30"/>
  <c r="AP22" i="30"/>
  <c r="AL22" i="30"/>
  <c r="AK22" i="30"/>
  <c r="AJ22" i="30"/>
  <c r="AM22" i="30" s="1"/>
  <c r="AC22" i="30"/>
  <c r="AB22" i="30"/>
  <c r="AA22" i="30"/>
  <c r="W22" i="30"/>
  <c r="V22" i="30"/>
  <c r="U22" i="30"/>
  <c r="S22" i="30"/>
  <c r="R22" i="30"/>
  <c r="Q22" i="30"/>
  <c r="P22" i="30"/>
  <c r="AS21" i="30"/>
  <c r="AT21" i="30" s="1"/>
  <c r="AM21" i="30"/>
  <c r="AN21" i="30" s="1"/>
  <c r="AE21" i="30"/>
  <c r="AD21" i="30"/>
  <c r="X21" i="30"/>
  <c r="AG21" i="30" s="1"/>
  <c r="AR20" i="30"/>
  <c r="AR19" i="30" s="1"/>
  <c r="AR18" i="30" s="1"/>
  <c r="AR17" i="30" s="1"/>
  <c r="AR16" i="30" s="1"/>
  <c r="AR15" i="30" s="1"/>
  <c r="AQ20" i="30"/>
  <c r="AP20" i="30"/>
  <c r="AL20" i="30"/>
  <c r="AK20" i="30"/>
  <c r="AK19" i="30" s="1"/>
  <c r="AK18" i="30" s="1"/>
  <c r="AK17" i="30" s="1"/>
  <c r="AK16" i="30" s="1"/>
  <c r="AK15" i="30" s="1"/>
  <c r="AJ20" i="30"/>
  <c r="AC20" i="30"/>
  <c r="AB20" i="30"/>
  <c r="AB19" i="30" s="1"/>
  <c r="AB18" i="30" s="1"/>
  <c r="AB17" i="30" s="1"/>
  <c r="AB16" i="30" s="1"/>
  <c r="AB15" i="30" s="1"/>
  <c r="AA20" i="30"/>
  <c r="AD20" i="30" s="1"/>
  <c r="AE20" i="30" s="1"/>
  <c r="W20" i="30"/>
  <c r="V20" i="30"/>
  <c r="V19" i="30" s="1"/>
  <c r="V18" i="30" s="1"/>
  <c r="V17" i="30" s="1"/>
  <c r="V16" i="30" s="1"/>
  <c r="V15" i="30" s="1"/>
  <c r="U20" i="30"/>
  <c r="S20" i="30"/>
  <c r="S19" i="30" s="1"/>
  <c r="S18" i="30" s="1"/>
  <c r="R20" i="30"/>
  <c r="Q20" i="30"/>
  <c r="Q19" i="30" s="1"/>
  <c r="Q18" i="30" s="1"/>
  <c r="Q17" i="30" s="1"/>
  <c r="Q16" i="30" s="1"/>
  <c r="Q15" i="30" s="1"/>
  <c r="Q14" i="30" s="1"/>
  <c r="P20" i="30"/>
  <c r="AL19" i="30"/>
  <c r="AL18" i="30" s="1"/>
  <c r="AL17" i="30" s="1"/>
  <c r="AL16" i="30" s="1"/>
  <c r="AL15" i="30" s="1"/>
  <c r="AC19" i="30"/>
  <c r="AC18" i="30" s="1"/>
  <c r="AC17" i="30" s="1"/>
  <c r="AC16" i="30" s="1"/>
  <c r="AC15" i="30" s="1"/>
  <c r="R19" i="30"/>
  <c r="R18" i="30" s="1"/>
  <c r="R17" i="30" s="1"/>
  <c r="R16" i="30" s="1"/>
  <c r="R15" i="30" s="1"/>
  <c r="R14" i="30" s="1"/>
  <c r="AS72" i="29"/>
  <c r="AT72" i="29" s="1"/>
  <c r="AM72" i="29"/>
  <c r="AN72" i="29" s="1"/>
  <c r="AD72" i="29"/>
  <c r="AE72" i="29" s="1"/>
  <c r="X72" i="29"/>
  <c r="Y72" i="29" s="1"/>
  <c r="AR71" i="29"/>
  <c r="AQ71" i="29"/>
  <c r="AP71" i="29"/>
  <c r="AL71" i="29"/>
  <c r="AK71" i="29"/>
  <c r="AJ71" i="29"/>
  <c r="AC71" i="29"/>
  <c r="AB71" i="29"/>
  <c r="AA71" i="29"/>
  <c r="W71" i="29"/>
  <c r="V71" i="29"/>
  <c r="U71" i="29"/>
  <c r="S71" i="29"/>
  <c r="R71" i="29"/>
  <c r="Q71" i="29"/>
  <c r="P71" i="29"/>
  <c r="AS70" i="29"/>
  <c r="AT70" i="29" s="1"/>
  <c r="AM70" i="29"/>
  <c r="AN70" i="29" s="1"/>
  <c r="AD70" i="29"/>
  <c r="AE70" i="29" s="1"/>
  <c r="X70" i="29"/>
  <c r="Y70" i="29" s="1"/>
  <c r="AS69" i="29"/>
  <c r="AT69" i="29" s="1"/>
  <c r="AM69" i="29"/>
  <c r="AD69" i="29"/>
  <c r="AE69" i="29" s="1"/>
  <c r="X69" i="29"/>
  <c r="AS68" i="29"/>
  <c r="AT68" i="29" s="1"/>
  <c r="AM68" i="29"/>
  <c r="AD68" i="29"/>
  <c r="AE68" i="29" s="1"/>
  <c r="X68" i="29"/>
  <c r="Y68" i="29" s="1"/>
  <c r="AS67" i="29"/>
  <c r="AT67" i="29" s="1"/>
  <c r="AM67" i="29"/>
  <c r="AN67" i="29" s="1"/>
  <c r="AD67" i="29"/>
  <c r="AE67" i="29" s="1"/>
  <c r="X67" i="29"/>
  <c r="Y67" i="29" s="1"/>
  <c r="AS66" i="29"/>
  <c r="AT66" i="29" s="1"/>
  <c r="AM66" i="29"/>
  <c r="AN66" i="29" s="1"/>
  <c r="AD66" i="29"/>
  <c r="AE66" i="29" s="1"/>
  <c r="X66" i="29"/>
  <c r="AR65" i="29"/>
  <c r="AQ65" i="29"/>
  <c r="AP65" i="29"/>
  <c r="AL65" i="29"/>
  <c r="AK65" i="29"/>
  <c r="AJ65" i="29"/>
  <c r="AC65" i="29"/>
  <c r="AB65" i="29"/>
  <c r="AA65" i="29"/>
  <c r="W65" i="29"/>
  <c r="V65" i="29"/>
  <c r="U65" i="29"/>
  <c r="S65" i="29"/>
  <c r="R65" i="29"/>
  <c r="Q65" i="29"/>
  <c r="P65" i="29"/>
  <c r="AS64" i="29"/>
  <c r="AT64" i="29" s="1"/>
  <c r="AM64" i="29"/>
  <c r="AV64" i="29" s="1"/>
  <c r="AW64" i="29" s="1"/>
  <c r="AD64" i="29"/>
  <c r="AE64" i="29" s="1"/>
  <c r="X64" i="29"/>
  <c r="Y64" i="29" s="1"/>
  <c r="AS63" i="29"/>
  <c r="AT63" i="29" s="1"/>
  <c r="AM63" i="29"/>
  <c r="AN63" i="29" s="1"/>
  <c r="AD63" i="29"/>
  <c r="AE63" i="29" s="1"/>
  <c r="X63" i="29"/>
  <c r="Y63" i="29" s="1"/>
  <c r="AS62" i="29"/>
  <c r="AT62" i="29" s="1"/>
  <c r="AM62" i="29"/>
  <c r="AN62" i="29" s="1"/>
  <c r="AD62" i="29"/>
  <c r="AE62" i="29" s="1"/>
  <c r="X62" i="29"/>
  <c r="AR61" i="29"/>
  <c r="AQ61" i="29"/>
  <c r="AP61" i="29"/>
  <c r="AL61" i="29"/>
  <c r="AK61" i="29"/>
  <c r="AJ61" i="29"/>
  <c r="AC61" i="29"/>
  <c r="AB61" i="29"/>
  <c r="AA61" i="29"/>
  <c r="W61" i="29"/>
  <c r="V61" i="29"/>
  <c r="U61" i="29"/>
  <c r="S61" i="29"/>
  <c r="R61" i="29"/>
  <c r="Q61" i="29"/>
  <c r="P61" i="29"/>
  <c r="AS60" i="29"/>
  <c r="AT60" i="29" s="1"/>
  <c r="AM60" i="29"/>
  <c r="AD60" i="29"/>
  <c r="AE60" i="29" s="1"/>
  <c r="X60" i="29"/>
  <c r="Y60" i="29" s="1"/>
  <c r="AS59" i="29"/>
  <c r="AT59" i="29" s="1"/>
  <c r="AM59" i="29"/>
  <c r="AN59" i="29" s="1"/>
  <c r="AD59" i="29"/>
  <c r="AE59" i="29" s="1"/>
  <c r="X59" i="29"/>
  <c r="Y59" i="29" s="1"/>
  <c r="AS58" i="29"/>
  <c r="AT58" i="29" s="1"/>
  <c r="AM58" i="29"/>
  <c r="AN58" i="29" s="1"/>
  <c r="AD58" i="29"/>
  <c r="AE58" i="29" s="1"/>
  <c r="X58" i="29"/>
  <c r="AR57" i="29"/>
  <c r="AQ57" i="29"/>
  <c r="AP57" i="29"/>
  <c r="AL57" i="29"/>
  <c r="AK57" i="29"/>
  <c r="AK56" i="29" s="1"/>
  <c r="AJ57" i="29"/>
  <c r="AC57" i="29"/>
  <c r="AB57" i="29"/>
  <c r="AB56" i="29" s="1"/>
  <c r="AB55" i="29" s="1"/>
  <c r="AA57" i="29"/>
  <c r="W57" i="29"/>
  <c r="V57" i="29"/>
  <c r="U57" i="29"/>
  <c r="U56" i="29" s="1"/>
  <c r="S57" i="29"/>
  <c r="R57" i="29"/>
  <c r="Q57" i="29"/>
  <c r="P57" i="29"/>
  <c r="P56" i="29" s="1"/>
  <c r="P55" i="29" s="1"/>
  <c r="AQ56" i="29"/>
  <c r="AQ55" i="29" s="1"/>
  <c r="AJ56" i="29"/>
  <c r="AJ55" i="29" s="1"/>
  <c r="AC56" i="29"/>
  <c r="AC55" i="29" s="1"/>
  <c r="W56" i="29"/>
  <c r="W55" i="29" s="1"/>
  <c r="S56" i="29"/>
  <c r="S55" i="29" s="1"/>
  <c r="R56" i="29"/>
  <c r="R55" i="29" s="1"/>
  <c r="AK55" i="29"/>
  <c r="AT54" i="29"/>
  <c r="AS54" i="29"/>
  <c r="AM54" i="29"/>
  <c r="AE54" i="29"/>
  <c r="AD54" i="29"/>
  <c r="X54" i="29"/>
  <c r="Y54" i="29" s="1"/>
  <c r="AS53" i="29"/>
  <c r="AT53" i="29" s="1"/>
  <c r="AM53" i="29"/>
  <c r="AN53" i="29" s="1"/>
  <c r="AD53" i="29"/>
  <c r="AE53" i="29" s="1"/>
  <c r="X53" i="29"/>
  <c r="AS52" i="29"/>
  <c r="AT52" i="29" s="1"/>
  <c r="AM52" i="29"/>
  <c r="AD52" i="29"/>
  <c r="AE52" i="29" s="1"/>
  <c r="X52" i="29"/>
  <c r="AG52" i="29" s="1"/>
  <c r="AS51" i="29"/>
  <c r="AT51" i="29" s="1"/>
  <c r="AM51" i="29"/>
  <c r="AN51" i="29" s="1"/>
  <c r="AD51" i="29"/>
  <c r="AE51" i="29" s="1"/>
  <c r="X51" i="29"/>
  <c r="Y51" i="29" s="1"/>
  <c r="AR50" i="29"/>
  <c r="AR49" i="29" s="1"/>
  <c r="AR48" i="29" s="1"/>
  <c r="AQ50" i="29"/>
  <c r="AP50" i="29"/>
  <c r="AL50" i="29"/>
  <c r="AK50" i="29"/>
  <c r="AJ50" i="29"/>
  <c r="AC50" i="29"/>
  <c r="AC49" i="29" s="1"/>
  <c r="AB50" i="29"/>
  <c r="AB49" i="29" s="1"/>
  <c r="AB48" i="29" s="1"/>
  <c r="AA50" i="29"/>
  <c r="W50" i="29"/>
  <c r="W49" i="29" s="1"/>
  <c r="W48" i="29" s="1"/>
  <c r="V50" i="29"/>
  <c r="V49" i="29" s="1"/>
  <c r="U50" i="29"/>
  <c r="X50" i="29" s="1"/>
  <c r="S50" i="29"/>
  <c r="R50" i="29"/>
  <c r="Q50" i="29"/>
  <c r="Q49" i="29" s="1"/>
  <c r="Q48" i="29" s="1"/>
  <c r="P50" i="29"/>
  <c r="AQ49" i="29"/>
  <c r="AP49" i="29"/>
  <c r="AK49" i="29"/>
  <c r="AJ49" i="29"/>
  <c r="AA49" i="29"/>
  <c r="AA48" i="29" s="1"/>
  <c r="U49" i="29"/>
  <c r="R49" i="29"/>
  <c r="R48" i="29" s="1"/>
  <c r="P49" i="29"/>
  <c r="P48" i="29" s="1"/>
  <c r="AQ48" i="29"/>
  <c r="AP48" i="29"/>
  <c r="AK48" i="29"/>
  <c r="AC48" i="29"/>
  <c r="V48" i="29"/>
  <c r="AS47" i="29"/>
  <c r="AT47" i="29" s="1"/>
  <c r="AM47" i="29"/>
  <c r="AD47" i="29"/>
  <c r="AE47" i="29" s="1"/>
  <c r="X47" i="29"/>
  <c r="AS46" i="29"/>
  <c r="AT46" i="29" s="1"/>
  <c r="AM46" i="29"/>
  <c r="AN46" i="29" s="1"/>
  <c r="AG46" i="29"/>
  <c r="AH46" i="29" s="1"/>
  <c r="AD46" i="29"/>
  <c r="AE46" i="29" s="1"/>
  <c r="X46" i="29"/>
  <c r="Y46" i="29" s="1"/>
  <c r="AT45" i="29"/>
  <c r="AS45" i="29"/>
  <c r="AM45" i="29"/>
  <c r="AN45" i="29" s="1"/>
  <c r="AD45" i="29"/>
  <c r="AE45" i="29" s="1"/>
  <c r="Y45" i="29"/>
  <c r="X45" i="29"/>
  <c r="AG45" i="29" s="1"/>
  <c r="AS44" i="29"/>
  <c r="AT44" i="29" s="1"/>
  <c r="AM44" i="29"/>
  <c r="AV44" i="29" s="1"/>
  <c r="AW44" i="29" s="1"/>
  <c r="AD44" i="29"/>
  <c r="AE44" i="29" s="1"/>
  <c r="X44" i="29"/>
  <c r="Y44" i="29" s="1"/>
  <c r="AR43" i="29"/>
  <c r="AQ43" i="29"/>
  <c r="AP43" i="29"/>
  <c r="AL43" i="29"/>
  <c r="AK43" i="29"/>
  <c r="AJ43" i="29"/>
  <c r="AC43" i="29"/>
  <c r="AB43" i="29"/>
  <c r="AB42" i="29" s="1"/>
  <c r="AB41" i="29" s="1"/>
  <c r="AA43" i="29"/>
  <c r="W43" i="29"/>
  <c r="W42" i="29" s="1"/>
  <c r="W41" i="29" s="1"/>
  <c r="V43" i="29"/>
  <c r="V42" i="29" s="1"/>
  <c r="V41" i="29" s="1"/>
  <c r="U43" i="29"/>
  <c r="S43" i="29"/>
  <c r="R43" i="29"/>
  <c r="R42" i="29" s="1"/>
  <c r="R41" i="29" s="1"/>
  <c r="Q43" i="29"/>
  <c r="Q42" i="29" s="1"/>
  <c r="Q41" i="29" s="1"/>
  <c r="P43" i="29"/>
  <c r="P42" i="29" s="1"/>
  <c r="P41" i="29" s="1"/>
  <c r="AR42" i="29"/>
  <c r="AR41" i="29" s="1"/>
  <c r="AQ42" i="29"/>
  <c r="AQ41" i="29" s="1"/>
  <c r="AP42" i="29"/>
  <c r="AL42" i="29"/>
  <c r="AL41" i="29" s="1"/>
  <c r="AK42" i="29"/>
  <c r="AK41" i="29" s="1"/>
  <c r="AC42" i="29"/>
  <c r="AC41" i="29" s="1"/>
  <c r="AA42" i="29"/>
  <c r="S42" i="29"/>
  <c r="S41" i="29" s="1"/>
  <c r="AS40" i="29"/>
  <c r="AT40" i="29" s="1"/>
  <c r="AN40" i="29"/>
  <c r="AM40" i="29"/>
  <c r="AD40" i="29"/>
  <c r="AE40" i="29" s="1"/>
  <c r="X40" i="29"/>
  <c r="Y40" i="29" s="1"/>
  <c r="AS39" i="29"/>
  <c r="AT39" i="29" s="1"/>
  <c r="AM39" i="29"/>
  <c r="AN39" i="29" s="1"/>
  <c r="AD39" i="29"/>
  <c r="AE39" i="29" s="1"/>
  <c r="Y39" i="29"/>
  <c r="X39" i="29"/>
  <c r="AS38" i="29"/>
  <c r="AT38" i="29" s="1"/>
  <c r="AM38" i="29"/>
  <c r="AV38" i="29" s="1"/>
  <c r="AW38" i="29" s="1"/>
  <c r="AE38" i="29"/>
  <c r="AD38" i="29"/>
  <c r="X38" i="29"/>
  <c r="AR37" i="29"/>
  <c r="AR36" i="29" s="1"/>
  <c r="AR35" i="29" s="1"/>
  <c r="AQ37" i="29"/>
  <c r="AQ36" i="29" s="1"/>
  <c r="AP37" i="29"/>
  <c r="AL37" i="29"/>
  <c r="AL36" i="29" s="1"/>
  <c r="AL35" i="29" s="1"/>
  <c r="AK37" i="29"/>
  <c r="AJ37" i="29"/>
  <c r="AC37" i="29"/>
  <c r="AC36" i="29" s="1"/>
  <c r="AC35" i="29" s="1"/>
  <c r="AB37" i="29"/>
  <c r="AB36" i="29" s="1"/>
  <c r="AA37" i="29"/>
  <c r="AA36" i="29" s="1"/>
  <c r="AA35" i="29" s="1"/>
  <c r="W37" i="29"/>
  <c r="W36" i="29" s="1"/>
  <c r="W35" i="29" s="1"/>
  <c r="V37" i="29"/>
  <c r="U37" i="29"/>
  <c r="S37" i="29"/>
  <c r="R37" i="29"/>
  <c r="R36" i="29" s="1"/>
  <c r="R35" i="29" s="1"/>
  <c r="Q37" i="29"/>
  <c r="P37" i="29"/>
  <c r="P36" i="29" s="1"/>
  <c r="P35" i="29" s="1"/>
  <c r="AK36" i="29"/>
  <c r="AJ36" i="29"/>
  <c r="AJ35" i="29" s="1"/>
  <c r="AM35" i="29" s="1"/>
  <c r="V36" i="29"/>
  <c r="V35" i="29" s="1"/>
  <c r="U36" i="29"/>
  <c r="U35" i="29" s="1"/>
  <c r="Q36" i="29"/>
  <c r="Q35" i="29" s="1"/>
  <c r="AQ35" i="29"/>
  <c r="AK35" i="29"/>
  <c r="AB35" i="29"/>
  <c r="AS34" i="29"/>
  <c r="AT34" i="29" s="1"/>
  <c r="AM34" i="29"/>
  <c r="AN34" i="29" s="1"/>
  <c r="AD34" i="29"/>
  <c r="AE34" i="29" s="1"/>
  <c r="X34" i="29"/>
  <c r="Y34" i="29" s="1"/>
  <c r="AR33" i="29"/>
  <c r="AR32" i="29" s="1"/>
  <c r="AQ33" i="29"/>
  <c r="AQ32" i="29" s="1"/>
  <c r="AQ31" i="29" s="1"/>
  <c r="AP33" i="29"/>
  <c r="AL33" i="29"/>
  <c r="AL32" i="29" s="1"/>
  <c r="AL31" i="29" s="1"/>
  <c r="AK33" i="29"/>
  <c r="AJ33" i="29"/>
  <c r="AC33" i="29"/>
  <c r="AC32" i="29" s="1"/>
  <c r="AC31" i="29" s="1"/>
  <c r="AB33" i="29"/>
  <c r="AB32" i="29" s="1"/>
  <c r="AA33" i="29"/>
  <c r="W33" i="29"/>
  <c r="W32" i="29" s="1"/>
  <c r="V33" i="29"/>
  <c r="V32" i="29" s="1"/>
  <c r="V31" i="29" s="1"/>
  <c r="U33" i="29"/>
  <c r="S33" i="29"/>
  <c r="S32" i="29" s="1"/>
  <c r="R33" i="29"/>
  <c r="R32" i="29" s="1"/>
  <c r="Q33" i="29"/>
  <c r="Q32" i="29" s="1"/>
  <c r="Q31" i="29" s="1"/>
  <c r="P33" i="29"/>
  <c r="P32" i="29" s="1"/>
  <c r="P31" i="29" s="1"/>
  <c r="AP32" i="29"/>
  <c r="AP31" i="29" s="1"/>
  <c r="AK32" i="29"/>
  <c r="AK31" i="29" s="1"/>
  <c r="AA32" i="29"/>
  <c r="AD32" i="29" s="1"/>
  <c r="AB31" i="29"/>
  <c r="W31" i="29"/>
  <c r="R31" i="29"/>
  <c r="AS30" i="29"/>
  <c r="AT30" i="29" s="1"/>
  <c r="AM30" i="29"/>
  <c r="AD30" i="29"/>
  <c r="AE30" i="29" s="1"/>
  <c r="X30" i="29"/>
  <c r="Y30" i="29" s="1"/>
  <c r="AS29" i="29"/>
  <c r="AT29" i="29" s="1"/>
  <c r="AM29" i="29"/>
  <c r="AN29" i="29" s="1"/>
  <c r="AD29" i="29"/>
  <c r="AE29" i="29" s="1"/>
  <c r="X29" i="29"/>
  <c r="Y29" i="29" s="1"/>
  <c r="AS28" i="29"/>
  <c r="AT28" i="29" s="1"/>
  <c r="AM28" i="29"/>
  <c r="AN28" i="29" s="1"/>
  <c r="AD28" i="29"/>
  <c r="AE28" i="29" s="1"/>
  <c r="X28" i="29"/>
  <c r="AS27" i="29"/>
  <c r="AT27" i="29" s="1"/>
  <c r="AM27" i="29"/>
  <c r="AN27" i="29" s="1"/>
  <c r="AD27" i="29"/>
  <c r="AE27" i="29" s="1"/>
  <c r="X27" i="29"/>
  <c r="Y27" i="29" s="1"/>
  <c r="AR26" i="29"/>
  <c r="AQ26" i="29"/>
  <c r="AP26" i="29"/>
  <c r="AL26" i="29"/>
  <c r="AK26" i="29"/>
  <c r="AJ26" i="29"/>
  <c r="AC26" i="29"/>
  <c r="AB26" i="29"/>
  <c r="AA26" i="29"/>
  <c r="W26" i="29"/>
  <c r="V26" i="29"/>
  <c r="U26" i="29"/>
  <c r="S26" i="29"/>
  <c r="R26" i="29"/>
  <c r="Q26" i="29"/>
  <c r="P26" i="29"/>
  <c r="AS25" i="29"/>
  <c r="AT25" i="29" s="1"/>
  <c r="AN25" i="29"/>
  <c r="AM25" i="29"/>
  <c r="AD25" i="29"/>
  <c r="AE25" i="29" s="1"/>
  <c r="X25" i="29"/>
  <c r="Y25" i="29" s="1"/>
  <c r="AS24" i="29"/>
  <c r="AT24" i="29" s="1"/>
  <c r="AM24" i="29"/>
  <c r="AN24" i="29" s="1"/>
  <c r="AD24" i="29"/>
  <c r="AE24" i="29" s="1"/>
  <c r="X24" i="29"/>
  <c r="AG24" i="29" s="1"/>
  <c r="AR23" i="29"/>
  <c r="AQ23" i="29"/>
  <c r="AP23" i="29"/>
  <c r="AS23" i="29" s="1"/>
  <c r="AL23" i="29"/>
  <c r="AK23" i="29"/>
  <c r="AJ23" i="29"/>
  <c r="AC23" i="29"/>
  <c r="AB23" i="29"/>
  <c r="AA23" i="29"/>
  <c r="W23" i="29"/>
  <c r="V23" i="29"/>
  <c r="U23" i="29"/>
  <c r="S23" i="29"/>
  <c r="R23" i="29"/>
  <c r="Q23" i="29"/>
  <c r="P23" i="29"/>
  <c r="AS22" i="29"/>
  <c r="AT22" i="29" s="1"/>
  <c r="AM22" i="29"/>
  <c r="AN22" i="29" s="1"/>
  <c r="AD22" i="29"/>
  <c r="AE22" i="29" s="1"/>
  <c r="X22" i="29"/>
  <c r="Y22" i="29" s="1"/>
  <c r="AS21" i="29"/>
  <c r="AT21" i="29" s="1"/>
  <c r="AM21" i="29"/>
  <c r="AD21" i="29"/>
  <c r="AE21" i="29" s="1"/>
  <c r="X21" i="29"/>
  <c r="Y21" i="29" s="1"/>
  <c r="AR20" i="29"/>
  <c r="AQ20" i="29"/>
  <c r="AP20" i="29"/>
  <c r="AL20" i="29"/>
  <c r="AL19" i="29" s="1"/>
  <c r="AL18" i="29" s="1"/>
  <c r="AK20" i="29"/>
  <c r="AJ20" i="29"/>
  <c r="AC20" i="29"/>
  <c r="AB20" i="29"/>
  <c r="AA20" i="29"/>
  <c r="W20" i="29"/>
  <c r="V20" i="29"/>
  <c r="U20" i="29"/>
  <c r="U19" i="29" s="1"/>
  <c r="S20" i="29"/>
  <c r="R20" i="29"/>
  <c r="Q20" i="29"/>
  <c r="P20" i="29"/>
  <c r="AQ19" i="29"/>
  <c r="AQ18" i="29" s="1"/>
  <c r="AQ17" i="29" s="1"/>
  <c r="AQ16" i="29" s="1"/>
  <c r="AQ15" i="29" s="1"/>
  <c r="AQ14" i="29" s="1"/>
  <c r="AA19" i="29"/>
  <c r="AA18" i="29" s="1"/>
  <c r="AS30" i="28"/>
  <c r="AT30" i="28" s="1"/>
  <c r="AM30" i="28"/>
  <c r="AV30" i="28" s="1"/>
  <c r="AW30" i="28" s="1"/>
  <c r="AD30" i="28"/>
  <c r="AE30" i="28" s="1"/>
  <c r="X30" i="28"/>
  <c r="AG30" i="28" s="1"/>
  <c r="AY30" i="28" s="1"/>
  <c r="AR29" i="28"/>
  <c r="AQ29" i="28"/>
  <c r="AS29" i="28" s="1"/>
  <c r="AP29" i="28"/>
  <c r="AL29" i="28"/>
  <c r="AK29" i="28"/>
  <c r="AJ29" i="28"/>
  <c r="AC29" i="28"/>
  <c r="AB29" i="28"/>
  <c r="AD29" i="28" s="1"/>
  <c r="AE29" i="28" s="1"/>
  <c r="AA29" i="28"/>
  <c r="W29" i="28"/>
  <c r="V29" i="28"/>
  <c r="U29" i="28"/>
  <c r="S29" i="28"/>
  <c r="R29" i="28"/>
  <c r="Q29" i="28"/>
  <c r="P29" i="28"/>
  <c r="AS28" i="28"/>
  <c r="AT28" i="28" s="1"/>
  <c r="AM28" i="28"/>
  <c r="AV28" i="28" s="1"/>
  <c r="AW28" i="28" s="1"/>
  <c r="AD28" i="28"/>
  <c r="AE28" i="28" s="1"/>
  <c r="X28" i="28"/>
  <c r="AG28" i="28" s="1"/>
  <c r="AS27" i="28"/>
  <c r="AT27" i="28" s="1"/>
  <c r="AM27" i="28"/>
  <c r="AN27" i="28" s="1"/>
  <c r="AD27" i="28"/>
  <c r="AE27" i="28" s="1"/>
  <c r="X27" i="28"/>
  <c r="Y27" i="28" s="1"/>
  <c r="AS26" i="28"/>
  <c r="AT26" i="28" s="1"/>
  <c r="AM26" i="28"/>
  <c r="AN26" i="28" s="1"/>
  <c r="AD26" i="28"/>
  <c r="AE26" i="28" s="1"/>
  <c r="Y26" i="28"/>
  <c r="X26" i="28"/>
  <c r="AS25" i="28"/>
  <c r="AT25" i="28" s="1"/>
  <c r="AM25" i="28"/>
  <c r="AD25" i="28"/>
  <c r="AE25" i="28" s="1"/>
  <c r="X25" i="28"/>
  <c r="Y25" i="28" s="1"/>
  <c r="AR24" i="28"/>
  <c r="AQ24" i="28"/>
  <c r="AP24" i="28"/>
  <c r="AL24" i="28"/>
  <c r="AK24" i="28"/>
  <c r="AJ24" i="28"/>
  <c r="AC24" i="28"/>
  <c r="AB24" i="28"/>
  <c r="AA24" i="28"/>
  <c r="W24" i="28"/>
  <c r="V24" i="28"/>
  <c r="U24" i="28"/>
  <c r="S24" i="28"/>
  <c r="R24" i="28"/>
  <c r="Q24" i="28"/>
  <c r="P24" i="28"/>
  <c r="AS23" i="28"/>
  <c r="AT23" i="28" s="1"/>
  <c r="AM23" i="28"/>
  <c r="AV23" i="28" s="1"/>
  <c r="AW23" i="28" s="1"/>
  <c r="AD23" i="28"/>
  <c r="X23" i="28"/>
  <c r="Y23" i="28" s="1"/>
  <c r="AR22" i="28"/>
  <c r="AQ22" i="28"/>
  <c r="AP22" i="28"/>
  <c r="AS22" i="28" s="1"/>
  <c r="AL22" i="28"/>
  <c r="AK22" i="28"/>
  <c r="AJ22" i="28"/>
  <c r="AC22" i="28"/>
  <c r="AB22" i="28"/>
  <c r="AA22" i="28"/>
  <c r="W22" i="28"/>
  <c r="V22" i="28"/>
  <c r="U22" i="28"/>
  <c r="S22" i="28"/>
  <c r="R22" i="28"/>
  <c r="Q22" i="28"/>
  <c r="P22" i="28"/>
  <c r="AS21" i="28"/>
  <c r="AT21" i="28" s="1"/>
  <c r="AM21" i="28"/>
  <c r="AN21" i="28" s="1"/>
  <c r="AD21" i="28"/>
  <c r="AE21" i="28" s="1"/>
  <c r="X21" i="28"/>
  <c r="AR20" i="28"/>
  <c r="AQ20" i="28"/>
  <c r="AP20" i="28"/>
  <c r="AL20" i="28"/>
  <c r="AK20" i="28"/>
  <c r="AJ20" i="28"/>
  <c r="AC20" i="28"/>
  <c r="AB20" i="28"/>
  <c r="AA20" i="28"/>
  <c r="W20" i="28"/>
  <c r="W19" i="28" s="1"/>
  <c r="W18" i="28" s="1"/>
  <c r="W17" i="28" s="1"/>
  <c r="W16" i="28" s="1"/>
  <c r="W15" i="28" s="1"/>
  <c r="W14" i="28" s="1"/>
  <c r="W13" i="28" s="1"/>
  <c r="W12" i="28" s="1"/>
  <c r="W11" i="28" s="1"/>
  <c r="V20" i="28"/>
  <c r="U20" i="28"/>
  <c r="S20" i="28"/>
  <c r="R20" i="28"/>
  <c r="Q20" i="28"/>
  <c r="P20" i="28"/>
  <c r="P19" i="28" s="1"/>
  <c r="P18" i="28" s="1"/>
  <c r="P17" i="28" s="1"/>
  <c r="P16" i="28" s="1"/>
  <c r="P15" i="28" s="1"/>
  <c r="P14" i="28" s="1"/>
  <c r="AQ19" i="28"/>
  <c r="AQ18" i="28" s="1"/>
  <c r="AQ17" i="28" s="1"/>
  <c r="AQ16" i="28" s="1"/>
  <c r="AQ15" i="28" s="1"/>
  <c r="AQ14" i="28" s="1"/>
  <c r="AQ13" i="28" s="1"/>
  <c r="AQ12" i="28" s="1"/>
  <c r="AQ11" i="28" s="1"/>
  <c r="AC19" i="28"/>
  <c r="AC18" i="28" s="1"/>
  <c r="AC17" i="28" s="1"/>
  <c r="AC16" i="28" s="1"/>
  <c r="AC15" i="28" s="1"/>
  <c r="AC14" i="28" s="1"/>
  <c r="AC13" i="28" s="1"/>
  <c r="AC12" i="28" s="1"/>
  <c r="AC11" i="28" s="1"/>
  <c r="AS31" i="27"/>
  <c r="AT31" i="27" s="1"/>
  <c r="AM31" i="27"/>
  <c r="AN31" i="27" s="1"/>
  <c r="AD31" i="27"/>
  <c r="AE31" i="27" s="1"/>
  <c r="X31" i="27"/>
  <c r="Y31" i="27" s="1"/>
  <c r="AS30" i="27"/>
  <c r="AM30" i="27"/>
  <c r="AN30" i="27" s="1"/>
  <c r="AD30" i="27"/>
  <c r="AE30" i="27" s="1"/>
  <c r="X30" i="27"/>
  <c r="Y30" i="27" s="1"/>
  <c r="AR29" i="27"/>
  <c r="AQ29" i="27"/>
  <c r="AP29" i="27"/>
  <c r="AL29" i="27"/>
  <c r="AK29" i="27"/>
  <c r="AJ29" i="27"/>
  <c r="AC29" i="27"/>
  <c r="AB29" i="27"/>
  <c r="AA29" i="27"/>
  <c r="W29" i="27"/>
  <c r="V29" i="27"/>
  <c r="U29" i="27"/>
  <c r="S29" i="27"/>
  <c r="R29" i="27"/>
  <c r="Q29" i="27"/>
  <c r="P29" i="27"/>
  <c r="AS28" i="27"/>
  <c r="AT28" i="27" s="1"/>
  <c r="AM28" i="27"/>
  <c r="AD28" i="27"/>
  <c r="AE28" i="27" s="1"/>
  <c r="X28" i="27"/>
  <c r="Y28" i="27" s="1"/>
  <c r="AS27" i="27"/>
  <c r="AT27" i="27" s="1"/>
  <c r="AM27" i="27"/>
  <c r="AD27" i="27"/>
  <c r="AE27" i="27" s="1"/>
  <c r="X27" i="27"/>
  <c r="Y27" i="27" s="1"/>
  <c r="AS26" i="27"/>
  <c r="AT26" i="27" s="1"/>
  <c r="AM26" i="27"/>
  <c r="AD26" i="27"/>
  <c r="AE26" i="27" s="1"/>
  <c r="X26" i="27"/>
  <c r="AS25" i="27"/>
  <c r="AT25" i="27" s="1"/>
  <c r="AM25" i="27"/>
  <c r="AN25" i="27" s="1"/>
  <c r="AD25" i="27"/>
  <c r="AE25" i="27" s="1"/>
  <c r="X25" i="27"/>
  <c r="Y25" i="27" s="1"/>
  <c r="AR24" i="27"/>
  <c r="AQ24" i="27"/>
  <c r="AP24" i="27"/>
  <c r="AL24" i="27"/>
  <c r="AK24" i="27"/>
  <c r="AJ24" i="27"/>
  <c r="AC24" i="27"/>
  <c r="AB24" i="27"/>
  <c r="AA24" i="27"/>
  <c r="W24" i="27"/>
  <c r="V24" i="27"/>
  <c r="U24" i="27"/>
  <c r="S24" i="27"/>
  <c r="R24" i="27"/>
  <c r="Q24" i="27"/>
  <c r="P24" i="27"/>
  <c r="AS23" i="27"/>
  <c r="AT23" i="27" s="1"/>
  <c r="AM23" i="27"/>
  <c r="AN23" i="27" s="1"/>
  <c r="AD23" i="27"/>
  <c r="AE23" i="27" s="1"/>
  <c r="X23" i="27"/>
  <c r="Y23" i="27" s="1"/>
  <c r="AR22" i="27"/>
  <c r="AQ22" i="27"/>
  <c r="AP22" i="27"/>
  <c r="AL22" i="27"/>
  <c r="AK22" i="27"/>
  <c r="AJ22" i="27"/>
  <c r="AC22" i="27"/>
  <c r="AB22" i="27"/>
  <c r="AA22" i="27"/>
  <c r="W22" i="27"/>
  <c r="V22" i="27"/>
  <c r="U22" i="27"/>
  <c r="S22" i="27"/>
  <c r="R22" i="27"/>
  <c r="Q22" i="27"/>
  <c r="P22" i="27"/>
  <c r="AS21" i="27"/>
  <c r="AT21" i="27" s="1"/>
  <c r="AM21" i="27"/>
  <c r="AD21" i="27"/>
  <c r="AE21" i="27" s="1"/>
  <c r="X21" i="27"/>
  <c r="AR20" i="27"/>
  <c r="AQ20" i="27"/>
  <c r="AP20" i="27"/>
  <c r="AL20" i="27"/>
  <c r="AK20" i="27"/>
  <c r="AJ20" i="27"/>
  <c r="AC20" i="27"/>
  <c r="AB20" i="27"/>
  <c r="AB19" i="27" s="1"/>
  <c r="AB18" i="27" s="1"/>
  <c r="AB17" i="27" s="1"/>
  <c r="AB16" i="27" s="1"/>
  <c r="AB15" i="27" s="1"/>
  <c r="AB14" i="27" s="1"/>
  <c r="AB13" i="27" s="1"/>
  <c r="AB12" i="27" s="1"/>
  <c r="AB11" i="27" s="1"/>
  <c r="AA20" i="27"/>
  <c r="W20" i="27"/>
  <c r="W19" i="27" s="1"/>
  <c r="W18" i="27" s="1"/>
  <c r="W17" i="27" s="1"/>
  <c r="W16" i="27" s="1"/>
  <c r="W15" i="27" s="1"/>
  <c r="W14" i="27" s="1"/>
  <c r="W13" i="27" s="1"/>
  <c r="W12" i="27" s="1"/>
  <c r="W11" i="27" s="1"/>
  <c r="V20" i="27"/>
  <c r="U20" i="27"/>
  <c r="S20" i="27"/>
  <c r="R20" i="27"/>
  <c r="R19" i="27" s="1"/>
  <c r="R18" i="27" s="1"/>
  <c r="R17" i="27" s="1"/>
  <c r="R16" i="27" s="1"/>
  <c r="R15" i="27" s="1"/>
  <c r="R14" i="27" s="1"/>
  <c r="R13" i="27" s="1"/>
  <c r="Q20" i="27"/>
  <c r="P20" i="27"/>
  <c r="AS101" i="26"/>
  <c r="AS100" i="26" s="1"/>
  <c r="AM101" i="26"/>
  <c r="AD101" i="26"/>
  <c r="AE101" i="26" s="1"/>
  <c r="X101" i="26"/>
  <c r="AG101" i="26" s="1"/>
  <c r="AR100" i="26"/>
  <c r="AR99" i="26" s="1"/>
  <c r="AR98" i="26" s="1"/>
  <c r="AQ100" i="26"/>
  <c r="AQ99" i="26" s="1"/>
  <c r="AP100" i="26"/>
  <c r="AP99" i="26" s="1"/>
  <c r="AM100" i="26"/>
  <c r="AL100" i="26"/>
  <c r="AL99" i="26" s="1"/>
  <c r="AL98" i="26" s="1"/>
  <c r="AK100" i="26"/>
  <c r="AK99" i="26" s="1"/>
  <c r="AJ100" i="26"/>
  <c r="AC100" i="26"/>
  <c r="AC99" i="26" s="1"/>
  <c r="AC98" i="26" s="1"/>
  <c r="AB100" i="26"/>
  <c r="AB99" i="26" s="1"/>
  <c r="AB98" i="26" s="1"/>
  <c r="AA100" i="26"/>
  <c r="AA99" i="26" s="1"/>
  <c r="W100" i="26"/>
  <c r="W99" i="26" s="1"/>
  <c r="V100" i="26"/>
  <c r="V99" i="26" s="1"/>
  <c r="V98" i="26" s="1"/>
  <c r="U100" i="26"/>
  <c r="U99" i="26" s="1"/>
  <c r="U98" i="26" s="1"/>
  <c r="S100" i="26"/>
  <c r="R100" i="26"/>
  <c r="R99" i="26" s="1"/>
  <c r="R98" i="26" s="1"/>
  <c r="Q100" i="26"/>
  <c r="Q99" i="26" s="1"/>
  <c r="Q98" i="26" s="1"/>
  <c r="P100" i="26"/>
  <c r="P99" i="26" s="1"/>
  <c r="P98" i="26" s="1"/>
  <c r="AJ99" i="26"/>
  <c r="AJ98" i="26" s="1"/>
  <c r="S99" i="26"/>
  <c r="O99" i="26"/>
  <c r="O98" i="26" s="1"/>
  <c r="AQ98" i="26"/>
  <c r="AP98" i="26"/>
  <c r="AK98" i="26"/>
  <c r="AA98" i="26"/>
  <c r="W98" i="26"/>
  <c r="AS97" i="26"/>
  <c r="AT97" i="26" s="1"/>
  <c r="AM97" i="26"/>
  <c r="AN97" i="26" s="1"/>
  <c r="AD97" i="26"/>
  <c r="X97" i="26"/>
  <c r="Y97" i="26" s="1"/>
  <c r="AS96" i="26"/>
  <c r="AT96" i="26" s="1"/>
  <c r="AM96" i="26"/>
  <c r="AN96" i="26" s="1"/>
  <c r="AD96" i="26"/>
  <c r="AE96" i="26" s="1"/>
  <c r="X96" i="26"/>
  <c r="AG96" i="26" s="1"/>
  <c r="AV95" i="26"/>
  <c r="AW95" i="26" s="1"/>
  <c r="AT95" i="26"/>
  <c r="AN95" i="26"/>
  <c r="AG95" i="26"/>
  <c r="AH95" i="26" s="1"/>
  <c r="AE95" i="26"/>
  <c r="Y95" i="26"/>
  <c r="AS94" i="26"/>
  <c r="AT94" i="26" s="1"/>
  <c r="AM94" i="26"/>
  <c r="AN94" i="26" s="1"/>
  <c r="AD94" i="26"/>
  <c r="AE94" i="26" s="1"/>
  <c r="X94" i="26"/>
  <c r="Y94" i="26" s="1"/>
  <c r="AS93" i="26"/>
  <c r="AT93" i="26" s="1"/>
  <c r="AM93" i="26"/>
  <c r="AN93" i="26" s="1"/>
  <c r="AD93" i="26"/>
  <c r="AE93" i="26" s="1"/>
  <c r="X93" i="26"/>
  <c r="Y93" i="26" s="1"/>
  <c r="AR92" i="26"/>
  <c r="AR91" i="26" s="1"/>
  <c r="AR90" i="26" s="1"/>
  <c r="AQ92" i="26"/>
  <c r="AQ91" i="26" s="1"/>
  <c r="AQ90" i="26" s="1"/>
  <c r="AP92" i="26"/>
  <c r="AL92" i="26"/>
  <c r="AK92" i="26"/>
  <c r="AJ92" i="26"/>
  <c r="AJ91" i="26" s="1"/>
  <c r="AC92" i="26"/>
  <c r="AC91" i="26" s="1"/>
  <c r="AB92" i="26"/>
  <c r="AA92" i="26"/>
  <c r="AA91" i="26" s="1"/>
  <c r="W92" i="26"/>
  <c r="W91" i="26" s="1"/>
  <c r="W90" i="26" s="1"/>
  <c r="V92" i="26"/>
  <c r="U92" i="26"/>
  <c r="S92" i="26"/>
  <c r="R92" i="26"/>
  <c r="R91" i="26" s="1"/>
  <c r="R90" i="26" s="1"/>
  <c r="Q92" i="26"/>
  <c r="Q91" i="26" s="1"/>
  <c r="Q90" i="26" s="1"/>
  <c r="P92" i="26"/>
  <c r="AP91" i="26"/>
  <c r="AP90" i="26" s="1"/>
  <c r="AL91" i="26"/>
  <c r="AL90" i="26" s="1"/>
  <c r="AK91" i="26"/>
  <c r="AB91" i="26"/>
  <c r="AB90" i="26" s="1"/>
  <c r="U91" i="26"/>
  <c r="P91" i="26"/>
  <c r="P90" i="26" s="1"/>
  <c r="AK90" i="26"/>
  <c r="AC90" i="26"/>
  <c r="AS89" i="26"/>
  <c r="AT89" i="26" s="1"/>
  <c r="AM89" i="26"/>
  <c r="AV89" i="26" s="1"/>
  <c r="AW89" i="26" s="1"/>
  <c r="AD89" i="26"/>
  <c r="AE89" i="26" s="1"/>
  <c r="X89" i="26"/>
  <c r="Y89" i="26" s="1"/>
  <c r="AS88" i="26"/>
  <c r="AT88" i="26" s="1"/>
  <c r="AM88" i="26"/>
  <c r="AV88" i="26" s="1"/>
  <c r="AW88" i="26" s="1"/>
  <c r="AD88" i="26"/>
  <c r="AE88" i="26" s="1"/>
  <c r="X88" i="26"/>
  <c r="AS87" i="26"/>
  <c r="AT87" i="26" s="1"/>
  <c r="AM87" i="26"/>
  <c r="AN87" i="26" s="1"/>
  <c r="AD87" i="26"/>
  <c r="AE87" i="26" s="1"/>
  <c r="X87" i="26"/>
  <c r="AS86" i="26"/>
  <c r="AT86" i="26" s="1"/>
  <c r="AM86" i="26"/>
  <c r="AN86" i="26" s="1"/>
  <c r="AD86" i="26"/>
  <c r="AE86" i="26" s="1"/>
  <c r="X86" i="26"/>
  <c r="Y86" i="26" s="1"/>
  <c r="AS85" i="26"/>
  <c r="AT85" i="26" s="1"/>
  <c r="AM85" i="26"/>
  <c r="AD85" i="26"/>
  <c r="AE85" i="26" s="1"/>
  <c r="X85" i="26"/>
  <c r="Y85" i="26" s="1"/>
  <c r="AS84" i="26"/>
  <c r="AT84" i="26" s="1"/>
  <c r="AM84" i="26"/>
  <c r="AN84" i="26" s="1"/>
  <c r="AD84" i="26"/>
  <c r="AE84" i="26" s="1"/>
  <c r="X84" i="26"/>
  <c r="Y84" i="26" s="1"/>
  <c r="AR83" i="26"/>
  <c r="AQ83" i="26"/>
  <c r="AP83" i="26"/>
  <c r="AL83" i="26"/>
  <c r="AK83" i="26"/>
  <c r="AJ83" i="26"/>
  <c r="AC83" i="26"/>
  <c r="AB83" i="26"/>
  <c r="AA83" i="26"/>
  <c r="W83" i="26"/>
  <c r="V83" i="26"/>
  <c r="U83" i="26"/>
  <c r="S83" i="26"/>
  <c r="R83" i="26"/>
  <c r="Q83" i="26"/>
  <c r="P83" i="26"/>
  <c r="AT82" i="26"/>
  <c r="AN82" i="26"/>
  <c r="AG82" i="26"/>
  <c r="AH82" i="26" s="1"/>
  <c r="AE82" i="26"/>
  <c r="Y82" i="26"/>
  <c r="AS81" i="26"/>
  <c r="AR81" i="26"/>
  <c r="AQ81" i="26"/>
  <c r="AP81" i="26"/>
  <c r="AP80" i="26" s="1"/>
  <c r="AP79" i="26" s="1"/>
  <c r="AM81" i="26"/>
  <c r="AL81" i="26"/>
  <c r="AL80" i="26" s="1"/>
  <c r="AK81" i="26"/>
  <c r="AJ81" i="26"/>
  <c r="AD81" i="26"/>
  <c r="AC81" i="26"/>
  <c r="AB81" i="26"/>
  <c r="AB80" i="26" s="1"/>
  <c r="AA81" i="26"/>
  <c r="X81" i="26"/>
  <c r="W81" i="26"/>
  <c r="V81" i="26"/>
  <c r="V80" i="26" s="1"/>
  <c r="V79" i="26" s="1"/>
  <c r="U81" i="26"/>
  <c r="S81" i="26"/>
  <c r="R81" i="26"/>
  <c r="Q81" i="26"/>
  <c r="Q80" i="26" s="1"/>
  <c r="Q79" i="26" s="1"/>
  <c r="P81" i="26"/>
  <c r="P80" i="26" s="1"/>
  <c r="P79" i="26" s="1"/>
  <c r="AR80" i="26"/>
  <c r="AR79" i="26" s="1"/>
  <c r="AK80" i="26"/>
  <c r="AK79" i="26" s="1"/>
  <c r="AC80" i="26"/>
  <c r="AC79" i="26" s="1"/>
  <c r="AA80" i="26"/>
  <c r="AA79" i="26" s="1"/>
  <c r="U80" i="26"/>
  <c r="U79" i="26" s="1"/>
  <c r="AL79" i="26"/>
  <c r="AB79" i="26"/>
  <c r="AS77" i="26"/>
  <c r="AT77" i="26" s="1"/>
  <c r="AM77" i="26"/>
  <c r="AN77" i="26" s="1"/>
  <c r="AD77" i="26"/>
  <c r="AE77" i="26" s="1"/>
  <c r="X77" i="26"/>
  <c r="Y77" i="26" s="1"/>
  <c r="AS76" i="26"/>
  <c r="AT76" i="26" s="1"/>
  <c r="AM76" i="26"/>
  <c r="AN76" i="26" s="1"/>
  <c r="AD76" i="26"/>
  <c r="AE76" i="26" s="1"/>
  <c r="X76" i="26"/>
  <c r="AS75" i="26"/>
  <c r="AT75" i="26" s="1"/>
  <c r="AM75" i="26"/>
  <c r="AN75" i="26" s="1"/>
  <c r="AD75" i="26"/>
  <c r="AE75" i="26" s="1"/>
  <c r="X75" i="26"/>
  <c r="Y75" i="26" s="1"/>
  <c r="AS74" i="26"/>
  <c r="AT74" i="26" s="1"/>
  <c r="AM74" i="26"/>
  <c r="AN74" i="26" s="1"/>
  <c r="AD74" i="26"/>
  <c r="AE74" i="26" s="1"/>
  <c r="X74" i="26"/>
  <c r="Y74" i="26" s="1"/>
  <c r="AR73" i="26"/>
  <c r="AQ73" i="26"/>
  <c r="AP73" i="26"/>
  <c r="AL73" i="26"/>
  <c r="AK73" i="26"/>
  <c r="AJ73" i="26"/>
  <c r="AC73" i="26"/>
  <c r="AB73" i="26"/>
  <c r="AA73" i="26"/>
  <c r="W73" i="26"/>
  <c r="V73" i="26"/>
  <c r="U73" i="26"/>
  <c r="S73" i="26"/>
  <c r="R73" i="26"/>
  <c r="Q73" i="26"/>
  <c r="P73" i="26"/>
  <c r="AS72" i="26"/>
  <c r="AT72" i="26" s="1"/>
  <c r="AM72" i="26"/>
  <c r="AD72" i="26"/>
  <c r="AE72" i="26" s="1"/>
  <c r="X72" i="26"/>
  <c r="AS71" i="26"/>
  <c r="AT71" i="26" s="1"/>
  <c r="AM71" i="26"/>
  <c r="AN71" i="26" s="1"/>
  <c r="AD71" i="26"/>
  <c r="AE71" i="26" s="1"/>
  <c r="X71" i="26"/>
  <c r="Y71" i="26" s="1"/>
  <c r="AS70" i="26"/>
  <c r="AT70" i="26" s="1"/>
  <c r="AM70" i="26"/>
  <c r="AN70" i="26" s="1"/>
  <c r="AD70" i="26"/>
  <c r="AE70" i="26" s="1"/>
  <c r="X70" i="26"/>
  <c r="Y70" i="26" s="1"/>
  <c r="AS69" i="26"/>
  <c r="AT69" i="26" s="1"/>
  <c r="AM69" i="26"/>
  <c r="AD69" i="26"/>
  <c r="AE69" i="26" s="1"/>
  <c r="X69" i="26"/>
  <c r="Y69" i="26" s="1"/>
  <c r="AS68" i="26"/>
  <c r="AT68" i="26" s="1"/>
  <c r="AM68" i="26"/>
  <c r="AN68" i="26" s="1"/>
  <c r="AD68" i="26"/>
  <c r="AE68" i="26" s="1"/>
  <c r="X68" i="26"/>
  <c r="Y68" i="26" s="1"/>
  <c r="AS67" i="26"/>
  <c r="AM67" i="26"/>
  <c r="AN67" i="26" s="1"/>
  <c r="AD67" i="26"/>
  <c r="AE67" i="26" s="1"/>
  <c r="X67" i="26"/>
  <c r="AR66" i="26"/>
  <c r="AQ66" i="26"/>
  <c r="AQ65" i="26" s="1"/>
  <c r="AQ64" i="26" s="1"/>
  <c r="AP66" i="26"/>
  <c r="AL66" i="26"/>
  <c r="AK66" i="26"/>
  <c r="AK65" i="26" s="1"/>
  <c r="AK64" i="26" s="1"/>
  <c r="AK63" i="26" s="1"/>
  <c r="AK62" i="26" s="1"/>
  <c r="AK61" i="26" s="1"/>
  <c r="AJ66" i="26"/>
  <c r="AC66" i="26"/>
  <c r="AB66" i="26"/>
  <c r="AB65" i="26" s="1"/>
  <c r="AB64" i="26" s="1"/>
  <c r="AA66" i="26"/>
  <c r="W66" i="26"/>
  <c r="V66" i="26"/>
  <c r="V65" i="26" s="1"/>
  <c r="V64" i="26" s="1"/>
  <c r="U66" i="26"/>
  <c r="U65" i="26" s="1"/>
  <c r="S66" i="26"/>
  <c r="S65" i="26" s="1"/>
  <c r="R66" i="26"/>
  <c r="R65" i="26" s="1"/>
  <c r="R64" i="26" s="1"/>
  <c r="Q66" i="26"/>
  <c r="Q65" i="26" s="1"/>
  <c r="P66" i="26"/>
  <c r="P65" i="26" s="1"/>
  <c r="P64" i="26" s="1"/>
  <c r="AR65" i="26"/>
  <c r="AR64" i="26" s="1"/>
  <c r="AJ65" i="26"/>
  <c r="AJ64" i="26" s="1"/>
  <c r="AC65" i="26"/>
  <c r="AC64" i="26" s="1"/>
  <c r="W65" i="26"/>
  <c r="W64" i="26" s="1"/>
  <c r="Q64" i="26"/>
  <c r="AS60" i="26"/>
  <c r="AT60" i="26" s="1"/>
  <c r="AM60" i="26"/>
  <c r="AD60" i="26"/>
  <c r="AE60" i="26" s="1"/>
  <c r="X60" i="26"/>
  <c r="AR59" i="26"/>
  <c r="AQ59" i="26"/>
  <c r="AP59" i="26"/>
  <c r="AP58" i="26" s="1"/>
  <c r="AL59" i="26"/>
  <c r="AL58" i="26" s="1"/>
  <c r="AL57" i="26" s="1"/>
  <c r="AL56" i="26" s="1"/>
  <c r="AL55" i="26" s="1"/>
  <c r="AL54" i="26" s="1"/>
  <c r="AK59" i="26"/>
  <c r="AK58" i="26" s="1"/>
  <c r="AK57" i="26" s="1"/>
  <c r="AK56" i="26" s="1"/>
  <c r="AK55" i="26" s="1"/>
  <c r="AK54" i="26" s="1"/>
  <c r="AJ59" i="26"/>
  <c r="AC59" i="26"/>
  <c r="AB59" i="26"/>
  <c r="AA59" i="26"/>
  <c r="W59" i="26"/>
  <c r="W58" i="26" s="1"/>
  <c r="W57" i="26" s="1"/>
  <c r="W56" i="26" s="1"/>
  <c r="W55" i="26" s="1"/>
  <c r="W54" i="26" s="1"/>
  <c r="V59" i="26"/>
  <c r="V58" i="26" s="1"/>
  <c r="V57" i="26" s="1"/>
  <c r="V56" i="26" s="1"/>
  <c r="V55" i="26" s="1"/>
  <c r="V54" i="26" s="1"/>
  <c r="U59" i="26"/>
  <c r="S59" i="26"/>
  <c r="S58" i="26" s="1"/>
  <c r="R59" i="26"/>
  <c r="R58" i="26" s="1"/>
  <c r="R57" i="26" s="1"/>
  <c r="R56" i="26" s="1"/>
  <c r="R55" i="26" s="1"/>
  <c r="R54" i="26" s="1"/>
  <c r="Q59" i="26"/>
  <c r="Q58" i="26" s="1"/>
  <c r="Q57" i="26" s="1"/>
  <c r="Q56" i="26" s="1"/>
  <c r="Q55" i="26" s="1"/>
  <c r="Q54" i="26" s="1"/>
  <c r="P59" i="26"/>
  <c r="P58" i="26" s="1"/>
  <c r="P57" i="26" s="1"/>
  <c r="P56" i="26" s="1"/>
  <c r="P55" i="26" s="1"/>
  <c r="P54" i="26" s="1"/>
  <c r="AR58" i="26"/>
  <c r="AR57" i="26" s="1"/>
  <c r="AR56" i="26" s="1"/>
  <c r="AR55" i="26" s="1"/>
  <c r="AR54" i="26" s="1"/>
  <c r="AC58" i="26"/>
  <c r="AC57" i="26" s="1"/>
  <c r="AC56" i="26" s="1"/>
  <c r="AC55" i="26" s="1"/>
  <c r="AC54" i="26" s="1"/>
  <c r="AA58" i="26"/>
  <c r="AS53" i="26"/>
  <c r="AT53" i="26" s="1"/>
  <c r="AM53" i="26"/>
  <c r="AD53" i="26"/>
  <c r="AE53" i="26" s="1"/>
  <c r="X53" i="26"/>
  <c r="Y53" i="26" s="1"/>
  <c r="AR52" i="26"/>
  <c r="AR51" i="26" s="1"/>
  <c r="AR50" i="26" s="1"/>
  <c r="AR49" i="26" s="1"/>
  <c r="AR48" i="26" s="1"/>
  <c r="AR47" i="26" s="1"/>
  <c r="AQ52" i="26"/>
  <c r="AQ51" i="26" s="1"/>
  <c r="AQ50" i="26" s="1"/>
  <c r="AQ49" i="26" s="1"/>
  <c r="AQ48" i="26" s="1"/>
  <c r="AQ47" i="26" s="1"/>
  <c r="AP52" i="26"/>
  <c r="AL52" i="26"/>
  <c r="AL51" i="26" s="1"/>
  <c r="AL50" i="26" s="1"/>
  <c r="AL49" i="26" s="1"/>
  <c r="AL48" i="26" s="1"/>
  <c r="AL47" i="26" s="1"/>
  <c r="AK52" i="26"/>
  <c r="AJ52" i="26"/>
  <c r="AJ51" i="26" s="1"/>
  <c r="AC52" i="26"/>
  <c r="AC51" i="26" s="1"/>
  <c r="AC50" i="26" s="1"/>
  <c r="AC49" i="26" s="1"/>
  <c r="AC48" i="26" s="1"/>
  <c r="AC47" i="26" s="1"/>
  <c r="AB52" i="26"/>
  <c r="AB51" i="26" s="1"/>
  <c r="AB50" i="26" s="1"/>
  <c r="AB49" i="26" s="1"/>
  <c r="AB48" i="26" s="1"/>
  <c r="AB47" i="26" s="1"/>
  <c r="AA52" i="26"/>
  <c r="W52" i="26"/>
  <c r="V52" i="26"/>
  <c r="U52" i="26"/>
  <c r="U51" i="26" s="1"/>
  <c r="S52" i="26"/>
  <c r="R52" i="26"/>
  <c r="R51" i="26" s="1"/>
  <c r="R50" i="26" s="1"/>
  <c r="R49" i="26" s="1"/>
  <c r="R48" i="26" s="1"/>
  <c r="R47" i="26" s="1"/>
  <c r="Q52" i="26"/>
  <c r="Q51" i="26" s="1"/>
  <c r="Q50" i="26" s="1"/>
  <c r="Q49" i="26" s="1"/>
  <c r="Q48" i="26" s="1"/>
  <c r="Q47" i="26" s="1"/>
  <c r="P52" i="26"/>
  <c r="P51" i="26" s="1"/>
  <c r="P50" i="26" s="1"/>
  <c r="P49" i="26" s="1"/>
  <c r="P48" i="26" s="1"/>
  <c r="P47" i="26" s="1"/>
  <c r="W51" i="26"/>
  <c r="W50" i="26" s="1"/>
  <c r="W49" i="26" s="1"/>
  <c r="W48" i="26" s="1"/>
  <c r="W47" i="26" s="1"/>
  <c r="AS46" i="26"/>
  <c r="AT46" i="26" s="1"/>
  <c r="AM46" i="26"/>
  <c r="AN46" i="26" s="1"/>
  <c r="AD46" i="26"/>
  <c r="AE46" i="26" s="1"/>
  <c r="X46" i="26"/>
  <c r="Y46" i="26" s="1"/>
  <c r="AR45" i="26"/>
  <c r="AQ45" i="26"/>
  <c r="AQ44" i="26" s="1"/>
  <c r="AQ43" i="26" s="1"/>
  <c r="AQ42" i="26" s="1"/>
  <c r="AQ41" i="26" s="1"/>
  <c r="AQ40" i="26" s="1"/>
  <c r="AP45" i="26"/>
  <c r="AP44" i="26" s="1"/>
  <c r="AL45" i="26"/>
  <c r="AK45" i="26"/>
  <c r="AK44" i="26" s="1"/>
  <c r="AK43" i="26" s="1"/>
  <c r="AK42" i="26" s="1"/>
  <c r="AK41" i="26" s="1"/>
  <c r="AK40" i="26" s="1"/>
  <c r="AJ45" i="26"/>
  <c r="AC45" i="26"/>
  <c r="AC44" i="26" s="1"/>
  <c r="AC43" i="26" s="1"/>
  <c r="AC42" i="26" s="1"/>
  <c r="AC41" i="26" s="1"/>
  <c r="AC40" i="26" s="1"/>
  <c r="AB45" i="26"/>
  <c r="AA45" i="26"/>
  <c r="AA44" i="26" s="1"/>
  <c r="W45" i="26"/>
  <c r="W44" i="26" s="1"/>
  <c r="W43" i="26" s="1"/>
  <c r="W42" i="26" s="1"/>
  <c r="W41" i="26" s="1"/>
  <c r="W40" i="26" s="1"/>
  <c r="V45" i="26"/>
  <c r="V44" i="26" s="1"/>
  <c r="V43" i="26" s="1"/>
  <c r="V42" i="26" s="1"/>
  <c r="V41" i="26" s="1"/>
  <c r="V40" i="26" s="1"/>
  <c r="U45" i="26"/>
  <c r="S45" i="26"/>
  <c r="S44" i="26" s="1"/>
  <c r="S43" i="26" s="1"/>
  <c r="R45" i="26"/>
  <c r="R44" i="26" s="1"/>
  <c r="R43" i="26" s="1"/>
  <c r="R42" i="26" s="1"/>
  <c r="R41" i="26" s="1"/>
  <c r="R40" i="26" s="1"/>
  <c r="Q45" i="26"/>
  <c r="Q44" i="26" s="1"/>
  <c r="Q43" i="26" s="1"/>
  <c r="Q42" i="26" s="1"/>
  <c r="Q41" i="26" s="1"/>
  <c r="Q40" i="26" s="1"/>
  <c r="P45" i="26"/>
  <c r="P44" i="26" s="1"/>
  <c r="AR44" i="26"/>
  <c r="AR43" i="26" s="1"/>
  <c r="AR42" i="26" s="1"/>
  <c r="AR41" i="26" s="1"/>
  <c r="AR40" i="26" s="1"/>
  <c r="AL44" i="26"/>
  <c r="AL43" i="26" s="1"/>
  <c r="AL42" i="26" s="1"/>
  <c r="AL41" i="26" s="1"/>
  <c r="AL40" i="26" s="1"/>
  <c r="P43" i="26"/>
  <c r="P42" i="26" s="1"/>
  <c r="P41" i="26" s="1"/>
  <c r="P40" i="26" s="1"/>
  <c r="AS39" i="26"/>
  <c r="AT39" i="26" s="1"/>
  <c r="AM39" i="26"/>
  <c r="AN39" i="26" s="1"/>
  <c r="AD39" i="26"/>
  <c r="X39" i="26"/>
  <c r="Y39" i="26" s="1"/>
  <c r="AS38" i="26"/>
  <c r="AT38" i="26" s="1"/>
  <c r="AM38" i="26"/>
  <c r="AN38" i="26" s="1"/>
  <c r="AD38" i="26"/>
  <c r="AE38" i="26" s="1"/>
  <c r="X38" i="26"/>
  <c r="Y38" i="26" s="1"/>
  <c r="AS37" i="26"/>
  <c r="AT37" i="26" s="1"/>
  <c r="AM37" i="26"/>
  <c r="AN37" i="26" s="1"/>
  <c r="AD37" i="26"/>
  <c r="AE37" i="26" s="1"/>
  <c r="X37" i="26"/>
  <c r="Y37" i="26" s="1"/>
  <c r="AS36" i="26"/>
  <c r="AT36" i="26" s="1"/>
  <c r="AM36" i="26"/>
  <c r="AD36" i="26"/>
  <c r="AE36" i="26" s="1"/>
  <c r="X36" i="26"/>
  <c r="Y36" i="26" s="1"/>
  <c r="AS35" i="26"/>
  <c r="AT35" i="26" s="1"/>
  <c r="AM35" i="26"/>
  <c r="AN35" i="26" s="1"/>
  <c r="AD35" i="26"/>
  <c r="AE35" i="26" s="1"/>
  <c r="X35" i="26"/>
  <c r="Y35" i="26" s="1"/>
  <c r="AR34" i="26"/>
  <c r="AR33" i="26" s="1"/>
  <c r="AR32" i="26" s="1"/>
  <c r="AQ34" i="26"/>
  <c r="AQ33" i="26" s="1"/>
  <c r="AQ32" i="26" s="1"/>
  <c r="AP34" i="26"/>
  <c r="AP33" i="26" s="1"/>
  <c r="AL34" i="26"/>
  <c r="AL33" i="26" s="1"/>
  <c r="AL32" i="26" s="1"/>
  <c r="AK34" i="26"/>
  <c r="AJ34" i="26"/>
  <c r="AJ33" i="26" s="1"/>
  <c r="AC34" i="26"/>
  <c r="AC33" i="26" s="1"/>
  <c r="AC32" i="26" s="1"/>
  <c r="AB34" i="26"/>
  <c r="AB33" i="26" s="1"/>
  <c r="AB32" i="26" s="1"/>
  <c r="AA34" i="26"/>
  <c r="AA33" i="26" s="1"/>
  <c r="W34" i="26"/>
  <c r="W33" i="26" s="1"/>
  <c r="W32" i="26" s="1"/>
  <c r="V34" i="26"/>
  <c r="V33" i="26" s="1"/>
  <c r="V32" i="26" s="1"/>
  <c r="U34" i="26"/>
  <c r="U33" i="26" s="1"/>
  <c r="S34" i="26"/>
  <c r="R34" i="26"/>
  <c r="R33" i="26" s="1"/>
  <c r="R32" i="26" s="1"/>
  <c r="Q34" i="26"/>
  <c r="Q33" i="26" s="1"/>
  <c r="Q32" i="26" s="1"/>
  <c r="P34" i="26"/>
  <c r="P33" i="26" s="1"/>
  <c r="P32" i="26" s="1"/>
  <c r="AK33" i="26"/>
  <c r="AK32" i="26" s="1"/>
  <c r="AS31" i="26"/>
  <c r="AT31" i="26" s="1"/>
  <c r="AM31" i="26"/>
  <c r="AN31" i="26" s="1"/>
  <c r="AD31" i="26"/>
  <c r="AE31" i="26" s="1"/>
  <c r="X31" i="26"/>
  <c r="Y31" i="26" s="1"/>
  <c r="AR30" i="26"/>
  <c r="AQ30" i="26"/>
  <c r="AP30" i="26"/>
  <c r="AL30" i="26"/>
  <c r="AK30" i="26"/>
  <c r="AJ30" i="26"/>
  <c r="AC30" i="26"/>
  <c r="AB30" i="26"/>
  <c r="AA30" i="26"/>
  <c r="W30" i="26"/>
  <c r="V30" i="26"/>
  <c r="U30" i="26"/>
  <c r="S30" i="26"/>
  <c r="R30" i="26"/>
  <c r="Q30" i="26"/>
  <c r="P30" i="26"/>
  <c r="AS29" i="26"/>
  <c r="AT29" i="26" s="1"/>
  <c r="AM29" i="26"/>
  <c r="AN29" i="26" s="1"/>
  <c r="AD29" i="26"/>
  <c r="AE29" i="26" s="1"/>
  <c r="X29" i="26"/>
  <c r="Y29" i="26" s="1"/>
  <c r="AS28" i="26"/>
  <c r="AT28" i="26" s="1"/>
  <c r="AM28" i="26"/>
  <c r="AN28" i="26" s="1"/>
  <c r="AD28" i="26"/>
  <c r="AE28" i="26" s="1"/>
  <c r="X28" i="26"/>
  <c r="Y28" i="26" s="1"/>
  <c r="AS27" i="26"/>
  <c r="AT27" i="26" s="1"/>
  <c r="AM27" i="26"/>
  <c r="AD27" i="26"/>
  <c r="AE27" i="26" s="1"/>
  <c r="X27" i="26"/>
  <c r="Y27" i="26" s="1"/>
  <c r="AR26" i="26"/>
  <c r="AQ26" i="26"/>
  <c r="AP26" i="26"/>
  <c r="AL26" i="26"/>
  <c r="AK26" i="26"/>
  <c r="AJ26" i="26"/>
  <c r="AC26" i="26"/>
  <c r="AB26" i="26"/>
  <c r="AA26" i="26"/>
  <c r="W26" i="26"/>
  <c r="V26" i="26"/>
  <c r="U26" i="26"/>
  <c r="S26" i="26"/>
  <c r="R26" i="26"/>
  <c r="Q26" i="26"/>
  <c r="P26" i="26"/>
  <c r="AT25" i="26"/>
  <c r="AS25" i="26"/>
  <c r="AM25" i="26"/>
  <c r="AN25" i="26" s="1"/>
  <c r="AD25" i="26"/>
  <c r="AE25" i="26" s="1"/>
  <c r="Y25" i="26"/>
  <c r="X25" i="26"/>
  <c r="AS24" i="26"/>
  <c r="AT24" i="26" s="1"/>
  <c r="AM24" i="26"/>
  <c r="AD24" i="26"/>
  <c r="AE24" i="26" s="1"/>
  <c r="X24" i="26"/>
  <c r="Y24" i="26" s="1"/>
  <c r="AR23" i="26"/>
  <c r="AQ23" i="26"/>
  <c r="AP23" i="26"/>
  <c r="AL23" i="26"/>
  <c r="AK23" i="26"/>
  <c r="AJ23" i="26"/>
  <c r="AC23" i="26"/>
  <c r="AB23" i="26"/>
  <c r="AA23" i="26"/>
  <c r="W23" i="26"/>
  <c r="V23" i="26"/>
  <c r="U23" i="26"/>
  <c r="S23" i="26"/>
  <c r="R23" i="26"/>
  <c r="Q23" i="26"/>
  <c r="P23" i="26"/>
  <c r="AS22" i="26"/>
  <c r="AT22" i="26" s="1"/>
  <c r="AM22" i="26"/>
  <c r="AN22" i="26" s="1"/>
  <c r="AD22" i="26"/>
  <c r="AE22" i="26" s="1"/>
  <c r="X22" i="26"/>
  <c r="Y22" i="26" s="1"/>
  <c r="AS21" i="26"/>
  <c r="AT21" i="26" s="1"/>
  <c r="AM21" i="26"/>
  <c r="AN21" i="26" s="1"/>
  <c r="AD21" i="26"/>
  <c r="AE21" i="26" s="1"/>
  <c r="X21" i="26"/>
  <c r="Y21" i="26" s="1"/>
  <c r="AR20" i="26"/>
  <c r="AQ20" i="26"/>
  <c r="AP20" i="26"/>
  <c r="AL20" i="26"/>
  <c r="AK20" i="26"/>
  <c r="AJ20" i="26"/>
  <c r="AC20" i="26"/>
  <c r="AB20" i="26"/>
  <c r="AB19" i="26" s="1"/>
  <c r="AB18" i="26" s="1"/>
  <c r="AB17" i="26" s="1"/>
  <c r="AB16" i="26" s="1"/>
  <c r="AB15" i="26" s="1"/>
  <c r="AA20" i="26"/>
  <c r="W20" i="26"/>
  <c r="V20" i="26"/>
  <c r="U20" i="26"/>
  <c r="U19" i="26" s="1"/>
  <c r="U18" i="26" s="1"/>
  <c r="S20" i="26"/>
  <c r="S19" i="26" s="1"/>
  <c r="S18" i="26" s="1"/>
  <c r="R20" i="26"/>
  <c r="Q20" i="26"/>
  <c r="P20" i="26"/>
  <c r="AR19" i="26"/>
  <c r="AS28" i="25"/>
  <c r="AT28" i="25" s="1"/>
  <c r="AM28" i="25"/>
  <c r="AV28" i="25" s="1"/>
  <c r="AW28" i="25" s="1"/>
  <c r="AD28" i="25"/>
  <c r="AE28" i="25" s="1"/>
  <c r="X28" i="25"/>
  <c r="AG28" i="25" s="1"/>
  <c r="AS27" i="25"/>
  <c r="AT27" i="25" s="1"/>
  <c r="AM27" i="25"/>
  <c r="AN27" i="25" s="1"/>
  <c r="AD27" i="25"/>
  <c r="AE27" i="25" s="1"/>
  <c r="X27" i="25"/>
  <c r="Y27" i="25" s="1"/>
  <c r="AS26" i="25"/>
  <c r="AT26" i="25" s="1"/>
  <c r="AM26" i="25"/>
  <c r="AD26" i="25"/>
  <c r="AE26" i="25" s="1"/>
  <c r="X26" i="25"/>
  <c r="Y26" i="25" s="1"/>
  <c r="AS25" i="25"/>
  <c r="AT25" i="25" s="1"/>
  <c r="AM25" i="25"/>
  <c r="AN25" i="25" s="1"/>
  <c r="AD25" i="25"/>
  <c r="AE25" i="25" s="1"/>
  <c r="Y25" i="25"/>
  <c r="X25" i="25"/>
  <c r="AR24" i="25"/>
  <c r="AQ24" i="25"/>
  <c r="AP24" i="25"/>
  <c r="AL24" i="25"/>
  <c r="AK24" i="25"/>
  <c r="AJ24" i="25"/>
  <c r="AM24" i="25" s="1"/>
  <c r="AC24" i="25"/>
  <c r="AB24" i="25"/>
  <c r="AA24" i="25"/>
  <c r="W24" i="25"/>
  <c r="V24" i="25"/>
  <c r="U24" i="25"/>
  <c r="S24" i="25"/>
  <c r="R24" i="25"/>
  <c r="Q24" i="25"/>
  <c r="P24" i="25"/>
  <c r="AS23" i="25"/>
  <c r="AT23" i="25" s="1"/>
  <c r="AM23" i="25"/>
  <c r="AN23" i="25" s="1"/>
  <c r="AD23" i="25"/>
  <c r="AE23" i="25" s="1"/>
  <c r="X23" i="25"/>
  <c r="Y23" i="25" s="1"/>
  <c r="AR22" i="25"/>
  <c r="AQ22" i="25"/>
  <c r="AP22" i="25"/>
  <c r="AL22" i="25"/>
  <c r="AK22" i="25"/>
  <c r="AJ22" i="25"/>
  <c r="AC22" i="25"/>
  <c r="AB22" i="25"/>
  <c r="AA22" i="25"/>
  <c r="W22" i="25"/>
  <c r="V22" i="25"/>
  <c r="U22" i="25"/>
  <c r="S22" i="25"/>
  <c r="R22" i="25"/>
  <c r="Q22" i="25"/>
  <c r="P22" i="25"/>
  <c r="AT21" i="25"/>
  <c r="AS21" i="25"/>
  <c r="AM21" i="25"/>
  <c r="AV21" i="25" s="1"/>
  <c r="AW21" i="25" s="1"/>
  <c r="AD21" i="25"/>
  <c r="AE21" i="25" s="1"/>
  <c r="X21" i="25"/>
  <c r="Y21" i="25" s="1"/>
  <c r="AR20" i="25"/>
  <c r="AQ20" i="25"/>
  <c r="AQ19" i="25" s="1"/>
  <c r="AP20" i="25"/>
  <c r="AL20" i="25"/>
  <c r="AK20" i="25"/>
  <c r="AJ20" i="25"/>
  <c r="AM20" i="25" s="1"/>
  <c r="AC20" i="25"/>
  <c r="AB20" i="25"/>
  <c r="AA20" i="25"/>
  <c r="X20" i="25"/>
  <c r="W20" i="25"/>
  <c r="V20" i="25"/>
  <c r="U20" i="25"/>
  <c r="S20" i="25"/>
  <c r="S19" i="25" s="1"/>
  <c r="R20" i="25"/>
  <c r="Q20" i="25"/>
  <c r="P20" i="25"/>
  <c r="P19" i="25" s="1"/>
  <c r="P18" i="25" s="1"/>
  <c r="P17" i="25" s="1"/>
  <c r="P16" i="25" s="1"/>
  <c r="P15" i="25" s="1"/>
  <c r="P14" i="25" s="1"/>
  <c r="AP19" i="25"/>
  <c r="AC19" i="25"/>
  <c r="AC14" i="25" s="1"/>
  <c r="AC13" i="25" s="1"/>
  <c r="AC12" i="25" s="1"/>
  <c r="AC11" i="25" s="1"/>
  <c r="U19" i="25"/>
  <c r="U18" i="25"/>
  <c r="AS28" i="24"/>
  <c r="AT28" i="24" s="1"/>
  <c r="AM28" i="24"/>
  <c r="AN28" i="24" s="1"/>
  <c r="AD28" i="24"/>
  <c r="AE28" i="24" s="1"/>
  <c r="X28" i="24"/>
  <c r="AS27" i="24"/>
  <c r="AT27" i="24" s="1"/>
  <c r="AM27" i="24"/>
  <c r="AN27" i="24" s="1"/>
  <c r="AD27" i="24"/>
  <c r="AE27" i="24" s="1"/>
  <c r="X27" i="24"/>
  <c r="Y27" i="24" s="1"/>
  <c r="AS26" i="24"/>
  <c r="AT26" i="24" s="1"/>
  <c r="AM26" i="24"/>
  <c r="AN26" i="24" s="1"/>
  <c r="AD26" i="24"/>
  <c r="AE26" i="24" s="1"/>
  <c r="X26" i="24"/>
  <c r="Y26" i="24" s="1"/>
  <c r="AS25" i="24"/>
  <c r="AT25" i="24" s="1"/>
  <c r="AM25" i="24"/>
  <c r="AN25" i="24" s="1"/>
  <c r="AD25" i="24"/>
  <c r="AE25" i="24" s="1"/>
  <c r="X25" i="24"/>
  <c r="Y25" i="24" s="1"/>
  <c r="AR24" i="24"/>
  <c r="AQ24" i="24"/>
  <c r="AP24" i="24"/>
  <c r="AL24" i="24"/>
  <c r="AK24" i="24"/>
  <c r="AJ24" i="24"/>
  <c r="AC24" i="24"/>
  <c r="AB24" i="24"/>
  <c r="AA24" i="24"/>
  <c r="AD24" i="24" s="1"/>
  <c r="W24" i="24"/>
  <c r="V24" i="24"/>
  <c r="U24" i="24"/>
  <c r="S24" i="24"/>
  <c r="R24" i="24"/>
  <c r="Q24" i="24"/>
  <c r="P24" i="24"/>
  <c r="AS23" i="24"/>
  <c r="AT23" i="24" s="1"/>
  <c r="AM23" i="24"/>
  <c r="AN23" i="24" s="1"/>
  <c r="AD23" i="24"/>
  <c r="AE23" i="24" s="1"/>
  <c r="X23" i="24"/>
  <c r="Y23" i="24" s="1"/>
  <c r="AR22" i="24"/>
  <c r="AQ22" i="24"/>
  <c r="AP22" i="24"/>
  <c r="AL22" i="24"/>
  <c r="AK22" i="24"/>
  <c r="AJ22" i="24"/>
  <c r="AC22" i="24"/>
  <c r="AB22" i="24"/>
  <c r="AA22" i="24"/>
  <c r="W22" i="24"/>
  <c r="V22" i="24"/>
  <c r="U22" i="24"/>
  <c r="S22" i="24"/>
  <c r="R22" i="24"/>
  <c r="Q22" i="24"/>
  <c r="P22" i="24"/>
  <c r="AS21" i="24"/>
  <c r="AT21" i="24" s="1"/>
  <c r="AM21" i="24"/>
  <c r="AN21" i="24" s="1"/>
  <c r="AD21" i="24"/>
  <c r="X21" i="24"/>
  <c r="Y21" i="24" s="1"/>
  <c r="AR20" i="24"/>
  <c r="AQ20" i="24"/>
  <c r="AP20" i="24"/>
  <c r="AL20" i="24"/>
  <c r="AK20" i="24"/>
  <c r="AJ20" i="24"/>
  <c r="AC20" i="24"/>
  <c r="AC19" i="24" s="1"/>
  <c r="AC18" i="24" s="1"/>
  <c r="AB20" i="24"/>
  <c r="AA20" i="24"/>
  <c r="W20" i="24"/>
  <c r="W19" i="24" s="1"/>
  <c r="W18" i="24" s="1"/>
  <c r="V20" i="24"/>
  <c r="V19" i="24" s="1"/>
  <c r="V18" i="24" s="1"/>
  <c r="U20" i="24"/>
  <c r="U19" i="24" s="1"/>
  <c r="S20" i="24"/>
  <c r="R20" i="24"/>
  <c r="R19" i="24" s="1"/>
  <c r="R18" i="24" s="1"/>
  <c r="Q20" i="24"/>
  <c r="Q19" i="24" s="1"/>
  <c r="Q18" i="24" s="1"/>
  <c r="P20" i="24"/>
  <c r="P19" i="24" s="1"/>
  <c r="P18" i="24" s="1"/>
  <c r="AP19" i="24"/>
  <c r="AJ19" i="24"/>
  <c r="AB19" i="24"/>
  <c r="AB18" i="24" s="1"/>
  <c r="AS27" i="23"/>
  <c r="AT27" i="23" s="1"/>
  <c r="AM27" i="23"/>
  <c r="AV27" i="23" s="1"/>
  <c r="AW27" i="23" s="1"/>
  <c r="AD27" i="23"/>
  <c r="AE27" i="23" s="1"/>
  <c r="X27" i="23"/>
  <c r="Y27" i="23" s="1"/>
  <c r="AR26" i="23"/>
  <c r="AQ26" i="23"/>
  <c r="AP26" i="23"/>
  <c r="AL26" i="23"/>
  <c r="AK26" i="23"/>
  <c r="AJ26" i="23"/>
  <c r="AC26" i="23"/>
  <c r="AB26" i="23"/>
  <c r="AA26" i="23"/>
  <c r="W26" i="23"/>
  <c r="V26" i="23"/>
  <c r="U26" i="23"/>
  <c r="S26" i="23"/>
  <c r="R26" i="23"/>
  <c r="Q26" i="23"/>
  <c r="P26" i="23"/>
  <c r="AS25" i="23"/>
  <c r="AT25" i="23" s="1"/>
  <c r="AM25" i="23"/>
  <c r="AN25" i="23" s="1"/>
  <c r="AD25" i="23"/>
  <c r="AE25" i="23" s="1"/>
  <c r="X25" i="23"/>
  <c r="AG25" i="23" s="1"/>
  <c r="AS24" i="23"/>
  <c r="AT24" i="23" s="1"/>
  <c r="AN24" i="23"/>
  <c r="AM24" i="23"/>
  <c r="AV24" i="23" s="1"/>
  <c r="AW24" i="23" s="1"/>
  <c r="AD24" i="23"/>
  <c r="AE24" i="23" s="1"/>
  <c r="X24" i="23"/>
  <c r="Y24" i="23" s="1"/>
  <c r="AS23" i="23"/>
  <c r="AT23" i="23" s="1"/>
  <c r="AM23" i="23"/>
  <c r="AD23" i="23"/>
  <c r="AE23" i="23" s="1"/>
  <c r="X23" i="23"/>
  <c r="Y23" i="23" s="1"/>
  <c r="AS22" i="23"/>
  <c r="AT22" i="23" s="1"/>
  <c r="AM22" i="23"/>
  <c r="AN22" i="23" s="1"/>
  <c r="AD22" i="23"/>
  <c r="AE22" i="23" s="1"/>
  <c r="X22" i="23"/>
  <c r="Y22" i="23" s="1"/>
  <c r="AS21" i="23"/>
  <c r="AT21" i="23" s="1"/>
  <c r="AM21" i="23"/>
  <c r="AN21" i="23" s="1"/>
  <c r="AD21" i="23"/>
  <c r="AE21" i="23" s="1"/>
  <c r="X21" i="23"/>
  <c r="AG21" i="23" s="1"/>
  <c r="AR20" i="23"/>
  <c r="AQ20" i="23"/>
  <c r="AP20" i="23"/>
  <c r="AL20" i="23"/>
  <c r="AK20" i="23"/>
  <c r="AK19" i="23" s="1"/>
  <c r="AJ20" i="23"/>
  <c r="AC20" i="23"/>
  <c r="AB20" i="23"/>
  <c r="AA20" i="23"/>
  <c r="AA19" i="23" s="1"/>
  <c r="W20" i="23"/>
  <c r="V20" i="23"/>
  <c r="V19" i="23" s="1"/>
  <c r="V18" i="23" s="1"/>
  <c r="U20" i="23"/>
  <c r="U19" i="23" s="1"/>
  <c r="S20" i="23"/>
  <c r="R20" i="23"/>
  <c r="Q20" i="23"/>
  <c r="P20" i="23"/>
  <c r="AP19" i="23"/>
  <c r="Q19" i="23"/>
  <c r="Q18" i="23" s="1"/>
  <c r="P19" i="23"/>
  <c r="P18" i="23" s="1"/>
  <c r="P17" i="23" s="1"/>
  <c r="P16" i="23" s="1"/>
  <c r="AR13" i="21"/>
  <c r="AQ13" i="21"/>
  <c r="AP13" i="21"/>
  <c r="AR12" i="21"/>
  <c r="AR11" i="21" s="1"/>
  <c r="AQ12" i="21"/>
  <c r="AP12" i="21"/>
  <c r="AQ11" i="21"/>
  <c r="AP11" i="21"/>
  <c r="AL13" i="21"/>
  <c r="AL12" i="21" s="1"/>
  <c r="AL11" i="21" s="1"/>
  <c r="AK13" i="21"/>
  <c r="AJ13" i="21"/>
  <c r="AK12" i="21"/>
  <c r="AK11" i="21" s="1"/>
  <c r="AJ12" i="21"/>
  <c r="AJ11" i="21"/>
  <c r="AC13" i="21"/>
  <c r="AC12" i="21" s="1"/>
  <c r="AC11" i="21" s="1"/>
  <c r="AB13" i="21"/>
  <c r="AB12" i="21" s="1"/>
  <c r="AB11" i="21" s="1"/>
  <c r="AA13" i="21"/>
  <c r="AA12" i="21"/>
  <c r="AA11" i="21" s="1"/>
  <c r="W13" i="21"/>
  <c r="W12" i="21" s="1"/>
  <c r="W11" i="21" s="1"/>
  <c r="V13" i="21"/>
  <c r="V12" i="21" s="1"/>
  <c r="V11" i="21" s="1"/>
  <c r="U13" i="21"/>
  <c r="U12" i="21" s="1"/>
  <c r="U11" i="21" s="1"/>
  <c r="S12" i="21"/>
  <c r="S13" i="21"/>
  <c r="AR13" i="20"/>
  <c r="AR12" i="20" s="1"/>
  <c r="AR11" i="20" s="1"/>
  <c r="AQ13" i="20"/>
  <c r="AP13" i="20"/>
  <c r="AQ12" i="20"/>
  <c r="AQ11" i="20" s="1"/>
  <c r="AP12" i="20"/>
  <c r="AP11" i="20"/>
  <c r="AL13" i="20"/>
  <c r="AL12" i="20" s="1"/>
  <c r="AL11" i="20" s="1"/>
  <c r="AK13" i="20"/>
  <c r="AJ13" i="20"/>
  <c r="AK12" i="20"/>
  <c r="AK11" i="20" s="1"/>
  <c r="AJ12" i="20"/>
  <c r="AJ11" i="20"/>
  <c r="AC13" i="20"/>
  <c r="AB13" i="20"/>
  <c r="AB12" i="20" s="1"/>
  <c r="AB11" i="20" s="1"/>
  <c r="AA13" i="20"/>
  <c r="AA12" i="20" s="1"/>
  <c r="AA11" i="20" s="1"/>
  <c r="AC12" i="20"/>
  <c r="AC11" i="20" s="1"/>
  <c r="W13" i="20"/>
  <c r="W12" i="20"/>
  <c r="W11" i="20" s="1"/>
  <c r="V13" i="20"/>
  <c r="V12" i="20" s="1"/>
  <c r="V11" i="20" s="1"/>
  <c r="U13" i="20"/>
  <c r="U12" i="20" s="1"/>
  <c r="U11" i="20" s="1"/>
  <c r="S12" i="20"/>
  <c r="S13" i="20"/>
  <c r="AS32" i="20"/>
  <c r="AT32" i="20" s="1"/>
  <c r="AM32" i="20"/>
  <c r="AN32" i="20" s="1"/>
  <c r="AD32" i="20"/>
  <c r="AE32" i="20" s="1"/>
  <c r="X32" i="20"/>
  <c r="Y32" i="20" s="1"/>
  <c r="AS31" i="20"/>
  <c r="AT31" i="20" s="1"/>
  <c r="AM31" i="20"/>
  <c r="AN31" i="20" s="1"/>
  <c r="AD31" i="20"/>
  <c r="AE31" i="20" s="1"/>
  <c r="X31" i="20"/>
  <c r="AG31" i="20" s="1"/>
  <c r="AS30" i="20"/>
  <c r="AT30" i="20" s="1"/>
  <c r="AN30" i="20"/>
  <c r="AM30" i="20"/>
  <c r="AD30" i="20"/>
  <c r="AE30" i="20" s="1"/>
  <c r="X30" i="20"/>
  <c r="Y30" i="20" s="1"/>
  <c r="AS29" i="20"/>
  <c r="AT29" i="20" s="1"/>
  <c r="AM29" i="20"/>
  <c r="AV29" i="20" s="1"/>
  <c r="AW29" i="20" s="1"/>
  <c r="AD29" i="20"/>
  <c r="AE29" i="20" s="1"/>
  <c r="X29" i="20"/>
  <c r="Y29" i="20" s="1"/>
  <c r="AR28" i="20"/>
  <c r="AQ28" i="20"/>
  <c r="AP28" i="20"/>
  <c r="AS28" i="20" s="1"/>
  <c r="AT28" i="20" s="1"/>
  <c r="AL28" i="20"/>
  <c r="AL27" i="20" s="1"/>
  <c r="AL26" i="20" s="1"/>
  <c r="AL25" i="20" s="1"/>
  <c r="AL24" i="20" s="1"/>
  <c r="AL15" i="20" s="1"/>
  <c r="AL14" i="20" s="1"/>
  <c r="AK28" i="20"/>
  <c r="AJ28" i="20"/>
  <c r="AC28" i="20"/>
  <c r="AC27" i="20" s="1"/>
  <c r="AC26" i="20" s="1"/>
  <c r="AC25" i="20" s="1"/>
  <c r="AC24" i="20" s="1"/>
  <c r="AB28" i="20"/>
  <c r="AB27" i="20" s="1"/>
  <c r="AB26" i="20" s="1"/>
  <c r="AB25" i="20" s="1"/>
  <c r="AB24" i="20" s="1"/>
  <c r="AA28" i="20"/>
  <c r="W28" i="20"/>
  <c r="V28" i="20"/>
  <c r="U28" i="20"/>
  <c r="S28" i="20"/>
  <c r="R28" i="20"/>
  <c r="Q28" i="20"/>
  <c r="Q27" i="20" s="1"/>
  <c r="Q26" i="20" s="1"/>
  <c r="Q25" i="20" s="1"/>
  <c r="Q24" i="20" s="1"/>
  <c r="P28" i="20"/>
  <c r="P27" i="20" s="1"/>
  <c r="P26" i="20" s="1"/>
  <c r="P25" i="20" s="1"/>
  <c r="P24" i="20" s="1"/>
  <c r="AR27" i="20"/>
  <c r="AQ27" i="20"/>
  <c r="AQ26" i="20" s="1"/>
  <c r="AQ25" i="20" s="1"/>
  <c r="AQ24" i="20" s="1"/>
  <c r="AJ27" i="20"/>
  <c r="AJ26" i="20" s="1"/>
  <c r="AJ25" i="20" s="1"/>
  <c r="W27" i="20"/>
  <c r="W26" i="20" s="1"/>
  <c r="W25" i="20" s="1"/>
  <c r="W24" i="20" s="1"/>
  <c r="W15" i="20" s="1"/>
  <c r="W14" i="20" s="1"/>
  <c r="U27" i="20"/>
  <c r="U26" i="20" s="1"/>
  <c r="U25" i="20" s="1"/>
  <c r="S27" i="20"/>
  <c r="R27" i="20"/>
  <c r="R26" i="20" s="1"/>
  <c r="R25" i="20" s="1"/>
  <c r="R24" i="20" s="1"/>
  <c r="R15" i="20" s="1"/>
  <c r="R14" i="20" s="1"/>
  <c r="AR26" i="20"/>
  <c r="AR25" i="20" s="1"/>
  <c r="AR24" i="20" s="1"/>
  <c r="AR15" i="20" s="1"/>
  <c r="AR14" i="20" s="1"/>
  <c r="S26" i="20"/>
  <c r="AS23" i="20"/>
  <c r="AT23" i="20" s="1"/>
  <c r="AM23" i="20"/>
  <c r="AD23" i="20"/>
  <c r="AE23" i="20" s="1"/>
  <c r="X23" i="20"/>
  <c r="AS22" i="20"/>
  <c r="AT22" i="20" s="1"/>
  <c r="AM22" i="20"/>
  <c r="AV22" i="20" s="1"/>
  <c r="AW22" i="20" s="1"/>
  <c r="AD22" i="20"/>
  <c r="AE22" i="20" s="1"/>
  <c r="X22" i="20"/>
  <c r="Y22" i="20" s="1"/>
  <c r="AS21" i="20"/>
  <c r="AT21" i="20" s="1"/>
  <c r="AM21" i="20"/>
  <c r="AD21" i="20"/>
  <c r="AE21" i="20" s="1"/>
  <c r="X21" i="20"/>
  <c r="Y21" i="20" s="1"/>
  <c r="AR20" i="20"/>
  <c r="AR19" i="20" s="1"/>
  <c r="AR18" i="20" s="1"/>
  <c r="AR17" i="20" s="1"/>
  <c r="AR16" i="20" s="1"/>
  <c r="AQ20" i="20"/>
  <c r="AQ19" i="20" s="1"/>
  <c r="AQ18" i="20" s="1"/>
  <c r="AQ17" i="20" s="1"/>
  <c r="AQ16" i="20" s="1"/>
  <c r="AP20" i="20"/>
  <c r="AL20" i="20"/>
  <c r="AL19" i="20" s="1"/>
  <c r="AL18" i="20" s="1"/>
  <c r="AL17" i="20" s="1"/>
  <c r="AL16" i="20" s="1"/>
  <c r="AK20" i="20"/>
  <c r="AJ20" i="20"/>
  <c r="AC20" i="20"/>
  <c r="AB20" i="20"/>
  <c r="AB19" i="20" s="1"/>
  <c r="AB18" i="20" s="1"/>
  <c r="AB17" i="20" s="1"/>
  <c r="AB16" i="20" s="1"/>
  <c r="AA20" i="20"/>
  <c r="W20" i="20"/>
  <c r="W19" i="20" s="1"/>
  <c r="W18" i="20" s="1"/>
  <c r="W17" i="20" s="1"/>
  <c r="W16" i="20" s="1"/>
  <c r="V20" i="20"/>
  <c r="U20" i="20"/>
  <c r="S20" i="20"/>
  <c r="S19" i="20" s="1"/>
  <c r="R20" i="20"/>
  <c r="R19" i="20" s="1"/>
  <c r="R18" i="20" s="1"/>
  <c r="R17" i="20" s="1"/>
  <c r="R16" i="20" s="1"/>
  <c r="Q20" i="20"/>
  <c r="Q19" i="20" s="1"/>
  <c r="P20" i="20"/>
  <c r="P19" i="20" s="1"/>
  <c r="P18" i="20" s="1"/>
  <c r="P17" i="20" s="1"/>
  <c r="P16" i="20" s="1"/>
  <c r="O20" i="20"/>
  <c r="O19" i="20" s="1"/>
  <c r="O18" i="20" s="1"/>
  <c r="O17" i="20" s="1"/>
  <c r="O16" i="20" s="1"/>
  <c r="AJ19" i="20"/>
  <c r="AJ18" i="20" s="1"/>
  <c r="AC19" i="20"/>
  <c r="AC18" i="20" s="1"/>
  <c r="AC17" i="20" s="1"/>
  <c r="AC16" i="20" s="1"/>
  <c r="U19" i="20"/>
  <c r="U18" i="20" s="1"/>
  <c r="Q18" i="20"/>
  <c r="Q17" i="20" s="1"/>
  <c r="Q16" i="20" s="1"/>
  <c r="AR13" i="19"/>
  <c r="AR12" i="19" s="1"/>
  <c r="AR11" i="19" s="1"/>
  <c r="AQ13" i="19"/>
  <c r="AP13" i="19"/>
  <c r="AQ12" i="19"/>
  <c r="AQ11" i="19" s="1"/>
  <c r="AP12" i="19"/>
  <c r="AP11" i="19"/>
  <c r="AL13" i="19"/>
  <c r="AL12" i="19" s="1"/>
  <c r="AL11" i="19" s="1"/>
  <c r="AK13" i="19"/>
  <c r="AJ13" i="19"/>
  <c r="AJ12" i="19" s="1"/>
  <c r="AJ11" i="19" s="1"/>
  <c r="AK12" i="19"/>
  <c r="AK11" i="19" s="1"/>
  <c r="AC13" i="19"/>
  <c r="AC12" i="19" s="1"/>
  <c r="AC11" i="19" s="1"/>
  <c r="AB13" i="19"/>
  <c r="AA13" i="19"/>
  <c r="AB12" i="19"/>
  <c r="AB11" i="19" s="1"/>
  <c r="AA12" i="19"/>
  <c r="AA11" i="19"/>
  <c r="W13" i="19"/>
  <c r="W12" i="19" s="1"/>
  <c r="W11" i="19" s="1"/>
  <c r="V13" i="19"/>
  <c r="V12" i="19" s="1"/>
  <c r="V11" i="19" s="1"/>
  <c r="U13" i="19"/>
  <c r="U12" i="19" s="1"/>
  <c r="U11" i="19" s="1"/>
  <c r="S12" i="19"/>
  <c r="S13" i="19"/>
  <c r="AR13" i="18"/>
  <c r="AR12" i="18" s="1"/>
  <c r="AR11" i="18" s="1"/>
  <c r="AQ13" i="18"/>
  <c r="AP13" i="18"/>
  <c r="AQ12" i="18"/>
  <c r="AQ11" i="18" s="1"/>
  <c r="AP12" i="18"/>
  <c r="AP11" i="18"/>
  <c r="AL13" i="18"/>
  <c r="AL12" i="18" s="1"/>
  <c r="AL11" i="18" s="1"/>
  <c r="AK13" i="18"/>
  <c r="AJ13" i="18"/>
  <c r="AK12" i="18"/>
  <c r="AK11" i="18" s="1"/>
  <c r="AJ12" i="18"/>
  <c r="AJ11" i="18"/>
  <c r="AC13" i="18"/>
  <c r="AC12" i="18" s="1"/>
  <c r="AC11" i="18" s="1"/>
  <c r="AB13" i="18"/>
  <c r="AA13" i="18"/>
  <c r="AB12" i="18"/>
  <c r="AB11" i="18" s="1"/>
  <c r="AA12" i="18"/>
  <c r="AA11" i="18"/>
  <c r="W13" i="18"/>
  <c r="W12" i="18"/>
  <c r="W11" i="18" s="1"/>
  <c r="V13" i="18"/>
  <c r="V12" i="18" s="1"/>
  <c r="V11" i="18" s="1"/>
  <c r="U13" i="18"/>
  <c r="U12" i="18"/>
  <c r="U11" i="18"/>
  <c r="S12" i="18"/>
  <c r="S13" i="18"/>
  <c r="AR13" i="11"/>
  <c r="AR12" i="11" s="1"/>
  <c r="AR11" i="11" s="1"/>
  <c r="AQ13" i="11"/>
  <c r="AP13" i="11"/>
  <c r="AQ12" i="11"/>
  <c r="AQ11" i="11" s="1"/>
  <c r="AP12" i="11"/>
  <c r="AP11" i="11"/>
  <c r="AM13" i="11"/>
  <c r="AM12" i="11" s="1"/>
  <c r="AM11" i="11" s="1"/>
  <c r="AL13" i="11"/>
  <c r="AK13" i="11"/>
  <c r="AL12" i="11"/>
  <c r="AL11" i="11" s="1"/>
  <c r="AK12" i="11"/>
  <c r="AK11" i="11"/>
  <c r="AC13" i="11"/>
  <c r="AC12" i="11" s="1"/>
  <c r="AC11" i="11" s="1"/>
  <c r="AB13" i="11"/>
  <c r="AA13" i="11"/>
  <c r="AB12" i="11"/>
  <c r="AB11" i="11" s="1"/>
  <c r="AA12" i="11"/>
  <c r="AA11" i="11"/>
  <c r="S12" i="11"/>
  <c r="S13" i="11"/>
  <c r="W13" i="11"/>
  <c r="W12" i="11"/>
  <c r="W11" i="11" s="1"/>
  <c r="V13" i="11"/>
  <c r="V12" i="11"/>
  <c r="V11" i="11" s="1"/>
  <c r="U12" i="11"/>
  <c r="U13" i="11"/>
  <c r="AS54" i="11"/>
  <c r="AT54" i="11" s="1"/>
  <c r="AM54" i="11"/>
  <c r="AD54" i="11"/>
  <c r="AE54" i="11" s="1"/>
  <c r="X54" i="11"/>
  <c r="AR53" i="11"/>
  <c r="AR52" i="11" s="1"/>
  <c r="AR51" i="11" s="1"/>
  <c r="AQ53" i="11"/>
  <c r="AQ52" i="11" s="1"/>
  <c r="AQ51" i="11" s="1"/>
  <c r="AP53" i="11"/>
  <c r="AP52" i="11" s="1"/>
  <c r="AP51" i="11" s="1"/>
  <c r="AL53" i="11"/>
  <c r="AL52" i="11" s="1"/>
  <c r="AL51" i="11" s="1"/>
  <c r="AK53" i="11"/>
  <c r="AJ53" i="11"/>
  <c r="AC53" i="11"/>
  <c r="AC52" i="11" s="1"/>
  <c r="AC51" i="11" s="1"/>
  <c r="AB53" i="11"/>
  <c r="AB52" i="11" s="1"/>
  <c r="AB51" i="11" s="1"/>
  <c r="AA53" i="11"/>
  <c r="AA52" i="11" s="1"/>
  <c r="AA51" i="11" s="1"/>
  <c r="W53" i="11"/>
  <c r="W52" i="11" s="1"/>
  <c r="W51" i="11" s="1"/>
  <c r="V53" i="11"/>
  <c r="V52" i="11" s="1"/>
  <c r="V51" i="11" s="1"/>
  <c r="U53" i="11"/>
  <c r="S53" i="11"/>
  <c r="R53" i="11"/>
  <c r="R52" i="11" s="1"/>
  <c r="R51" i="11" s="1"/>
  <c r="Q53" i="11"/>
  <c r="Q52" i="11" s="1"/>
  <c r="Q51" i="11" s="1"/>
  <c r="P53" i="11"/>
  <c r="P52" i="11" s="1"/>
  <c r="P51" i="11" s="1"/>
  <c r="AK52" i="11"/>
  <c r="AK51" i="11" s="1"/>
  <c r="AJ52" i="11"/>
  <c r="AJ51" i="11" s="1"/>
  <c r="AS50" i="11"/>
  <c r="AT50" i="11" s="1"/>
  <c r="AM50" i="11"/>
  <c r="AV50" i="11" s="1"/>
  <c r="AW50" i="11" s="1"/>
  <c r="AD50" i="11"/>
  <c r="AE50" i="11" s="1"/>
  <c r="X50" i="11"/>
  <c r="Y50" i="11" s="1"/>
  <c r="AS49" i="11"/>
  <c r="AT49" i="11" s="1"/>
  <c r="AM49" i="11"/>
  <c r="AD49" i="11"/>
  <c r="AE49" i="11" s="1"/>
  <c r="X49" i="11"/>
  <c r="Y49" i="11" s="1"/>
  <c r="AS48" i="11"/>
  <c r="AT48" i="11" s="1"/>
  <c r="AM48" i="11"/>
  <c r="AV48" i="11" s="1"/>
  <c r="AW48" i="11" s="1"/>
  <c r="AD48" i="11"/>
  <c r="AE48" i="11" s="1"/>
  <c r="X48" i="11"/>
  <c r="AR47" i="11"/>
  <c r="AQ47" i="11"/>
  <c r="AP47" i="11"/>
  <c r="AL47" i="11"/>
  <c r="AK47" i="11"/>
  <c r="AJ47" i="11"/>
  <c r="AC47" i="11"/>
  <c r="AB47" i="11"/>
  <c r="AA47" i="11"/>
  <c r="W47" i="11"/>
  <c r="V47" i="11"/>
  <c r="U47" i="11"/>
  <c r="S47" i="11"/>
  <c r="R47" i="11"/>
  <c r="Q47" i="11"/>
  <c r="P47" i="11"/>
  <c r="AS46" i="11"/>
  <c r="AT46" i="11" s="1"/>
  <c r="AM46" i="11"/>
  <c r="AD46" i="11"/>
  <c r="AE46" i="11" s="1"/>
  <c r="X46" i="11"/>
  <c r="AR45" i="11"/>
  <c r="AQ45" i="11"/>
  <c r="AP45" i="11"/>
  <c r="AL45" i="11"/>
  <c r="AK45" i="11"/>
  <c r="AJ45" i="11"/>
  <c r="AC45" i="11"/>
  <c r="AB45" i="11"/>
  <c r="AB44" i="11" s="1"/>
  <c r="AB43" i="11" s="1"/>
  <c r="AA45" i="11"/>
  <c r="W45" i="11"/>
  <c r="V45" i="11"/>
  <c r="U45" i="11"/>
  <c r="U44" i="11" s="1"/>
  <c r="U43" i="11" s="1"/>
  <c r="S45" i="11"/>
  <c r="R45" i="11"/>
  <c r="Q45" i="11"/>
  <c r="P45" i="11"/>
  <c r="P44" i="11" s="1"/>
  <c r="P43" i="11" s="1"/>
  <c r="AS42" i="11"/>
  <c r="AT42" i="11" s="1"/>
  <c r="AM42" i="11"/>
  <c r="AD42" i="11"/>
  <c r="AE42" i="11" s="1"/>
  <c r="X42" i="11"/>
  <c r="Y42" i="11" s="1"/>
  <c r="AS41" i="11"/>
  <c r="AT41" i="11" s="1"/>
  <c r="AM41" i="11"/>
  <c r="AD41" i="11"/>
  <c r="AE41" i="11" s="1"/>
  <c r="X41" i="11"/>
  <c r="Y41" i="11" s="1"/>
  <c r="AS40" i="11"/>
  <c r="AT40" i="11" s="1"/>
  <c r="AM40" i="11"/>
  <c r="AE40" i="11"/>
  <c r="AD40" i="11"/>
  <c r="X40" i="11"/>
  <c r="AG40" i="11" s="1"/>
  <c r="AS39" i="11"/>
  <c r="AT39" i="11" s="1"/>
  <c r="AM39" i="11"/>
  <c r="AN39" i="11" s="1"/>
  <c r="AD39" i="11"/>
  <c r="AE39" i="11" s="1"/>
  <c r="X39" i="11"/>
  <c r="AR38" i="11"/>
  <c r="AQ38" i="11"/>
  <c r="AP38" i="11"/>
  <c r="AL38" i="11"/>
  <c r="AK38" i="11"/>
  <c r="AJ38" i="11"/>
  <c r="AC38" i="11"/>
  <c r="AB38" i="11"/>
  <c r="AA38" i="11"/>
  <c r="W38" i="11"/>
  <c r="V38" i="11"/>
  <c r="U38" i="11"/>
  <c r="S38" i="11"/>
  <c r="R38" i="11"/>
  <c r="Q38" i="11"/>
  <c r="P38" i="11"/>
  <c r="AS37" i="11"/>
  <c r="AT37" i="11" s="1"/>
  <c r="AM37" i="11"/>
  <c r="AD37" i="11"/>
  <c r="AE37" i="11" s="1"/>
  <c r="X37" i="11"/>
  <c r="Y37" i="11" s="1"/>
  <c r="AR36" i="11"/>
  <c r="AQ36" i="11"/>
  <c r="AP36" i="11"/>
  <c r="AL36" i="11"/>
  <c r="AK36" i="11"/>
  <c r="AJ36" i="11"/>
  <c r="AC36" i="11"/>
  <c r="AB36" i="11"/>
  <c r="AA36" i="11"/>
  <c r="W36" i="11"/>
  <c r="V36" i="11"/>
  <c r="U36" i="11"/>
  <c r="S36" i="11"/>
  <c r="R36" i="11"/>
  <c r="Q36" i="11"/>
  <c r="P36" i="11"/>
  <c r="AS35" i="11"/>
  <c r="AT35" i="11" s="1"/>
  <c r="AM35" i="11"/>
  <c r="AN35" i="11" s="1"/>
  <c r="AD35" i="11"/>
  <c r="AE35" i="11" s="1"/>
  <c r="X35" i="11"/>
  <c r="Y35" i="11" s="1"/>
  <c r="AS34" i="11"/>
  <c r="AT34" i="11" s="1"/>
  <c r="AM34" i="11"/>
  <c r="AD34" i="11"/>
  <c r="AE34" i="11" s="1"/>
  <c r="X34" i="11"/>
  <c r="AG34" i="11" s="1"/>
  <c r="AR33" i="11"/>
  <c r="AQ33" i="11"/>
  <c r="AP33" i="11"/>
  <c r="AP32" i="11" s="1"/>
  <c r="AL33" i="11"/>
  <c r="AK33" i="11"/>
  <c r="AJ33" i="11"/>
  <c r="AC33" i="11"/>
  <c r="AC32" i="11" s="1"/>
  <c r="AC31" i="11" s="1"/>
  <c r="AB33" i="11"/>
  <c r="AA33" i="11"/>
  <c r="AA32" i="11" s="1"/>
  <c r="W33" i="11"/>
  <c r="V33" i="11"/>
  <c r="V32" i="11" s="1"/>
  <c r="V31" i="11" s="1"/>
  <c r="U33" i="11"/>
  <c r="S33" i="11"/>
  <c r="R33" i="11"/>
  <c r="Q33" i="11"/>
  <c r="Q32" i="11" s="1"/>
  <c r="Q31" i="11" s="1"/>
  <c r="P33" i="11"/>
  <c r="AK32" i="11"/>
  <c r="AK31" i="11" s="1"/>
  <c r="AS30" i="11"/>
  <c r="AT30" i="11" s="1"/>
  <c r="AM30" i="11"/>
  <c r="AN30" i="11" s="1"/>
  <c r="AD30" i="11"/>
  <c r="AE30" i="11" s="1"/>
  <c r="X30" i="11"/>
  <c r="Y30" i="11" s="1"/>
  <c r="AS29" i="11"/>
  <c r="AT29" i="11" s="1"/>
  <c r="AM29" i="11"/>
  <c r="AN29" i="11" s="1"/>
  <c r="AD29" i="11"/>
  <c r="AE29" i="11" s="1"/>
  <c r="X29" i="11"/>
  <c r="AS28" i="11"/>
  <c r="AT28" i="11" s="1"/>
  <c r="AM28" i="11"/>
  <c r="AE28" i="11"/>
  <c r="AD28" i="11"/>
  <c r="X28" i="11"/>
  <c r="AS27" i="11"/>
  <c r="AT27" i="11" s="1"/>
  <c r="AM27" i="11"/>
  <c r="AD27" i="11"/>
  <c r="AE27" i="11" s="1"/>
  <c r="X27" i="11"/>
  <c r="Y27" i="11" s="1"/>
  <c r="AR26" i="11"/>
  <c r="AQ26" i="11"/>
  <c r="AP26" i="11"/>
  <c r="AL26" i="11"/>
  <c r="AK26" i="11"/>
  <c r="AJ26" i="11"/>
  <c r="AM26" i="11" s="1"/>
  <c r="AC26" i="11"/>
  <c r="AB26" i="11"/>
  <c r="AA26" i="11"/>
  <c r="W26" i="11"/>
  <c r="V26" i="11"/>
  <c r="U26" i="11"/>
  <c r="S26" i="11"/>
  <c r="R26" i="11"/>
  <c r="Q26" i="11"/>
  <c r="P26" i="11"/>
  <c r="AS25" i="11"/>
  <c r="AT25" i="11" s="1"/>
  <c r="AM25" i="11"/>
  <c r="AV25" i="11" s="1"/>
  <c r="AW25" i="11" s="1"/>
  <c r="AD25" i="11"/>
  <c r="AE25" i="11" s="1"/>
  <c r="X25" i="11"/>
  <c r="AS24" i="11"/>
  <c r="AT24" i="11" s="1"/>
  <c r="AM24" i="11"/>
  <c r="AN24" i="11" s="1"/>
  <c r="AD24" i="11"/>
  <c r="AE24" i="11" s="1"/>
  <c r="X24" i="11"/>
  <c r="Y24" i="11" s="1"/>
  <c r="AR23" i="11"/>
  <c r="AQ23" i="11"/>
  <c r="AP23" i="11"/>
  <c r="AL23" i="11"/>
  <c r="AK23" i="11"/>
  <c r="AJ23" i="11"/>
  <c r="AC23" i="11"/>
  <c r="AB23" i="11"/>
  <c r="AA23" i="11"/>
  <c r="W23" i="11"/>
  <c r="V23" i="11"/>
  <c r="U23" i="11"/>
  <c r="S23" i="11"/>
  <c r="R23" i="11"/>
  <c r="Q23" i="11"/>
  <c r="P23" i="11"/>
  <c r="AS22" i="11"/>
  <c r="AT22" i="11" s="1"/>
  <c r="AM22" i="11"/>
  <c r="AN22" i="11" s="1"/>
  <c r="AD22" i="11"/>
  <c r="AE22" i="11" s="1"/>
  <c r="X22" i="11"/>
  <c r="Y22" i="11" s="1"/>
  <c r="AS21" i="11"/>
  <c r="AT21" i="11" s="1"/>
  <c r="AM21" i="11"/>
  <c r="AN21" i="11" s="1"/>
  <c r="AD21" i="11"/>
  <c r="AE21" i="11" s="1"/>
  <c r="X21" i="11"/>
  <c r="AR20" i="11"/>
  <c r="AQ20" i="11"/>
  <c r="AP20" i="11"/>
  <c r="AL20" i="11"/>
  <c r="AL19" i="11" s="1"/>
  <c r="AL18" i="11" s="1"/>
  <c r="AK20" i="11"/>
  <c r="AJ20" i="11"/>
  <c r="AC20" i="11"/>
  <c r="AB20" i="11"/>
  <c r="AB19" i="11" s="1"/>
  <c r="AB18" i="11" s="1"/>
  <c r="AA20" i="11"/>
  <c r="W20" i="11"/>
  <c r="V20" i="11"/>
  <c r="U20" i="11"/>
  <c r="S20" i="11"/>
  <c r="R20" i="11"/>
  <c r="Q20" i="11"/>
  <c r="P20" i="11"/>
  <c r="P19" i="11" s="1"/>
  <c r="P18" i="11" s="1"/>
  <c r="AR13" i="17"/>
  <c r="AQ13" i="17"/>
  <c r="AQ12" i="17" s="1"/>
  <c r="AQ11" i="17" s="1"/>
  <c r="AP13" i="17"/>
  <c r="AR12" i="17"/>
  <c r="AR11" i="17" s="1"/>
  <c r="AP12" i="17"/>
  <c r="AP11" i="17" s="1"/>
  <c r="AL13" i="17"/>
  <c r="AL12" i="17" s="1"/>
  <c r="AL11" i="17" s="1"/>
  <c r="AK13" i="17"/>
  <c r="AJ13" i="17"/>
  <c r="AK12" i="17"/>
  <c r="AK11" i="17" s="1"/>
  <c r="AJ12" i="17"/>
  <c r="AJ11" i="17"/>
  <c r="AC13" i="17"/>
  <c r="AC12" i="17" s="1"/>
  <c r="AC11" i="17" s="1"/>
  <c r="AB13" i="17"/>
  <c r="AB12" i="17" s="1"/>
  <c r="AB11" i="17" s="1"/>
  <c r="AA13" i="17"/>
  <c r="AA12" i="17" s="1"/>
  <c r="AA11" i="17" s="1"/>
  <c r="W13" i="17"/>
  <c r="W12" i="17" s="1"/>
  <c r="W11" i="17" s="1"/>
  <c r="V13" i="17"/>
  <c r="V12" i="17" s="1"/>
  <c r="V11" i="17" s="1"/>
  <c r="U13" i="17"/>
  <c r="U12" i="17" s="1"/>
  <c r="U11" i="17" s="1"/>
  <c r="S12" i="17"/>
  <c r="S13" i="17"/>
  <c r="AR13" i="10"/>
  <c r="AR12" i="10" s="1"/>
  <c r="AR11" i="10" s="1"/>
  <c r="AQ13" i="10"/>
  <c r="AP13" i="10"/>
  <c r="AQ12" i="10"/>
  <c r="AQ11" i="10" s="1"/>
  <c r="AP12" i="10"/>
  <c r="AP11" i="10"/>
  <c r="AL13" i="10"/>
  <c r="AL12" i="10" s="1"/>
  <c r="AL11" i="10" s="1"/>
  <c r="AK13" i="10"/>
  <c r="AJ13" i="10"/>
  <c r="AK12" i="10"/>
  <c r="AK11" i="10" s="1"/>
  <c r="AJ12" i="10"/>
  <c r="AJ11" i="10"/>
  <c r="AC13" i="10"/>
  <c r="AC12" i="10" s="1"/>
  <c r="AC11" i="10" s="1"/>
  <c r="AB13" i="10"/>
  <c r="AA13" i="10"/>
  <c r="AB12" i="10"/>
  <c r="AB11" i="10" s="1"/>
  <c r="AA12" i="10"/>
  <c r="AA11" i="10"/>
  <c r="W13" i="10"/>
  <c r="W12" i="10" s="1"/>
  <c r="W11" i="10" s="1"/>
  <c r="V13" i="10"/>
  <c r="V12" i="10"/>
  <c r="V11" i="10" s="1"/>
  <c r="U13" i="10"/>
  <c r="U12" i="10" s="1"/>
  <c r="U11" i="10" s="1"/>
  <c r="S12" i="10"/>
  <c r="S13" i="10"/>
  <c r="AR13" i="16"/>
  <c r="AR12" i="16" s="1"/>
  <c r="AR11" i="16" s="1"/>
  <c r="AQ13" i="16"/>
  <c r="AQ12" i="16" s="1"/>
  <c r="AQ11" i="16" s="1"/>
  <c r="AP13" i="16"/>
  <c r="AP12" i="16" s="1"/>
  <c r="AP11" i="16" s="1"/>
  <c r="AL13" i="16"/>
  <c r="AL12" i="16" s="1"/>
  <c r="AL11" i="16" s="1"/>
  <c r="AK13" i="16"/>
  <c r="AJ13" i="16"/>
  <c r="AK12" i="16"/>
  <c r="AK11" i="16" s="1"/>
  <c r="AJ12" i="16"/>
  <c r="AJ11" i="16"/>
  <c r="AC13" i="16"/>
  <c r="AC12" i="16" s="1"/>
  <c r="AC11" i="16" s="1"/>
  <c r="AB13" i="16"/>
  <c r="AA13" i="16"/>
  <c r="AB12" i="16"/>
  <c r="AB11" i="16" s="1"/>
  <c r="AA12" i="16"/>
  <c r="AA11" i="16"/>
  <c r="W13" i="16"/>
  <c r="W12" i="16" s="1"/>
  <c r="W11" i="16" s="1"/>
  <c r="V13" i="16"/>
  <c r="V12" i="16"/>
  <c r="V11" i="16"/>
  <c r="U13" i="16"/>
  <c r="U12" i="16" s="1"/>
  <c r="U11" i="16" s="1"/>
  <c r="S12" i="16"/>
  <c r="S13" i="16"/>
  <c r="AR13" i="15"/>
  <c r="AR12" i="15" s="1"/>
  <c r="AR11" i="15" s="1"/>
  <c r="AQ13" i="15"/>
  <c r="AP13" i="15"/>
  <c r="AQ12" i="15"/>
  <c r="AQ11" i="15" s="1"/>
  <c r="AP12" i="15"/>
  <c r="AP11" i="15"/>
  <c r="AL13" i="15"/>
  <c r="AL12" i="15" s="1"/>
  <c r="AL11" i="15" s="1"/>
  <c r="AK13" i="15"/>
  <c r="AK12" i="15" s="1"/>
  <c r="AK11" i="15" s="1"/>
  <c r="AJ13" i="15"/>
  <c r="AJ12" i="15" s="1"/>
  <c r="AJ11" i="15" s="1"/>
  <c r="AC13" i="15"/>
  <c r="AC12" i="15" s="1"/>
  <c r="AC11" i="15" s="1"/>
  <c r="AB13" i="15"/>
  <c r="AA13" i="15"/>
  <c r="AB12" i="15"/>
  <c r="AB11" i="15" s="1"/>
  <c r="AA12" i="15"/>
  <c r="AA11" i="15"/>
  <c r="W13" i="15"/>
  <c r="W12" i="15" s="1"/>
  <c r="W11" i="15" s="1"/>
  <c r="V13" i="15"/>
  <c r="V12" i="15"/>
  <c r="V11" i="15" s="1"/>
  <c r="U13" i="15"/>
  <c r="U12" i="15" s="1"/>
  <c r="U11" i="15" s="1"/>
  <c r="S12" i="15"/>
  <c r="S13" i="15"/>
  <c r="AR13" i="8"/>
  <c r="AQ13" i="8"/>
  <c r="AP13" i="8"/>
  <c r="AR12" i="8"/>
  <c r="AR11" i="8" s="1"/>
  <c r="AQ12" i="8"/>
  <c r="AP12" i="8"/>
  <c r="AQ11" i="8"/>
  <c r="AP11" i="8"/>
  <c r="AL13" i="8"/>
  <c r="AL12" i="8" s="1"/>
  <c r="AL11" i="8" s="1"/>
  <c r="AK13" i="8"/>
  <c r="AJ13" i="8"/>
  <c r="AK12" i="8"/>
  <c r="AK11" i="8" s="1"/>
  <c r="AJ12" i="8"/>
  <c r="AJ11" i="8"/>
  <c r="AC13" i="8"/>
  <c r="AC12" i="8" s="1"/>
  <c r="AC11" i="8" s="1"/>
  <c r="AB13" i="8"/>
  <c r="AA13" i="8"/>
  <c r="AB12" i="8"/>
  <c r="AB11" i="8" s="1"/>
  <c r="AA12" i="8"/>
  <c r="AA11" i="8"/>
  <c r="W13" i="8"/>
  <c r="W12" i="8"/>
  <c r="W11" i="8" s="1"/>
  <c r="V13" i="8"/>
  <c r="V12" i="8" s="1"/>
  <c r="V11" i="8" s="1"/>
  <c r="U13" i="8"/>
  <c r="U12" i="8" s="1"/>
  <c r="U11" i="8" s="1"/>
  <c r="S12" i="8"/>
  <c r="S13" i="8"/>
  <c r="AR13" i="7"/>
  <c r="AR12" i="7" s="1"/>
  <c r="AR11" i="7" s="1"/>
  <c r="AQ13" i="7"/>
  <c r="AP13" i="7"/>
  <c r="AP12" i="7" s="1"/>
  <c r="AP11" i="7" s="1"/>
  <c r="AQ12" i="7"/>
  <c r="AQ11" i="7" s="1"/>
  <c r="AL13" i="7"/>
  <c r="AL12" i="7" s="1"/>
  <c r="AL11" i="7" s="1"/>
  <c r="AK13" i="7"/>
  <c r="AJ13" i="7"/>
  <c r="AJ12" i="7" s="1"/>
  <c r="AJ11" i="7" s="1"/>
  <c r="AK12" i="7"/>
  <c r="AK11" i="7" s="1"/>
  <c r="AC13" i="7"/>
  <c r="AC12" i="7" s="1"/>
  <c r="AC11" i="7" s="1"/>
  <c r="AB13" i="7"/>
  <c r="AA13" i="7"/>
  <c r="AA12" i="7" s="1"/>
  <c r="AA11" i="7" s="1"/>
  <c r="AB12" i="7"/>
  <c r="AB11" i="7" s="1"/>
  <c r="W13" i="7"/>
  <c r="W12" i="7" s="1"/>
  <c r="W11" i="7" s="1"/>
  <c r="V13" i="7"/>
  <c r="V12" i="7" s="1"/>
  <c r="V11" i="7" s="1"/>
  <c r="U13" i="7"/>
  <c r="U12" i="7" s="1"/>
  <c r="U11" i="7" s="1"/>
  <c r="S12" i="7"/>
  <c r="S13" i="7"/>
  <c r="AR13" i="13"/>
  <c r="AR12" i="13" s="1"/>
  <c r="AR11" i="13" s="1"/>
  <c r="AQ13" i="13"/>
  <c r="AP13" i="13"/>
  <c r="AQ12" i="13"/>
  <c r="AQ11" i="13" s="1"/>
  <c r="AP12" i="13"/>
  <c r="AP11" i="13"/>
  <c r="AL13" i="13"/>
  <c r="AL12" i="13" s="1"/>
  <c r="AL11" i="13" s="1"/>
  <c r="AK13" i="13"/>
  <c r="AJ13" i="13"/>
  <c r="AK12" i="13"/>
  <c r="AK11" i="13" s="1"/>
  <c r="AJ12" i="13"/>
  <c r="AJ11" i="13"/>
  <c r="AC13" i="13"/>
  <c r="AB13" i="13"/>
  <c r="AA13" i="13"/>
  <c r="AA12" i="13" s="1"/>
  <c r="AA11" i="13" s="1"/>
  <c r="AC12" i="13"/>
  <c r="AB12" i="13"/>
  <c r="AC11" i="13"/>
  <c r="AB11" i="13"/>
  <c r="W13" i="13"/>
  <c r="W12" i="13" s="1"/>
  <c r="W11" i="13" s="1"/>
  <c r="V13" i="13"/>
  <c r="V12" i="13" s="1"/>
  <c r="V11" i="13" s="1"/>
  <c r="U13" i="13"/>
  <c r="U12" i="13"/>
  <c r="U11" i="13"/>
  <c r="S12" i="13"/>
  <c r="S13" i="13"/>
  <c r="AR14" i="6"/>
  <c r="AR13" i="6" s="1"/>
  <c r="AR12" i="6" s="1"/>
  <c r="AR11" i="6" s="1"/>
  <c r="AQ14" i="6"/>
  <c r="AQ13" i="6" s="1"/>
  <c r="AQ12" i="6" s="1"/>
  <c r="AQ11" i="6" s="1"/>
  <c r="AP14" i="6"/>
  <c r="AP13" i="6"/>
  <c r="AP12" i="6" s="1"/>
  <c r="AP11" i="6" s="1"/>
  <c r="AL14" i="6"/>
  <c r="AL13" i="6" s="1"/>
  <c r="AL12" i="6" s="1"/>
  <c r="AL11" i="6" s="1"/>
  <c r="AK14" i="6"/>
  <c r="AJ14" i="6"/>
  <c r="AK13" i="6"/>
  <c r="AK12" i="6" s="1"/>
  <c r="AK11" i="6" s="1"/>
  <c r="AJ13" i="6"/>
  <c r="AJ12" i="6"/>
  <c r="AJ11" i="6" s="1"/>
  <c r="AC14" i="6"/>
  <c r="AC13" i="6" s="1"/>
  <c r="AC12" i="6" s="1"/>
  <c r="AC11" i="6" s="1"/>
  <c r="AB14" i="6"/>
  <c r="AA14" i="6"/>
  <c r="AA13" i="6" s="1"/>
  <c r="AA12" i="6" s="1"/>
  <c r="AA11" i="6" s="1"/>
  <c r="AB13" i="6"/>
  <c r="AB12" i="6" s="1"/>
  <c r="AB11" i="6" s="1"/>
  <c r="W14" i="6"/>
  <c r="W13" i="6" s="1"/>
  <c r="W12" i="6" s="1"/>
  <c r="W11" i="6" s="1"/>
  <c r="V14" i="6"/>
  <c r="V13" i="6" s="1"/>
  <c r="V12" i="6" s="1"/>
  <c r="V11" i="6" s="1"/>
  <c r="U14" i="6"/>
  <c r="U13" i="6" s="1"/>
  <c r="U12" i="6" s="1"/>
  <c r="U11" i="6" s="1"/>
  <c r="S12" i="6"/>
  <c r="S13" i="6"/>
  <c r="AR13" i="12"/>
  <c r="AR12" i="12" s="1"/>
  <c r="AR11" i="12" s="1"/>
  <c r="AQ13" i="12"/>
  <c r="AP13" i="12"/>
  <c r="AQ12" i="12"/>
  <c r="AQ11" i="12" s="1"/>
  <c r="AP12" i="12"/>
  <c r="AP11" i="12"/>
  <c r="AL13" i="12"/>
  <c r="AL12" i="12" s="1"/>
  <c r="AL11" i="12" s="1"/>
  <c r="AK13" i="12"/>
  <c r="AJ13" i="12"/>
  <c r="AK12" i="12"/>
  <c r="AK11" i="12" s="1"/>
  <c r="AJ12" i="12"/>
  <c r="AJ11" i="12"/>
  <c r="AC13" i="12"/>
  <c r="AC12" i="12" s="1"/>
  <c r="AC11" i="12" s="1"/>
  <c r="AB13" i="12"/>
  <c r="AA13" i="12"/>
  <c r="AB12" i="12"/>
  <c r="AB11" i="12" s="1"/>
  <c r="AA12" i="12"/>
  <c r="AA11" i="12"/>
  <c r="V12" i="12"/>
  <c r="W12" i="12"/>
  <c r="V13" i="12"/>
  <c r="W13" i="12"/>
  <c r="U12" i="12"/>
  <c r="U11" i="12" s="1"/>
  <c r="S12" i="12"/>
  <c r="U13" i="12"/>
  <c r="S13" i="12"/>
  <c r="AS37" i="22"/>
  <c r="AT37" i="22" s="1"/>
  <c r="AM37" i="22"/>
  <c r="AD37" i="22"/>
  <c r="AE37" i="22" s="1"/>
  <c r="X37" i="22"/>
  <c r="AS36" i="22"/>
  <c r="AT36" i="22" s="1"/>
  <c r="AM36" i="22"/>
  <c r="AD36" i="22"/>
  <c r="AE36" i="22" s="1"/>
  <c r="X36" i="22"/>
  <c r="AS35" i="22"/>
  <c r="AT35" i="22" s="1"/>
  <c r="AM35" i="22"/>
  <c r="AN35" i="22" s="1"/>
  <c r="AD35" i="22"/>
  <c r="AE35" i="22" s="1"/>
  <c r="X35" i="22"/>
  <c r="AS34" i="22"/>
  <c r="AT34" i="22" s="1"/>
  <c r="AM34" i="22"/>
  <c r="AD34" i="22"/>
  <c r="AE34" i="22" s="1"/>
  <c r="X34" i="22"/>
  <c r="AP33" i="22"/>
  <c r="AL33" i="22"/>
  <c r="AK33" i="22"/>
  <c r="AJ33" i="22"/>
  <c r="AC33" i="22"/>
  <c r="AB33" i="22"/>
  <c r="AA33" i="22"/>
  <c r="W33" i="22"/>
  <c r="W32" i="22" s="1"/>
  <c r="V33" i="22"/>
  <c r="V32" i="22" s="1"/>
  <c r="V31" i="22" s="1"/>
  <c r="U33" i="22"/>
  <c r="U32" i="22" s="1"/>
  <c r="S33" i="22"/>
  <c r="S32" i="22" s="1"/>
  <c r="S31" i="22" s="1"/>
  <c r="R33" i="22"/>
  <c r="Q33" i="22"/>
  <c r="P33" i="22"/>
  <c r="AS30" i="22"/>
  <c r="AT30" i="22" s="1"/>
  <c r="AM30" i="22"/>
  <c r="AD30" i="22"/>
  <c r="AE30" i="22" s="1"/>
  <c r="X30" i="22"/>
  <c r="AS29" i="22"/>
  <c r="AT29" i="22" s="1"/>
  <c r="AM29" i="22"/>
  <c r="AV29" i="22" s="1"/>
  <c r="AW29" i="22" s="1"/>
  <c r="AD29" i="22"/>
  <c r="AE29" i="22" s="1"/>
  <c r="X29" i="22"/>
  <c r="AS28" i="22"/>
  <c r="AT28" i="22" s="1"/>
  <c r="AM28" i="22"/>
  <c r="AD28" i="22"/>
  <c r="AE28" i="22" s="1"/>
  <c r="X28" i="22"/>
  <c r="AS27" i="22"/>
  <c r="AT27" i="22" s="1"/>
  <c r="AM27" i="22"/>
  <c r="AD27" i="22"/>
  <c r="AE27" i="22" s="1"/>
  <c r="X27" i="22"/>
  <c r="AS26" i="22"/>
  <c r="AT26" i="22" s="1"/>
  <c r="AM26" i="22"/>
  <c r="AD26" i="22"/>
  <c r="AE26" i="22" s="1"/>
  <c r="X26" i="22"/>
  <c r="AR25" i="22"/>
  <c r="AQ25" i="22"/>
  <c r="AP25" i="22"/>
  <c r="AS25" i="22" s="1"/>
  <c r="AT25" i="22" s="1"/>
  <c r="AL25" i="22"/>
  <c r="AK25" i="22"/>
  <c r="AJ25" i="22"/>
  <c r="AD25" i="22"/>
  <c r="AE25" i="22" s="1"/>
  <c r="AC25" i="22"/>
  <c r="AB25" i="22"/>
  <c r="AA25" i="22"/>
  <c r="W25" i="22"/>
  <c r="V25" i="22"/>
  <c r="U25" i="22"/>
  <c r="S25" i="22"/>
  <c r="R25" i="22"/>
  <c r="Q25" i="22"/>
  <c r="P25" i="22"/>
  <c r="AS24" i="22"/>
  <c r="AT24" i="22" s="1"/>
  <c r="AM24" i="22"/>
  <c r="AD24" i="22"/>
  <c r="AE24" i="22" s="1"/>
  <c r="X24" i="22"/>
  <c r="AS23" i="22"/>
  <c r="AT23" i="22" s="1"/>
  <c r="AM23" i="22"/>
  <c r="AD23" i="22"/>
  <c r="AE23" i="22" s="1"/>
  <c r="X23" i="22"/>
  <c r="AG23" i="22" s="1"/>
  <c r="AS22" i="22"/>
  <c r="AT22" i="22" s="1"/>
  <c r="AM22" i="22"/>
  <c r="AV22" i="22" s="1"/>
  <c r="AW22" i="22" s="1"/>
  <c r="AD22" i="22"/>
  <c r="AE22" i="22" s="1"/>
  <c r="X22" i="22"/>
  <c r="AG22" i="22" s="1"/>
  <c r="AS21" i="22"/>
  <c r="AT21" i="22" s="1"/>
  <c r="AN21" i="22"/>
  <c r="AM21" i="22"/>
  <c r="AD21" i="22"/>
  <c r="AE21" i="22" s="1"/>
  <c r="X21" i="22"/>
  <c r="AR20" i="22"/>
  <c r="AR19" i="22" s="1"/>
  <c r="AR18" i="22" s="1"/>
  <c r="AR17" i="22" s="1"/>
  <c r="AR16" i="22" s="1"/>
  <c r="AQ20" i="22"/>
  <c r="AQ19" i="22" s="1"/>
  <c r="AQ18" i="22" s="1"/>
  <c r="AQ17" i="22" s="1"/>
  <c r="AQ16" i="22" s="1"/>
  <c r="AP20" i="22"/>
  <c r="AL20" i="22"/>
  <c r="AK20" i="22"/>
  <c r="AK19" i="22" s="1"/>
  <c r="AK18" i="22" s="1"/>
  <c r="AK17" i="22" s="1"/>
  <c r="AK16" i="22" s="1"/>
  <c r="AJ20" i="22"/>
  <c r="AC20" i="22"/>
  <c r="AC19" i="22" s="1"/>
  <c r="AC18" i="22" s="1"/>
  <c r="AC17" i="22" s="1"/>
  <c r="AC16" i="22" s="1"/>
  <c r="AB20" i="22"/>
  <c r="AA20" i="22"/>
  <c r="AD20" i="22" s="1"/>
  <c r="W20" i="22"/>
  <c r="W19" i="22" s="1"/>
  <c r="W18" i="22" s="1"/>
  <c r="W17" i="22" s="1"/>
  <c r="W16" i="22" s="1"/>
  <c r="V20" i="22"/>
  <c r="U20" i="22"/>
  <c r="S20" i="22"/>
  <c r="R20" i="22"/>
  <c r="R19" i="22" s="1"/>
  <c r="R18" i="22" s="1"/>
  <c r="R17" i="22" s="1"/>
  <c r="R16" i="22" s="1"/>
  <c r="R15" i="22" s="1"/>
  <c r="R14" i="22" s="1"/>
  <c r="Q20" i="22"/>
  <c r="Q19" i="22" s="1"/>
  <c r="Q18" i="22" s="1"/>
  <c r="Q17" i="22" s="1"/>
  <c r="Q16" i="22" s="1"/>
  <c r="P20" i="22"/>
  <c r="P19" i="22" s="1"/>
  <c r="P18" i="22" s="1"/>
  <c r="AP19" i="22"/>
  <c r="AL19" i="22"/>
  <c r="AL18" i="22" s="1"/>
  <c r="AL17" i="22" s="1"/>
  <c r="AL16" i="22" s="1"/>
  <c r="AB19" i="22"/>
  <c r="AB18" i="22" s="1"/>
  <c r="AB17" i="22" s="1"/>
  <c r="AB16" i="22" s="1"/>
  <c r="V19" i="22"/>
  <c r="V18" i="22" s="1"/>
  <c r="V17" i="22" s="1"/>
  <c r="V16" i="22" s="1"/>
  <c r="AS49" i="21"/>
  <c r="AT49" i="21" s="1"/>
  <c r="AM49" i="21"/>
  <c r="AD49" i="21"/>
  <c r="AE49" i="21" s="1"/>
  <c r="X49" i="21"/>
  <c r="AS48" i="21"/>
  <c r="AT48" i="21" s="1"/>
  <c r="AM48" i="21"/>
  <c r="AN48" i="21" s="1"/>
  <c r="AD48" i="21"/>
  <c r="AE48" i="21" s="1"/>
  <c r="X48" i="21"/>
  <c r="AS47" i="21"/>
  <c r="AT47" i="21" s="1"/>
  <c r="AM47" i="21"/>
  <c r="AN47" i="21" s="1"/>
  <c r="AD47" i="21"/>
  <c r="AE47" i="21" s="1"/>
  <c r="X47" i="21"/>
  <c r="Y47" i="21" s="1"/>
  <c r="AR46" i="21"/>
  <c r="AR43" i="21" s="1"/>
  <c r="AR42" i="21" s="1"/>
  <c r="AQ46" i="21"/>
  <c r="AP46" i="21"/>
  <c r="AP43" i="21" s="1"/>
  <c r="AP42" i="21" s="1"/>
  <c r="AL46" i="21"/>
  <c r="AK46" i="21"/>
  <c r="AJ46" i="21"/>
  <c r="AC46" i="21"/>
  <c r="AC43" i="21" s="1"/>
  <c r="AC42" i="21" s="1"/>
  <c r="AB46" i="21"/>
  <c r="AA46" i="21"/>
  <c r="W46" i="21"/>
  <c r="V46" i="21"/>
  <c r="V43" i="21" s="1"/>
  <c r="V42" i="21" s="1"/>
  <c r="U46" i="21"/>
  <c r="S46" i="21"/>
  <c r="S43" i="21" s="1"/>
  <c r="S42" i="21" s="1"/>
  <c r="R46" i="21"/>
  <c r="Q46" i="21"/>
  <c r="P46" i="21"/>
  <c r="O46" i="21"/>
  <c r="AS45" i="21"/>
  <c r="AT45" i="21" s="1"/>
  <c r="AM45" i="21"/>
  <c r="AN45" i="21" s="1"/>
  <c r="AD45" i="21"/>
  <c r="AE45" i="21" s="1"/>
  <c r="X45" i="21"/>
  <c r="Y45" i="21" s="1"/>
  <c r="AR44" i="21"/>
  <c r="AQ44" i="21"/>
  <c r="AP44" i="21"/>
  <c r="AL44" i="21"/>
  <c r="AK44" i="21"/>
  <c r="AJ44" i="21"/>
  <c r="AJ43" i="21" s="1"/>
  <c r="AJ42" i="21" s="1"/>
  <c r="AC44" i="21"/>
  <c r="AB44" i="21"/>
  <c r="AA44" i="21"/>
  <c r="W44" i="21"/>
  <c r="V44" i="21"/>
  <c r="U44" i="21"/>
  <c r="U43" i="21" s="1"/>
  <c r="U42" i="21" s="1"/>
  <c r="S44" i="21"/>
  <c r="R44" i="21"/>
  <c r="Q44" i="21"/>
  <c r="P44" i="21"/>
  <c r="P43" i="21" s="1"/>
  <c r="P42" i="21" s="1"/>
  <c r="O44" i="21"/>
  <c r="AS41" i="21"/>
  <c r="AT41" i="21" s="1"/>
  <c r="AM41" i="21"/>
  <c r="AD41" i="21"/>
  <c r="AE41" i="21" s="1"/>
  <c r="X41" i="21"/>
  <c r="AR40" i="21"/>
  <c r="AQ40" i="21"/>
  <c r="AQ39" i="21" s="1"/>
  <c r="AQ38" i="21" s="1"/>
  <c r="AP40" i="21"/>
  <c r="AP39" i="21" s="1"/>
  <c r="AP38" i="21" s="1"/>
  <c r="AL40" i="21"/>
  <c r="AL39" i="21" s="1"/>
  <c r="AK40" i="21"/>
  <c r="AK39" i="21" s="1"/>
  <c r="AM39" i="21" s="1"/>
  <c r="AJ40" i="21"/>
  <c r="AC40" i="21"/>
  <c r="AC39" i="21" s="1"/>
  <c r="AC38" i="21" s="1"/>
  <c r="AB40" i="21"/>
  <c r="AB39" i="21" s="1"/>
  <c r="AA40" i="21"/>
  <c r="AA39" i="21" s="1"/>
  <c r="AA38" i="21" s="1"/>
  <c r="W40" i="21"/>
  <c r="W39" i="21" s="1"/>
  <c r="W38" i="21" s="1"/>
  <c r="V40" i="21"/>
  <c r="V39" i="21" s="1"/>
  <c r="V38" i="21" s="1"/>
  <c r="U40" i="21"/>
  <c r="U39" i="21" s="1"/>
  <c r="S40" i="21"/>
  <c r="S39" i="21" s="1"/>
  <c r="R40" i="21"/>
  <c r="R39" i="21" s="1"/>
  <c r="Q40" i="21"/>
  <c r="Q39" i="21" s="1"/>
  <c r="Q38" i="21" s="1"/>
  <c r="P40" i="21"/>
  <c r="P39" i="21" s="1"/>
  <c r="P38" i="21" s="1"/>
  <c r="AR39" i="21"/>
  <c r="AR38" i="21" s="1"/>
  <c r="AJ39" i="21"/>
  <c r="AJ38" i="21" s="1"/>
  <c r="AL38" i="21"/>
  <c r="AB38" i="21"/>
  <c r="R38" i="21"/>
  <c r="AS37" i="21"/>
  <c r="AT37" i="21" s="1"/>
  <c r="AM37" i="21"/>
  <c r="AN37" i="21" s="1"/>
  <c r="AD37" i="21"/>
  <c r="AE37" i="21" s="1"/>
  <c r="X37" i="21"/>
  <c r="AR36" i="21"/>
  <c r="AQ36" i="21"/>
  <c r="AP36" i="21"/>
  <c r="AL36" i="21"/>
  <c r="AK36" i="21"/>
  <c r="AJ36" i="21"/>
  <c r="AC36" i="21"/>
  <c r="AB36" i="21"/>
  <c r="AA36" i="21"/>
  <c r="W36" i="21"/>
  <c r="V36" i="21"/>
  <c r="U36" i="21"/>
  <c r="S36" i="21"/>
  <c r="R36" i="21"/>
  <c r="Q36" i="21"/>
  <c r="P36" i="21"/>
  <c r="AS35" i="21"/>
  <c r="AT35" i="21" s="1"/>
  <c r="AM35" i="21"/>
  <c r="AD35" i="21"/>
  <c r="AE35" i="21" s="1"/>
  <c r="X35" i="21"/>
  <c r="AG35" i="21" s="1"/>
  <c r="AS34" i="21"/>
  <c r="AS33" i="21" s="1"/>
  <c r="AM34" i="21"/>
  <c r="AN34" i="21" s="1"/>
  <c r="AD34" i="21"/>
  <c r="X34" i="21"/>
  <c r="Y34" i="21" s="1"/>
  <c r="AR33" i="21"/>
  <c r="AQ33" i="21"/>
  <c r="AQ32" i="21" s="1"/>
  <c r="AQ31" i="21" s="1"/>
  <c r="AP33" i="21"/>
  <c r="AP32" i="21" s="1"/>
  <c r="AP31" i="21" s="1"/>
  <c r="AL33" i="21"/>
  <c r="AL32" i="21" s="1"/>
  <c r="AL31" i="21" s="1"/>
  <c r="AK33" i="21"/>
  <c r="AK32" i="21" s="1"/>
  <c r="AJ33" i="21"/>
  <c r="AJ32" i="21" s="1"/>
  <c r="AC33" i="21"/>
  <c r="AB33" i="21"/>
  <c r="AB32" i="21" s="1"/>
  <c r="AA33" i="21"/>
  <c r="AA32" i="21" s="1"/>
  <c r="W33" i="21"/>
  <c r="V33" i="21"/>
  <c r="V32" i="21" s="1"/>
  <c r="V31" i="21" s="1"/>
  <c r="U33" i="21"/>
  <c r="S33" i="21"/>
  <c r="S32" i="21" s="1"/>
  <c r="R33" i="21"/>
  <c r="Q33" i="21"/>
  <c r="Q32" i="21" s="1"/>
  <c r="Q31" i="21" s="1"/>
  <c r="P33" i="21"/>
  <c r="AC32" i="21"/>
  <c r="AC31" i="21" s="1"/>
  <c r="AK31" i="21"/>
  <c r="AA31" i="21"/>
  <c r="AS30" i="21"/>
  <c r="AT30" i="21" s="1"/>
  <c r="AM30" i="21"/>
  <c r="AN30" i="21" s="1"/>
  <c r="AD30" i="21"/>
  <c r="AE30" i="21" s="1"/>
  <c r="X30" i="21"/>
  <c r="Y30" i="21" s="1"/>
  <c r="AS29" i="21"/>
  <c r="AT29" i="21" s="1"/>
  <c r="AM29" i="21"/>
  <c r="AD29" i="21"/>
  <c r="AE29" i="21" s="1"/>
  <c r="X29" i="21"/>
  <c r="Y29" i="21" s="1"/>
  <c r="AS28" i="21"/>
  <c r="AT28" i="21" s="1"/>
  <c r="AM28" i="21"/>
  <c r="AN28" i="21" s="1"/>
  <c r="AD28" i="21"/>
  <c r="AE28" i="21" s="1"/>
  <c r="X28" i="21"/>
  <c r="Y28" i="21" s="1"/>
  <c r="AS27" i="21"/>
  <c r="AT27" i="21" s="1"/>
  <c r="AM27" i="21"/>
  <c r="AD27" i="21"/>
  <c r="AE27" i="21" s="1"/>
  <c r="X27" i="21"/>
  <c r="AR26" i="21"/>
  <c r="AQ26" i="21"/>
  <c r="AP26" i="21"/>
  <c r="AL26" i="21"/>
  <c r="AK26" i="21"/>
  <c r="AJ26" i="21"/>
  <c r="AC26" i="21"/>
  <c r="AB26" i="21"/>
  <c r="AA26" i="21"/>
  <c r="W26" i="21"/>
  <c r="V26" i="21"/>
  <c r="U26" i="21"/>
  <c r="S26" i="21"/>
  <c r="R26" i="21"/>
  <c r="Q26" i="21"/>
  <c r="P26" i="21"/>
  <c r="AS25" i="21"/>
  <c r="AT25" i="21" s="1"/>
  <c r="AM25" i="21"/>
  <c r="AD25" i="21"/>
  <c r="AE25" i="21" s="1"/>
  <c r="X25" i="21"/>
  <c r="AS24" i="21"/>
  <c r="AT24" i="21" s="1"/>
  <c r="AM24" i="21"/>
  <c r="AD24" i="21"/>
  <c r="X24" i="21"/>
  <c r="Y24" i="21" s="1"/>
  <c r="AR23" i="21"/>
  <c r="AQ23" i="21"/>
  <c r="AP23" i="21"/>
  <c r="AL23" i="21"/>
  <c r="AK23" i="21"/>
  <c r="AJ23" i="21"/>
  <c r="AC23" i="21"/>
  <c r="AB23" i="21"/>
  <c r="AA23" i="21"/>
  <c r="W23" i="21"/>
  <c r="V23" i="21"/>
  <c r="U23" i="21"/>
  <c r="S23" i="21"/>
  <c r="R23" i="21"/>
  <c r="Q23" i="21"/>
  <c r="P23" i="21"/>
  <c r="AS22" i="21"/>
  <c r="AT22" i="21" s="1"/>
  <c r="AM22" i="21"/>
  <c r="AN22" i="21" s="1"/>
  <c r="AD22" i="21"/>
  <c r="AE22" i="21" s="1"/>
  <c r="X22" i="21"/>
  <c r="Y22" i="21" s="1"/>
  <c r="AS21" i="21"/>
  <c r="AT21" i="21" s="1"/>
  <c r="AM21" i="21"/>
  <c r="AD21" i="21"/>
  <c r="AE21" i="21" s="1"/>
  <c r="X21" i="21"/>
  <c r="Y21" i="21" s="1"/>
  <c r="AR20" i="21"/>
  <c r="AQ20" i="21"/>
  <c r="AQ19" i="21" s="1"/>
  <c r="AQ18" i="21" s="1"/>
  <c r="AP20" i="21"/>
  <c r="AL20" i="21"/>
  <c r="AL19" i="21" s="1"/>
  <c r="AL18" i="21" s="1"/>
  <c r="AK20" i="21"/>
  <c r="AK19" i="21" s="1"/>
  <c r="AK18" i="21" s="1"/>
  <c r="AJ20" i="21"/>
  <c r="AC20" i="21"/>
  <c r="AB20" i="21"/>
  <c r="AB19" i="21" s="1"/>
  <c r="AB18" i="21" s="1"/>
  <c r="AA20" i="21"/>
  <c r="W20" i="21"/>
  <c r="V20" i="21"/>
  <c r="U20" i="21"/>
  <c r="U19" i="21" s="1"/>
  <c r="S20" i="21"/>
  <c r="R20" i="21"/>
  <c r="Q20" i="21"/>
  <c r="P20" i="21"/>
  <c r="P19" i="21" s="1"/>
  <c r="P18" i="21" s="1"/>
  <c r="AR19" i="21"/>
  <c r="AR18" i="21" s="1"/>
  <c r="Q19" i="21"/>
  <c r="Q18" i="21" s="1"/>
  <c r="AS53" i="19"/>
  <c r="AT53" i="19" s="1"/>
  <c r="AM53" i="19"/>
  <c r="AD53" i="19"/>
  <c r="AE53" i="19" s="1"/>
  <c r="X53" i="19"/>
  <c r="Y53" i="19" s="1"/>
  <c r="AR52" i="19"/>
  <c r="AR51" i="19" s="1"/>
  <c r="AR50" i="19" s="1"/>
  <c r="AQ52" i="19"/>
  <c r="AQ51" i="19" s="1"/>
  <c r="AQ50" i="19" s="1"/>
  <c r="AP52" i="19"/>
  <c r="AL52" i="19"/>
  <c r="AK52" i="19"/>
  <c r="AM52" i="19" s="1"/>
  <c r="AJ52" i="19"/>
  <c r="AC52" i="19"/>
  <c r="AC51" i="19" s="1"/>
  <c r="AC50" i="19" s="1"/>
  <c r="AB52" i="19"/>
  <c r="AA52" i="19"/>
  <c r="W52" i="19"/>
  <c r="W51" i="19" s="1"/>
  <c r="W50" i="19" s="1"/>
  <c r="V52" i="19"/>
  <c r="V51" i="19" s="1"/>
  <c r="V50" i="19" s="1"/>
  <c r="U52" i="19"/>
  <c r="S52" i="19"/>
  <c r="R52" i="19"/>
  <c r="R51" i="19" s="1"/>
  <c r="R50" i="19" s="1"/>
  <c r="Q52" i="19"/>
  <c r="P52" i="19"/>
  <c r="P51" i="19" s="1"/>
  <c r="P50" i="19" s="1"/>
  <c r="AL51" i="19"/>
  <c r="AL50" i="19" s="1"/>
  <c r="AK51" i="19"/>
  <c r="AK50" i="19" s="1"/>
  <c r="AJ51" i="19"/>
  <c r="AA51" i="19"/>
  <c r="AA50" i="19" s="1"/>
  <c r="U51" i="19"/>
  <c r="Q51" i="19"/>
  <c r="Q50" i="19" s="1"/>
  <c r="AS49" i="19"/>
  <c r="AT49" i="19" s="1"/>
  <c r="AM49" i="19"/>
  <c r="AV49" i="19" s="1"/>
  <c r="AW49" i="19" s="1"/>
  <c r="AD49" i="19"/>
  <c r="AE49" i="19" s="1"/>
  <c r="X49" i="19"/>
  <c r="Y49" i="19" s="1"/>
  <c r="AR48" i="19"/>
  <c r="AQ48" i="19"/>
  <c r="AP48" i="19"/>
  <c r="AL48" i="19"/>
  <c r="AK48" i="19"/>
  <c r="AJ48" i="19"/>
  <c r="AM48" i="19" s="1"/>
  <c r="AN48" i="19" s="1"/>
  <c r="AC48" i="19"/>
  <c r="AB48" i="19"/>
  <c r="AA48" i="19"/>
  <c r="W48" i="19"/>
  <c r="V48" i="19"/>
  <c r="U48" i="19"/>
  <c r="S48" i="19"/>
  <c r="R48" i="19"/>
  <c r="Q48" i="19"/>
  <c r="P48" i="19"/>
  <c r="AS47" i="19"/>
  <c r="AT47" i="19" s="1"/>
  <c r="AM47" i="19"/>
  <c r="AN47" i="19" s="1"/>
  <c r="AD47" i="19"/>
  <c r="AE47" i="19" s="1"/>
  <c r="X47" i="19"/>
  <c r="AR46" i="19"/>
  <c r="AQ46" i="19"/>
  <c r="AP46" i="19"/>
  <c r="AL46" i="19"/>
  <c r="AK46" i="19"/>
  <c r="AJ46" i="19"/>
  <c r="AC46" i="19"/>
  <c r="AC45" i="19" s="1"/>
  <c r="AC44" i="19" s="1"/>
  <c r="AB46" i="19"/>
  <c r="AB45" i="19" s="1"/>
  <c r="AB44" i="19" s="1"/>
  <c r="AA46" i="19"/>
  <c r="W46" i="19"/>
  <c r="V46" i="19"/>
  <c r="V45" i="19" s="1"/>
  <c r="U46" i="19"/>
  <c r="U45" i="19" s="1"/>
  <c r="U44" i="19" s="1"/>
  <c r="S46" i="19"/>
  <c r="R46" i="19"/>
  <c r="Q46" i="19"/>
  <c r="Q45" i="19" s="1"/>
  <c r="Q44" i="19" s="1"/>
  <c r="P46" i="19"/>
  <c r="AL45" i="19"/>
  <c r="AL44" i="19" s="1"/>
  <c r="S45" i="19"/>
  <c r="S44" i="19" s="1"/>
  <c r="V44" i="19"/>
  <c r="AT43" i="19"/>
  <c r="AS43" i="19"/>
  <c r="AM43" i="19"/>
  <c r="AN43" i="19" s="1"/>
  <c r="AD43" i="19"/>
  <c r="AE43" i="19" s="1"/>
  <c r="X43" i="19"/>
  <c r="AS42" i="19"/>
  <c r="AT42" i="19" s="1"/>
  <c r="AM42" i="19"/>
  <c r="AN42" i="19" s="1"/>
  <c r="AD42" i="19"/>
  <c r="AE42" i="19" s="1"/>
  <c r="X42" i="19"/>
  <c r="Y42" i="19" s="1"/>
  <c r="AS41" i="19"/>
  <c r="AT41" i="19" s="1"/>
  <c r="AM41" i="19"/>
  <c r="AD41" i="19"/>
  <c r="AE41" i="19" s="1"/>
  <c r="X41" i="19"/>
  <c r="Y41" i="19" s="1"/>
  <c r="AR40" i="19"/>
  <c r="AQ40" i="19"/>
  <c r="AP40" i="19"/>
  <c r="AL40" i="19"/>
  <c r="AK40" i="19"/>
  <c r="AM40" i="19" s="1"/>
  <c r="AJ40" i="19"/>
  <c r="AC40" i="19"/>
  <c r="AB40" i="19"/>
  <c r="AA40" i="19"/>
  <c r="W40" i="19"/>
  <c r="V40" i="19"/>
  <c r="U40" i="19"/>
  <c r="X40" i="19" s="1"/>
  <c r="S40" i="19"/>
  <c r="R40" i="19"/>
  <c r="Q40" i="19"/>
  <c r="P40" i="19"/>
  <c r="AS39" i="19"/>
  <c r="AS38" i="19" s="1"/>
  <c r="AM39" i="19"/>
  <c r="AN39" i="19" s="1"/>
  <c r="AD39" i="19"/>
  <c r="X39" i="19"/>
  <c r="Y39" i="19" s="1"/>
  <c r="AR38" i="19"/>
  <c r="AQ38" i="19"/>
  <c r="AP38" i="19"/>
  <c r="AL38" i="19"/>
  <c r="AK38" i="19"/>
  <c r="AJ38" i="19"/>
  <c r="AC38" i="19"/>
  <c r="AB38" i="19"/>
  <c r="AA38" i="19"/>
  <c r="W38" i="19"/>
  <c r="V38" i="19"/>
  <c r="U38" i="19"/>
  <c r="S38" i="19"/>
  <c r="AT38" i="19" s="1"/>
  <c r="R38" i="19"/>
  <c r="Q38" i="19"/>
  <c r="P38" i="19"/>
  <c r="AS37" i="19"/>
  <c r="AT37" i="19" s="1"/>
  <c r="AM37" i="19"/>
  <c r="AN37" i="19" s="1"/>
  <c r="AD37" i="19"/>
  <c r="AE37" i="19" s="1"/>
  <c r="X37" i="19"/>
  <c r="Y37" i="19" s="1"/>
  <c r="AS36" i="19"/>
  <c r="AT36" i="19" s="1"/>
  <c r="AM36" i="19"/>
  <c r="AD36" i="19"/>
  <c r="AE36" i="19" s="1"/>
  <c r="X36" i="19"/>
  <c r="AR35" i="19"/>
  <c r="AQ35" i="19"/>
  <c r="AP35" i="19"/>
  <c r="AP34" i="19" s="1"/>
  <c r="AP33" i="19" s="1"/>
  <c r="AL35" i="19"/>
  <c r="AL34" i="19" s="1"/>
  <c r="AL33" i="19" s="1"/>
  <c r="AK35" i="19"/>
  <c r="AJ35" i="19"/>
  <c r="AC35" i="19"/>
  <c r="AB35" i="19"/>
  <c r="AB34" i="19" s="1"/>
  <c r="AB33" i="19" s="1"/>
  <c r="AA35" i="19"/>
  <c r="W35" i="19"/>
  <c r="V35" i="19"/>
  <c r="V34" i="19" s="1"/>
  <c r="U35" i="19"/>
  <c r="U34" i="19" s="1"/>
  <c r="U33" i="19" s="1"/>
  <c r="S35" i="19"/>
  <c r="R35" i="19"/>
  <c r="Q35" i="19"/>
  <c r="Q34" i="19" s="1"/>
  <c r="P35" i="19"/>
  <c r="P34" i="19" s="1"/>
  <c r="P33" i="19" s="1"/>
  <c r="AR34" i="19"/>
  <c r="AQ34" i="19"/>
  <c r="AQ33" i="19" s="1"/>
  <c r="AK34" i="19"/>
  <c r="AK33" i="19" s="1"/>
  <c r="AC34" i="19"/>
  <c r="AC33" i="19" s="1"/>
  <c r="AA34" i="19"/>
  <c r="AA33" i="19" s="1"/>
  <c r="Z34" i="19"/>
  <c r="W34" i="19"/>
  <c r="W33" i="19" s="1"/>
  <c r="S34" i="19"/>
  <c r="S33" i="19" s="1"/>
  <c r="AR33" i="19"/>
  <c r="V33" i="19"/>
  <c r="Q33" i="19"/>
  <c r="AS32" i="19"/>
  <c r="AV32" i="19" s="1"/>
  <c r="AW32" i="19" s="1"/>
  <c r="AM32" i="19"/>
  <c r="AN32" i="19" s="1"/>
  <c r="AD32" i="19"/>
  <c r="AE32" i="19" s="1"/>
  <c r="X32" i="19"/>
  <c r="Y32" i="19" s="1"/>
  <c r="AS31" i="19"/>
  <c r="AT31" i="19" s="1"/>
  <c r="AM31" i="19"/>
  <c r="AD31" i="19"/>
  <c r="AE31" i="19" s="1"/>
  <c r="X31" i="19"/>
  <c r="AS30" i="19"/>
  <c r="AT30" i="19" s="1"/>
  <c r="AM30" i="19"/>
  <c r="AN30" i="19" s="1"/>
  <c r="AD30" i="19"/>
  <c r="X30" i="19"/>
  <c r="Y30" i="19" s="1"/>
  <c r="AS29" i="19"/>
  <c r="AT29" i="19" s="1"/>
  <c r="AM29" i="19"/>
  <c r="AN29" i="19" s="1"/>
  <c r="AD29" i="19"/>
  <c r="AE29" i="19" s="1"/>
  <c r="X29" i="19"/>
  <c r="AR28" i="19"/>
  <c r="AQ28" i="19"/>
  <c r="AP28" i="19"/>
  <c r="AL28" i="19"/>
  <c r="AK28" i="19"/>
  <c r="AJ28" i="19"/>
  <c r="AC28" i="19"/>
  <c r="AB28" i="19"/>
  <c r="AA28" i="19"/>
  <c r="W28" i="19"/>
  <c r="V28" i="19"/>
  <c r="U28" i="19"/>
  <c r="S28" i="19"/>
  <c r="R28" i="19"/>
  <c r="Q28" i="19"/>
  <c r="P28" i="19"/>
  <c r="AS27" i="19"/>
  <c r="AT27" i="19" s="1"/>
  <c r="AM27" i="19"/>
  <c r="AD27" i="19"/>
  <c r="AE27" i="19" s="1"/>
  <c r="X27" i="19"/>
  <c r="Y27" i="19" s="1"/>
  <c r="AS26" i="19"/>
  <c r="AT26" i="19" s="1"/>
  <c r="AM26" i="19"/>
  <c r="AN26" i="19" s="1"/>
  <c r="AD26" i="19"/>
  <c r="AE26" i="19" s="1"/>
  <c r="X26" i="19"/>
  <c r="Y26" i="19" s="1"/>
  <c r="AS25" i="19"/>
  <c r="AT25" i="19" s="1"/>
  <c r="AM25" i="19"/>
  <c r="AD25" i="19"/>
  <c r="AE25" i="19" s="1"/>
  <c r="X25" i="19"/>
  <c r="Y25" i="19" s="1"/>
  <c r="AR24" i="19"/>
  <c r="AQ24" i="19"/>
  <c r="AP24" i="19"/>
  <c r="AL24" i="19"/>
  <c r="AK24" i="19"/>
  <c r="AJ24" i="19"/>
  <c r="AC24" i="19"/>
  <c r="AB24" i="19"/>
  <c r="AA24" i="19"/>
  <c r="W24" i="19"/>
  <c r="V24" i="19"/>
  <c r="U24" i="19"/>
  <c r="S24" i="19"/>
  <c r="R24" i="19"/>
  <c r="Q24" i="19"/>
  <c r="P24" i="19"/>
  <c r="AS23" i="19"/>
  <c r="AT23" i="19" s="1"/>
  <c r="AM23" i="19"/>
  <c r="AD23" i="19"/>
  <c r="AE23" i="19" s="1"/>
  <c r="X23" i="19"/>
  <c r="Y23" i="19" s="1"/>
  <c r="AV22" i="19"/>
  <c r="AW22" i="19" s="1"/>
  <c r="AS22" i="19"/>
  <c r="AT22" i="19" s="1"/>
  <c r="AM22" i="19"/>
  <c r="AN22" i="19" s="1"/>
  <c r="AD22" i="19"/>
  <c r="X22" i="19"/>
  <c r="Y22" i="19" s="1"/>
  <c r="AS21" i="19"/>
  <c r="AT21" i="19" s="1"/>
  <c r="AM21" i="19"/>
  <c r="AN21" i="19" s="1"/>
  <c r="AD21" i="19"/>
  <c r="AE21" i="19" s="1"/>
  <c r="X21" i="19"/>
  <c r="AR20" i="19"/>
  <c r="AQ20" i="19"/>
  <c r="AP20" i="19"/>
  <c r="AP19" i="19" s="1"/>
  <c r="AL20" i="19"/>
  <c r="AL19" i="19" s="1"/>
  <c r="AL18" i="19" s="1"/>
  <c r="AK20" i="19"/>
  <c r="AK19" i="19" s="1"/>
  <c r="AK18" i="19" s="1"/>
  <c r="AJ20" i="19"/>
  <c r="AC20" i="19"/>
  <c r="AB20" i="19"/>
  <c r="AA20" i="19"/>
  <c r="W20" i="19"/>
  <c r="V20" i="19"/>
  <c r="V19" i="19" s="1"/>
  <c r="V18" i="19" s="1"/>
  <c r="U20" i="19"/>
  <c r="S20" i="19"/>
  <c r="R20" i="19"/>
  <c r="R19" i="19" s="1"/>
  <c r="R18" i="19" s="1"/>
  <c r="Q20" i="19"/>
  <c r="P20" i="19"/>
  <c r="P19" i="19" s="1"/>
  <c r="P18" i="19" s="1"/>
  <c r="AR19" i="19"/>
  <c r="AR18" i="19" s="1"/>
  <c r="AQ19" i="19"/>
  <c r="AQ18" i="19" s="1"/>
  <c r="AC19" i="19"/>
  <c r="AC18" i="19" s="1"/>
  <c r="AB19" i="19"/>
  <c r="AB18" i="19" s="1"/>
  <c r="W19" i="19"/>
  <c r="W18" i="19" s="1"/>
  <c r="S19" i="19"/>
  <c r="S18" i="19" s="1"/>
  <c r="Q19" i="19"/>
  <c r="Q18" i="19" s="1"/>
  <c r="Q17" i="19" s="1"/>
  <c r="Q16" i="19" s="1"/>
  <c r="Q15" i="19" s="1"/>
  <c r="Q14" i="19" s="1"/>
  <c r="AS51" i="18"/>
  <c r="AT51" i="18" s="1"/>
  <c r="AM51" i="18"/>
  <c r="AN51" i="18" s="1"/>
  <c r="AD51" i="18"/>
  <c r="AE51" i="18" s="1"/>
  <c r="X51" i="18"/>
  <c r="AR50" i="18"/>
  <c r="AR49" i="18" s="1"/>
  <c r="AR48" i="18" s="1"/>
  <c r="AQ50" i="18"/>
  <c r="AP50" i="18"/>
  <c r="AS50" i="18" s="1"/>
  <c r="AL50" i="18"/>
  <c r="AL49" i="18" s="1"/>
  <c r="AL48" i="18" s="1"/>
  <c r="AK50" i="18"/>
  <c r="AK49" i="18" s="1"/>
  <c r="AK48" i="18" s="1"/>
  <c r="AJ50" i="18"/>
  <c r="AC50" i="18"/>
  <c r="AC49" i="18" s="1"/>
  <c r="AC48" i="18" s="1"/>
  <c r="AB50" i="18"/>
  <c r="AA50" i="18"/>
  <c r="W50" i="18"/>
  <c r="W49" i="18" s="1"/>
  <c r="W48" i="18" s="1"/>
  <c r="V50" i="18"/>
  <c r="V49" i="18" s="1"/>
  <c r="V48" i="18" s="1"/>
  <c r="U50" i="18"/>
  <c r="U49" i="18" s="1"/>
  <c r="S50" i="18"/>
  <c r="R50" i="18"/>
  <c r="R49" i="18" s="1"/>
  <c r="R48" i="18" s="1"/>
  <c r="Q50" i="18"/>
  <c r="Q49" i="18" s="1"/>
  <c r="Q48" i="18" s="1"/>
  <c r="P50" i="18"/>
  <c r="AQ49" i="18"/>
  <c r="AQ48" i="18" s="1"/>
  <c r="AJ49" i="18"/>
  <c r="AB49" i="18"/>
  <c r="AB48" i="18" s="1"/>
  <c r="P49" i="18"/>
  <c r="P48" i="18" s="1"/>
  <c r="AS47" i="18"/>
  <c r="AT47" i="18" s="1"/>
  <c r="AM47" i="18"/>
  <c r="AN47" i="18" s="1"/>
  <c r="AD47" i="18"/>
  <c r="AE47" i="18" s="1"/>
  <c r="X47" i="18"/>
  <c r="AS46" i="18"/>
  <c r="AT46" i="18" s="1"/>
  <c r="AN46" i="18"/>
  <c r="AM46" i="18"/>
  <c r="AD46" i="18"/>
  <c r="AE46" i="18" s="1"/>
  <c r="X46" i="18"/>
  <c r="AG46" i="18" s="1"/>
  <c r="AS45" i="18"/>
  <c r="AT45" i="18" s="1"/>
  <c r="AM45" i="18"/>
  <c r="AD45" i="18"/>
  <c r="AE45" i="18" s="1"/>
  <c r="X45" i="18"/>
  <c r="Y45" i="18" s="1"/>
  <c r="AR44" i="18"/>
  <c r="AQ44" i="18"/>
  <c r="AP44" i="18"/>
  <c r="AL44" i="18"/>
  <c r="AK44" i="18"/>
  <c r="AJ44" i="18"/>
  <c r="AC44" i="18"/>
  <c r="AB44" i="18"/>
  <c r="AA44" i="18"/>
  <c r="W44" i="18"/>
  <c r="V44" i="18"/>
  <c r="U44" i="18"/>
  <c r="X44" i="18" s="1"/>
  <c r="S44" i="18"/>
  <c r="R44" i="18"/>
  <c r="Q44" i="18"/>
  <c r="P44" i="18"/>
  <c r="AS43" i="18"/>
  <c r="AT43" i="18" s="1"/>
  <c r="AM43" i="18"/>
  <c r="AN43" i="18" s="1"/>
  <c r="AD43" i="18"/>
  <c r="AE43" i="18" s="1"/>
  <c r="X43" i="18"/>
  <c r="AR42" i="18"/>
  <c r="AQ42" i="18"/>
  <c r="AQ41" i="18" s="1"/>
  <c r="AQ40" i="18" s="1"/>
  <c r="AP42" i="18"/>
  <c r="AL42" i="18"/>
  <c r="AL41" i="18" s="1"/>
  <c r="AL40" i="18" s="1"/>
  <c r="AK42" i="18"/>
  <c r="AJ42" i="18"/>
  <c r="AJ41" i="18" s="1"/>
  <c r="AJ40" i="18" s="1"/>
  <c r="AC42" i="18"/>
  <c r="AB42" i="18"/>
  <c r="AA42" i="18"/>
  <c r="W42" i="18"/>
  <c r="W41" i="18" s="1"/>
  <c r="W40" i="18" s="1"/>
  <c r="V42" i="18"/>
  <c r="V41" i="18" s="1"/>
  <c r="V40" i="18" s="1"/>
  <c r="U42" i="18"/>
  <c r="U41" i="18" s="1"/>
  <c r="U40" i="18" s="1"/>
  <c r="S42" i="18"/>
  <c r="R42" i="18"/>
  <c r="Q42" i="18"/>
  <c r="Q41" i="18" s="1"/>
  <c r="Q40" i="18" s="1"/>
  <c r="P42" i="18"/>
  <c r="P41" i="18" s="1"/>
  <c r="P40" i="18" s="1"/>
  <c r="R41" i="18"/>
  <c r="R40" i="18" s="1"/>
  <c r="AS39" i="18"/>
  <c r="AT39" i="18" s="1"/>
  <c r="AM39" i="18"/>
  <c r="AN39" i="18" s="1"/>
  <c r="AD39" i="18"/>
  <c r="AE39" i="18" s="1"/>
  <c r="X39" i="18"/>
  <c r="AS38" i="18"/>
  <c r="AT38" i="18" s="1"/>
  <c r="AM38" i="18"/>
  <c r="AN38" i="18" s="1"/>
  <c r="AD38" i="18"/>
  <c r="AE38" i="18" s="1"/>
  <c r="X38" i="18"/>
  <c r="Y38" i="18" s="1"/>
  <c r="AS37" i="18"/>
  <c r="AT37" i="18" s="1"/>
  <c r="AM37" i="18"/>
  <c r="AD37" i="18"/>
  <c r="AE37" i="18" s="1"/>
  <c r="X37" i="18"/>
  <c r="Y37" i="18" s="1"/>
  <c r="AS36" i="18"/>
  <c r="AT36" i="18" s="1"/>
  <c r="AM36" i="18"/>
  <c r="AD36" i="18"/>
  <c r="AE36" i="18" s="1"/>
  <c r="X36" i="18"/>
  <c r="AR35" i="18"/>
  <c r="AQ35" i="18"/>
  <c r="AQ34" i="18" s="1"/>
  <c r="AQ33" i="18" s="1"/>
  <c r="AP35" i="18"/>
  <c r="AS35" i="18" s="1"/>
  <c r="AT35" i="18" s="1"/>
  <c r="AL35" i="18"/>
  <c r="AL34" i="18" s="1"/>
  <c r="AL33" i="18" s="1"/>
  <c r="AK35" i="18"/>
  <c r="AJ35" i="18"/>
  <c r="AC35" i="18"/>
  <c r="AC34" i="18" s="1"/>
  <c r="AC33" i="18" s="1"/>
  <c r="AB35" i="18"/>
  <c r="AB34" i="18" s="1"/>
  <c r="AB33" i="18" s="1"/>
  <c r="AA35" i="18"/>
  <c r="W35" i="18"/>
  <c r="W34" i="18" s="1"/>
  <c r="W33" i="18" s="1"/>
  <c r="V35" i="18"/>
  <c r="V34" i="18" s="1"/>
  <c r="V33" i="18" s="1"/>
  <c r="U35" i="18"/>
  <c r="S35" i="18"/>
  <c r="R35" i="18"/>
  <c r="R34" i="18" s="1"/>
  <c r="R33" i="18" s="1"/>
  <c r="Q35" i="18"/>
  <c r="Q34" i="18" s="1"/>
  <c r="Q33" i="18" s="1"/>
  <c r="P35" i="18"/>
  <c r="P34" i="18" s="1"/>
  <c r="P33" i="18" s="1"/>
  <c r="AR34" i="18"/>
  <c r="AR33" i="18" s="1"/>
  <c r="AP34" i="18"/>
  <c r="AK34" i="18"/>
  <c r="AK33" i="18" s="1"/>
  <c r="AA34" i="18"/>
  <c r="S34" i="18"/>
  <c r="AS32" i="18"/>
  <c r="AT32" i="18" s="1"/>
  <c r="AM32" i="18"/>
  <c r="AV32" i="18" s="1"/>
  <c r="AW32" i="18" s="1"/>
  <c r="AD32" i="18"/>
  <c r="AE32" i="18" s="1"/>
  <c r="X32" i="18"/>
  <c r="AG32" i="18" s="1"/>
  <c r="AS31" i="18"/>
  <c r="AT31" i="18" s="1"/>
  <c r="AM31" i="18"/>
  <c r="AN31" i="18" s="1"/>
  <c r="AD31" i="18"/>
  <c r="AE31" i="18" s="1"/>
  <c r="X31" i="18"/>
  <c r="AS30" i="18"/>
  <c r="AT30" i="18" s="1"/>
  <c r="AM30" i="18"/>
  <c r="AN30" i="18" s="1"/>
  <c r="AD30" i="18"/>
  <c r="AE30" i="18" s="1"/>
  <c r="X30" i="18"/>
  <c r="Y30" i="18" s="1"/>
  <c r="AS29" i="18"/>
  <c r="AT29" i="18" s="1"/>
  <c r="AM29" i="18"/>
  <c r="AD29" i="18"/>
  <c r="AE29" i="18" s="1"/>
  <c r="X29" i="18"/>
  <c r="Y29" i="18" s="1"/>
  <c r="AR28" i="18"/>
  <c r="AQ28" i="18"/>
  <c r="AP28" i="18"/>
  <c r="AS28" i="18" s="1"/>
  <c r="AL28" i="18"/>
  <c r="AK28" i="18"/>
  <c r="AJ28" i="18"/>
  <c r="AC28" i="18"/>
  <c r="AB28" i="18"/>
  <c r="AA28" i="18"/>
  <c r="W28" i="18"/>
  <c r="V28" i="18"/>
  <c r="U28" i="18"/>
  <c r="S28" i="18"/>
  <c r="R28" i="18"/>
  <c r="Q28" i="18"/>
  <c r="P28" i="18"/>
  <c r="AS27" i="18"/>
  <c r="AT27" i="18" s="1"/>
  <c r="AM27" i="18"/>
  <c r="AN27" i="18" s="1"/>
  <c r="AD27" i="18"/>
  <c r="AE27" i="18" s="1"/>
  <c r="X27" i="18"/>
  <c r="AS26" i="18"/>
  <c r="AT26" i="18" s="1"/>
  <c r="AM26" i="18"/>
  <c r="AE26" i="18"/>
  <c r="AD26" i="18"/>
  <c r="X26" i="18"/>
  <c r="AG26" i="18" s="1"/>
  <c r="AS25" i="18"/>
  <c r="AT25" i="18" s="1"/>
  <c r="AM25" i="18"/>
  <c r="AV25" i="18" s="1"/>
  <c r="AW25" i="18" s="1"/>
  <c r="AD25" i="18"/>
  <c r="AE25" i="18" s="1"/>
  <c r="X25" i="18"/>
  <c r="Y25" i="18" s="1"/>
  <c r="AR24" i="18"/>
  <c r="AQ24" i="18"/>
  <c r="AP24" i="18"/>
  <c r="AL24" i="18"/>
  <c r="AK24" i="18"/>
  <c r="AJ24" i="18"/>
  <c r="AC24" i="18"/>
  <c r="AB24" i="18"/>
  <c r="AA24" i="18"/>
  <c r="W24" i="18"/>
  <c r="V24" i="18"/>
  <c r="U24" i="18"/>
  <c r="X24" i="18" s="1"/>
  <c r="S24" i="18"/>
  <c r="R24" i="18"/>
  <c r="Q24" i="18"/>
  <c r="P24" i="18"/>
  <c r="AS23" i="18"/>
  <c r="AT23" i="18" s="1"/>
  <c r="AM23" i="18"/>
  <c r="AN23" i="18" s="1"/>
  <c r="AD23" i="18"/>
  <c r="AE23" i="18" s="1"/>
  <c r="X23" i="18"/>
  <c r="AG23" i="18" s="1"/>
  <c r="AS22" i="18"/>
  <c r="AT22" i="18" s="1"/>
  <c r="AM22" i="18"/>
  <c r="AV22" i="18" s="1"/>
  <c r="AW22" i="18" s="1"/>
  <c r="AD22" i="18"/>
  <c r="AE22" i="18" s="1"/>
  <c r="X22" i="18"/>
  <c r="AG22" i="18" s="1"/>
  <c r="AS21" i="18"/>
  <c r="AT21" i="18" s="1"/>
  <c r="AM21" i="18"/>
  <c r="AV21" i="18" s="1"/>
  <c r="AW21" i="18" s="1"/>
  <c r="AD21" i="18"/>
  <c r="AE21" i="18" s="1"/>
  <c r="X21" i="18"/>
  <c r="Y21" i="18" s="1"/>
  <c r="AR20" i="18"/>
  <c r="AQ20" i="18"/>
  <c r="AQ19" i="18" s="1"/>
  <c r="AQ18" i="18" s="1"/>
  <c r="AQ17" i="18" s="1"/>
  <c r="AQ16" i="18" s="1"/>
  <c r="AQ15" i="18" s="1"/>
  <c r="AQ14" i="18" s="1"/>
  <c r="AP20" i="18"/>
  <c r="AL20" i="18"/>
  <c r="AL19" i="18" s="1"/>
  <c r="AL18" i="18" s="1"/>
  <c r="AK20" i="18"/>
  <c r="AJ20" i="18"/>
  <c r="AJ19" i="18" s="1"/>
  <c r="AC20" i="18"/>
  <c r="AB20" i="18"/>
  <c r="AB19" i="18" s="1"/>
  <c r="AB18" i="18" s="1"/>
  <c r="AA20" i="18"/>
  <c r="W20" i="18"/>
  <c r="W19" i="18" s="1"/>
  <c r="W18" i="18" s="1"/>
  <c r="V20" i="18"/>
  <c r="V19" i="18" s="1"/>
  <c r="V18" i="18" s="1"/>
  <c r="U20" i="18"/>
  <c r="S20" i="18"/>
  <c r="R20" i="18"/>
  <c r="R19" i="18" s="1"/>
  <c r="R18" i="18" s="1"/>
  <c r="Q20" i="18"/>
  <c r="Q19" i="18" s="1"/>
  <c r="Q18" i="18" s="1"/>
  <c r="P20" i="18"/>
  <c r="P19" i="18"/>
  <c r="P18" i="18" s="1"/>
  <c r="AS56" i="17"/>
  <c r="AT56" i="17" s="1"/>
  <c r="AM56" i="17"/>
  <c r="AN56" i="17" s="1"/>
  <c r="AD56" i="17"/>
  <c r="AE56" i="17" s="1"/>
  <c r="X56" i="17"/>
  <c r="Y56" i="17" s="1"/>
  <c r="AR55" i="17"/>
  <c r="AQ55" i="17"/>
  <c r="AQ54" i="17" s="1"/>
  <c r="AQ53" i="17" s="1"/>
  <c r="AP55" i="17"/>
  <c r="AP54" i="17" s="1"/>
  <c r="AL55" i="17"/>
  <c r="AK55" i="17"/>
  <c r="AK54" i="17" s="1"/>
  <c r="AK53" i="17" s="1"/>
  <c r="AJ55" i="17"/>
  <c r="AC55" i="17"/>
  <c r="AB55" i="17"/>
  <c r="AA55" i="17"/>
  <c r="AA54" i="17" s="1"/>
  <c r="W55" i="17"/>
  <c r="W54" i="17" s="1"/>
  <c r="W53" i="17" s="1"/>
  <c r="V55" i="17"/>
  <c r="V54" i="17" s="1"/>
  <c r="V53" i="17" s="1"/>
  <c r="U55" i="17"/>
  <c r="S55" i="17"/>
  <c r="S54" i="17" s="1"/>
  <c r="S53" i="17" s="1"/>
  <c r="R55" i="17"/>
  <c r="R54" i="17" s="1"/>
  <c r="R53" i="17" s="1"/>
  <c r="Q55" i="17"/>
  <c r="Q54" i="17" s="1"/>
  <c r="Q53" i="17" s="1"/>
  <c r="P55" i="17"/>
  <c r="P54" i="17" s="1"/>
  <c r="P53" i="17" s="1"/>
  <c r="AR54" i="17"/>
  <c r="AR53" i="17" s="1"/>
  <c r="AL54" i="17"/>
  <c r="AL53" i="17" s="1"/>
  <c r="AC54" i="17"/>
  <c r="AC53" i="17" s="1"/>
  <c r="AS52" i="17"/>
  <c r="AT52" i="17" s="1"/>
  <c r="AM52" i="17"/>
  <c r="AV52" i="17" s="1"/>
  <c r="AW52" i="17" s="1"/>
  <c r="AD52" i="17"/>
  <c r="AE52" i="17" s="1"/>
  <c r="X52" i="17"/>
  <c r="AS51" i="17"/>
  <c r="AT51" i="17" s="1"/>
  <c r="AM51" i="17"/>
  <c r="AN51" i="17" s="1"/>
  <c r="AD51" i="17"/>
  <c r="AE51" i="17" s="1"/>
  <c r="X51" i="17"/>
  <c r="AS50" i="17"/>
  <c r="AT50" i="17" s="1"/>
  <c r="AM50" i="17"/>
  <c r="AV50" i="17" s="1"/>
  <c r="AW50" i="17" s="1"/>
  <c r="AD50" i="17"/>
  <c r="AE50" i="17" s="1"/>
  <c r="X50" i="17"/>
  <c r="Y50" i="17" s="1"/>
  <c r="AR49" i="17"/>
  <c r="AQ49" i="17"/>
  <c r="AP49" i="17"/>
  <c r="AL49" i="17"/>
  <c r="AK49" i="17"/>
  <c r="AJ49" i="17"/>
  <c r="AC49" i="17"/>
  <c r="AB49" i="17"/>
  <c r="AA49" i="17"/>
  <c r="W49" i="17"/>
  <c r="V49" i="17"/>
  <c r="U49" i="17"/>
  <c r="S49" i="17"/>
  <c r="R49" i="17"/>
  <c r="Q49" i="17"/>
  <c r="P49" i="17"/>
  <c r="AS48" i="17"/>
  <c r="AT48" i="17" s="1"/>
  <c r="AM48" i="17"/>
  <c r="AN48" i="17" s="1"/>
  <c r="AD48" i="17"/>
  <c r="AE48" i="17" s="1"/>
  <c r="X48" i="17"/>
  <c r="Y48" i="17" s="1"/>
  <c r="AR47" i="17"/>
  <c r="AQ47" i="17"/>
  <c r="AP47" i="17"/>
  <c r="AL47" i="17"/>
  <c r="AK47" i="17"/>
  <c r="AJ47" i="17"/>
  <c r="AC47" i="17"/>
  <c r="AC46" i="17" s="1"/>
  <c r="AC45" i="17" s="1"/>
  <c r="AB47" i="17"/>
  <c r="AA47" i="17"/>
  <c r="W47" i="17"/>
  <c r="V47" i="17"/>
  <c r="U47" i="17"/>
  <c r="U46" i="17" s="1"/>
  <c r="S47" i="17"/>
  <c r="R47" i="17"/>
  <c r="Q47" i="17"/>
  <c r="P47" i="17"/>
  <c r="P46" i="17" s="1"/>
  <c r="P45" i="17" s="1"/>
  <c r="AS44" i="17"/>
  <c r="AT44" i="17" s="1"/>
  <c r="AM44" i="17"/>
  <c r="AN44" i="17" s="1"/>
  <c r="AD44" i="17"/>
  <c r="AE44" i="17" s="1"/>
  <c r="X44" i="17"/>
  <c r="AS43" i="17"/>
  <c r="AT43" i="17" s="1"/>
  <c r="AM43" i="17"/>
  <c r="AD43" i="17"/>
  <c r="AE43" i="17" s="1"/>
  <c r="X43" i="17"/>
  <c r="AG43" i="17" s="1"/>
  <c r="AS42" i="17"/>
  <c r="AT42" i="17" s="1"/>
  <c r="AM42" i="17"/>
  <c r="AN42" i="17" s="1"/>
  <c r="AD42" i="17"/>
  <c r="AE42" i="17" s="1"/>
  <c r="X42" i="17"/>
  <c r="Y42" i="17" s="1"/>
  <c r="AS41" i="17"/>
  <c r="AT41" i="17" s="1"/>
  <c r="AM41" i="17"/>
  <c r="AD41" i="17"/>
  <c r="AE41" i="17" s="1"/>
  <c r="X41" i="17"/>
  <c r="Y41" i="17" s="1"/>
  <c r="AR40" i="17"/>
  <c r="AQ40" i="17"/>
  <c r="AP40" i="17"/>
  <c r="AL40" i="17"/>
  <c r="AK40" i="17"/>
  <c r="AJ40" i="17"/>
  <c r="AC40" i="17"/>
  <c r="AB40" i="17"/>
  <c r="AA40" i="17"/>
  <c r="W40" i="17"/>
  <c r="V40" i="17"/>
  <c r="U40" i="17"/>
  <c r="S40" i="17"/>
  <c r="R40" i="17"/>
  <c r="Q40" i="17"/>
  <c r="P40" i="17"/>
  <c r="AS39" i="17"/>
  <c r="AT39" i="17" s="1"/>
  <c r="AM39" i="17"/>
  <c r="AN39" i="17" s="1"/>
  <c r="AD39" i="17"/>
  <c r="AE39" i="17" s="1"/>
  <c r="X39" i="17"/>
  <c r="AR38" i="17"/>
  <c r="AQ38" i="17"/>
  <c r="AP38" i="17"/>
  <c r="AS38" i="17" s="1"/>
  <c r="AT38" i="17" s="1"/>
  <c r="AL38" i="17"/>
  <c r="AK38" i="17"/>
  <c r="AJ38" i="17"/>
  <c r="AC38" i="17"/>
  <c r="AB38" i="17"/>
  <c r="AA38" i="17"/>
  <c r="W38" i="17"/>
  <c r="V38" i="17"/>
  <c r="U38" i="17"/>
  <c r="S38" i="17"/>
  <c r="R38" i="17"/>
  <c r="Q38" i="17"/>
  <c r="P38" i="17"/>
  <c r="AS37" i="17"/>
  <c r="AT37" i="17" s="1"/>
  <c r="AM37" i="17"/>
  <c r="AD37" i="17"/>
  <c r="AE37" i="17" s="1"/>
  <c r="X37" i="17"/>
  <c r="AS36" i="17"/>
  <c r="AT36" i="17" s="1"/>
  <c r="AM36" i="17"/>
  <c r="AN36" i="17" s="1"/>
  <c r="AD36" i="17"/>
  <c r="AE36" i="17" s="1"/>
  <c r="X36" i="17"/>
  <c r="Y36" i="17" s="1"/>
  <c r="AR35" i="17"/>
  <c r="AQ35" i="17"/>
  <c r="AP35" i="17"/>
  <c r="AL35" i="17"/>
  <c r="AL34" i="17" s="1"/>
  <c r="AL33" i="17" s="1"/>
  <c r="AK35" i="17"/>
  <c r="AJ35" i="17"/>
  <c r="AJ34" i="17" s="1"/>
  <c r="AJ33" i="17" s="1"/>
  <c r="AC35" i="17"/>
  <c r="AC34" i="17" s="1"/>
  <c r="AC33" i="17" s="1"/>
  <c r="AB35" i="17"/>
  <c r="AA35" i="17"/>
  <c r="W35" i="17"/>
  <c r="V35" i="17"/>
  <c r="V34" i="17" s="1"/>
  <c r="V33" i="17" s="1"/>
  <c r="U35" i="17"/>
  <c r="U34" i="17" s="1"/>
  <c r="U33" i="17" s="1"/>
  <c r="S35" i="17"/>
  <c r="R35" i="17"/>
  <c r="Q35" i="17"/>
  <c r="Q34" i="17" s="1"/>
  <c r="Q33" i="17" s="1"/>
  <c r="P35" i="17"/>
  <c r="AA34" i="17"/>
  <c r="AA33" i="17" s="1"/>
  <c r="P34" i="17"/>
  <c r="P33" i="17" s="1"/>
  <c r="AS32" i="17"/>
  <c r="AT32" i="17" s="1"/>
  <c r="AM32" i="17"/>
  <c r="AN32" i="17" s="1"/>
  <c r="AD32" i="17"/>
  <c r="AE32" i="17" s="1"/>
  <c r="X32" i="17"/>
  <c r="AS31" i="17"/>
  <c r="AT31" i="17" s="1"/>
  <c r="AM31" i="17"/>
  <c r="AN31" i="17" s="1"/>
  <c r="AD31" i="17"/>
  <c r="AE31" i="17" s="1"/>
  <c r="X31" i="17"/>
  <c r="AS30" i="17"/>
  <c r="AT30" i="17" s="1"/>
  <c r="AM30" i="17"/>
  <c r="AV30" i="17" s="1"/>
  <c r="AW30" i="17" s="1"/>
  <c r="AD30" i="17"/>
  <c r="AE30" i="17" s="1"/>
  <c r="X30" i="17"/>
  <c r="Y30" i="17" s="1"/>
  <c r="AS29" i="17"/>
  <c r="AT29" i="17" s="1"/>
  <c r="AM29" i="17"/>
  <c r="AD29" i="17"/>
  <c r="AE29" i="17" s="1"/>
  <c r="X29" i="17"/>
  <c r="Y29" i="17" s="1"/>
  <c r="AR28" i="17"/>
  <c r="AQ28" i="17"/>
  <c r="AP28" i="17"/>
  <c r="AL28" i="17"/>
  <c r="AK28" i="17"/>
  <c r="AJ28" i="17"/>
  <c r="AC28" i="17"/>
  <c r="AB28" i="17"/>
  <c r="AA28" i="17"/>
  <c r="W28" i="17"/>
  <c r="V28" i="17"/>
  <c r="U28" i="17"/>
  <c r="S28" i="17"/>
  <c r="R28" i="17"/>
  <c r="Q28" i="17"/>
  <c r="P28" i="17"/>
  <c r="AS27" i="17"/>
  <c r="AT27" i="17" s="1"/>
  <c r="AM27" i="17"/>
  <c r="AD27" i="17"/>
  <c r="AE27" i="17" s="1"/>
  <c r="X27" i="17"/>
  <c r="AG27" i="17" s="1"/>
  <c r="AS26" i="17"/>
  <c r="AT26" i="17" s="1"/>
  <c r="AM26" i="17"/>
  <c r="AN26" i="17" s="1"/>
  <c r="AD26" i="17"/>
  <c r="AE26" i="17" s="1"/>
  <c r="X26" i="17"/>
  <c r="Y26" i="17" s="1"/>
  <c r="AS25" i="17"/>
  <c r="AT25" i="17" s="1"/>
  <c r="AM25" i="17"/>
  <c r="AD25" i="17"/>
  <c r="AE25" i="17" s="1"/>
  <c r="X25" i="17"/>
  <c r="AG25" i="17" s="1"/>
  <c r="AR24" i="17"/>
  <c r="AQ24" i="17"/>
  <c r="AP24" i="17"/>
  <c r="AL24" i="17"/>
  <c r="AK24" i="17"/>
  <c r="AJ24" i="17"/>
  <c r="AC24" i="17"/>
  <c r="AB24" i="17"/>
  <c r="AA24" i="17"/>
  <c r="W24" i="17"/>
  <c r="V24" i="17"/>
  <c r="U24" i="17"/>
  <c r="S24" i="17"/>
  <c r="R24" i="17"/>
  <c r="Q24" i="17"/>
  <c r="P24" i="17"/>
  <c r="AS23" i="17"/>
  <c r="AT23" i="17" s="1"/>
  <c r="AM23" i="17"/>
  <c r="AN23" i="17" s="1"/>
  <c r="AD23" i="17"/>
  <c r="AE23" i="17" s="1"/>
  <c r="X23" i="17"/>
  <c r="AS22" i="17"/>
  <c r="AT22" i="17" s="1"/>
  <c r="AM22" i="17"/>
  <c r="AD22" i="17"/>
  <c r="AE22" i="17" s="1"/>
  <c r="X22" i="17"/>
  <c r="Y22" i="17" s="1"/>
  <c r="AT21" i="17"/>
  <c r="AS21" i="17"/>
  <c r="AM21" i="17"/>
  <c r="AD21" i="17"/>
  <c r="AE21" i="17" s="1"/>
  <c r="Y21" i="17"/>
  <c r="X21" i="17"/>
  <c r="AR20" i="17"/>
  <c r="AQ20" i="17"/>
  <c r="AQ19" i="17" s="1"/>
  <c r="AQ18" i="17" s="1"/>
  <c r="AP20" i="17"/>
  <c r="AL20" i="17"/>
  <c r="AK20" i="17"/>
  <c r="AJ20" i="17"/>
  <c r="AJ19" i="17" s="1"/>
  <c r="AJ18" i="17" s="1"/>
  <c r="AC20" i="17"/>
  <c r="AC19" i="17" s="1"/>
  <c r="AC18" i="17" s="1"/>
  <c r="AC17" i="17" s="1"/>
  <c r="AC16" i="17" s="1"/>
  <c r="AC15" i="17" s="1"/>
  <c r="AC14" i="17" s="1"/>
  <c r="AB20" i="17"/>
  <c r="AA20" i="17"/>
  <c r="W20" i="17"/>
  <c r="W19" i="17" s="1"/>
  <c r="W18" i="17" s="1"/>
  <c r="V20" i="17"/>
  <c r="U20" i="17"/>
  <c r="S20" i="17"/>
  <c r="R20" i="17"/>
  <c r="R19" i="17" s="1"/>
  <c r="R18" i="17" s="1"/>
  <c r="Q20" i="17"/>
  <c r="Q19" i="17" s="1"/>
  <c r="Q18" i="17" s="1"/>
  <c r="P20" i="17"/>
  <c r="P19" i="17"/>
  <c r="P18" i="17" s="1"/>
  <c r="P17" i="17" s="1"/>
  <c r="P16" i="17" s="1"/>
  <c r="P15" i="17" s="1"/>
  <c r="P14" i="17" s="1"/>
  <c r="AS50" i="10"/>
  <c r="AT50" i="10" s="1"/>
  <c r="AM50" i="10"/>
  <c r="AN50" i="10" s="1"/>
  <c r="AD50" i="10"/>
  <c r="AE50" i="10" s="1"/>
  <c r="X50" i="10"/>
  <c r="AS49" i="10"/>
  <c r="AT49" i="10" s="1"/>
  <c r="AM49" i="10"/>
  <c r="AD49" i="10"/>
  <c r="AE49" i="10" s="1"/>
  <c r="X49" i="10"/>
  <c r="Y49" i="10" s="1"/>
  <c r="AS48" i="10"/>
  <c r="AT48" i="10" s="1"/>
  <c r="AM48" i="10"/>
  <c r="AD48" i="10"/>
  <c r="AE48" i="10" s="1"/>
  <c r="X48" i="10"/>
  <c r="Y48" i="10" s="1"/>
  <c r="AS47" i="10"/>
  <c r="AT47" i="10" s="1"/>
  <c r="AM47" i="10"/>
  <c r="AN47" i="10" s="1"/>
  <c r="AD47" i="10"/>
  <c r="AE47" i="10" s="1"/>
  <c r="Y47" i="10"/>
  <c r="X47" i="10"/>
  <c r="AR46" i="10"/>
  <c r="AQ46" i="10"/>
  <c r="AP46" i="10"/>
  <c r="AL46" i="10"/>
  <c r="AK46" i="10"/>
  <c r="AJ46" i="10"/>
  <c r="AC46" i="10"/>
  <c r="AB46" i="10"/>
  <c r="AA46" i="10"/>
  <c r="W46" i="10"/>
  <c r="V46" i="10"/>
  <c r="U46" i="10"/>
  <c r="S46" i="10"/>
  <c r="R46" i="10"/>
  <c r="Q46" i="10"/>
  <c r="P46" i="10"/>
  <c r="AS45" i="10"/>
  <c r="AT45" i="10" s="1"/>
  <c r="AM45" i="10"/>
  <c r="AD45" i="10"/>
  <c r="AE45" i="10" s="1"/>
  <c r="X45" i="10"/>
  <c r="Y45" i="10" s="1"/>
  <c r="AS44" i="10"/>
  <c r="AT44" i="10" s="1"/>
  <c r="AM44" i="10"/>
  <c r="AD44" i="10"/>
  <c r="AE44" i="10" s="1"/>
  <c r="X44" i="10"/>
  <c r="Y44" i="10" s="1"/>
  <c r="AR43" i="10"/>
  <c r="AQ43" i="10"/>
  <c r="AP43" i="10"/>
  <c r="AL43" i="10"/>
  <c r="AK43" i="10"/>
  <c r="AJ43" i="10"/>
  <c r="AC43" i="10"/>
  <c r="AB43" i="10"/>
  <c r="AA43" i="10"/>
  <c r="W43" i="10"/>
  <c r="V43" i="10"/>
  <c r="X43" i="10" s="1"/>
  <c r="U43" i="10"/>
  <c r="S43" i="10"/>
  <c r="R43" i="10"/>
  <c r="Q43" i="10"/>
  <c r="P43" i="10"/>
  <c r="AS42" i="10"/>
  <c r="AT42" i="10" s="1"/>
  <c r="AM42" i="10"/>
  <c r="AN42" i="10" s="1"/>
  <c r="AD42" i="10"/>
  <c r="AE42" i="10" s="1"/>
  <c r="X42" i="10"/>
  <c r="AS41" i="10"/>
  <c r="AT41" i="10" s="1"/>
  <c r="AM41" i="10"/>
  <c r="AD41" i="10"/>
  <c r="AE41" i="10" s="1"/>
  <c r="X41" i="10"/>
  <c r="Y41" i="10" s="1"/>
  <c r="AR40" i="10"/>
  <c r="AQ40" i="10"/>
  <c r="AP40" i="10"/>
  <c r="AL40" i="10"/>
  <c r="AK40" i="10"/>
  <c r="AJ40" i="10"/>
  <c r="AC40" i="10"/>
  <c r="AB40" i="10"/>
  <c r="AA40" i="10"/>
  <c r="W40" i="10"/>
  <c r="V40" i="10"/>
  <c r="U40" i="10"/>
  <c r="S40" i="10"/>
  <c r="R40" i="10"/>
  <c r="Q40" i="10"/>
  <c r="P40" i="10"/>
  <c r="P39" i="10" s="1"/>
  <c r="P38" i="10" s="1"/>
  <c r="P37" i="10" s="1"/>
  <c r="AQ39" i="10"/>
  <c r="AQ38" i="10" s="1"/>
  <c r="AQ37" i="10" s="1"/>
  <c r="AL39" i="10"/>
  <c r="AB39" i="10"/>
  <c r="W39" i="10"/>
  <c r="W38" i="10" s="1"/>
  <c r="W37" i="10" s="1"/>
  <c r="R39" i="10"/>
  <c r="R38" i="10" s="1"/>
  <c r="R37" i="10" s="1"/>
  <c r="AL38" i="10"/>
  <c r="AL37" i="10" s="1"/>
  <c r="AB38" i="10"/>
  <c r="AB37" i="10" s="1"/>
  <c r="AS36" i="10"/>
  <c r="AM36" i="10"/>
  <c r="AV36" i="10" s="1"/>
  <c r="AW36" i="10" s="1"/>
  <c r="AD36" i="10"/>
  <c r="AE36" i="10" s="1"/>
  <c r="X36" i="10"/>
  <c r="AG36" i="10" s="1"/>
  <c r="AR35" i="10"/>
  <c r="AQ35" i="10"/>
  <c r="AP35" i="10"/>
  <c r="AM35" i="10"/>
  <c r="AL35" i="10"/>
  <c r="AK35" i="10"/>
  <c r="AJ35" i="10"/>
  <c r="AC35" i="10"/>
  <c r="AB35" i="10"/>
  <c r="AA35" i="10"/>
  <c r="W35" i="10"/>
  <c r="V35" i="10"/>
  <c r="U35" i="10"/>
  <c r="S35" i="10"/>
  <c r="R35" i="10"/>
  <c r="Q35" i="10"/>
  <c r="P35" i="10"/>
  <c r="AS34" i="10"/>
  <c r="AT34" i="10" s="1"/>
  <c r="AM34" i="10"/>
  <c r="AN34" i="10" s="1"/>
  <c r="AD34" i="10"/>
  <c r="AE34" i="10" s="1"/>
  <c r="X34" i="10"/>
  <c r="AS33" i="10"/>
  <c r="AT33" i="10" s="1"/>
  <c r="AM33" i="10"/>
  <c r="AN33" i="10" s="1"/>
  <c r="AD33" i="10"/>
  <c r="AE33" i="10" s="1"/>
  <c r="X33" i="10"/>
  <c r="Y33" i="10" s="1"/>
  <c r="AR32" i="10"/>
  <c r="AQ32" i="10"/>
  <c r="AP32" i="10"/>
  <c r="AS32" i="10" s="1"/>
  <c r="AL32" i="10"/>
  <c r="AK32" i="10"/>
  <c r="AJ32" i="10"/>
  <c r="AC32" i="10"/>
  <c r="AC31" i="10" s="1"/>
  <c r="AC30" i="10" s="1"/>
  <c r="AB32" i="10"/>
  <c r="AA32" i="10"/>
  <c r="AA31" i="10" s="1"/>
  <c r="AA30" i="10" s="1"/>
  <c r="W32" i="10"/>
  <c r="V32" i="10"/>
  <c r="V31" i="10" s="1"/>
  <c r="V30" i="10" s="1"/>
  <c r="U32" i="10"/>
  <c r="S32" i="10"/>
  <c r="S31" i="10" s="1"/>
  <c r="S30" i="10" s="1"/>
  <c r="R32" i="10"/>
  <c r="Q32" i="10"/>
  <c r="Q31" i="10" s="1"/>
  <c r="Q30" i="10" s="1"/>
  <c r="P32" i="10"/>
  <c r="P31" i="10" s="1"/>
  <c r="P30" i="10" s="1"/>
  <c r="AR31" i="10"/>
  <c r="AQ31" i="10"/>
  <c r="AQ30" i="10" s="1"/>
  <c r="AL31" i="10"/>
  <c r="AL30" i="10" s="1"/>
  <c r="AB31" i="10"/>
  <c r="W31" i="10"/>
  <c r="W30" i="10" s="1"/>
  <c r="R31" i="10"/>
  <c r="AR30" i="10"/>
  <c r="AB30" i="10"/>
  <c r="R30" i="10"/>
  <c r="AS29" i="10"/>
  <c r="AT29" i="10" s="1"/>
  <c r="AM29" i="10"/>
  <c r="AN29" i="10" s="1"/>
  <c r="AD29" i="10"/>
  <c r="AE29" i="10" s="1"/>
  <c r="X29" i="10"/>
  <c r="Y29" i="10" s="1"/>
  <c r="AS28" i="10"/>
  <c r="AM28" i="10"/>
  <c r="AD28" i="10"/>
  <c r="AE28" i="10" s="1"/>
  <c r="X28" i="10"/>
  <c r="AG28" i="10" s="1"/>
  <c r="AS27" i="10"/>
  <c r="AT27" i="10" s="1"/>
  <c r="AM27" i="10"/>
  <c r="AN27" i="10" s="1"/>
  <c r="AD27" i="10"/>
  <c r="Y27" i="10"/>
  <c r="X27" i="10"/>
  <c r="AR26" i="10"/>
  <c r="AR25" i="10" s="1"/>
  <c r="AR24" i="10" s="1"/>
  <c r="AQ26" i="10"/>
  <c r="AQ25" i="10" s="1"/>
  <c r="AQ24" i="10" s="1"/>
  <c r="AP26" i="10"/>
  <c r="AM26" i="10"/>
  <c r="AL26" i="10"/>
  <c r="AL25" i="10" s="1"/>
  <c r="AL24" i="10" s="1"/>
  <c r="AK26" i="10"/>
  <c r="AJ26" i="10"/>
  <c r="AJ25" i="10" s="1"/>
  <c r="AC26" i="10"/>
  <c r="AB26" i="10"/>
  <c r="AB25" i="10" s="1"/>
  <c r="AB24" i="10" s="1"/>
  <c r="AA26" i="10"/>
  <c r="X26" i="10"/>
  <c r="W26" i="10"/>
  <c r="W25" i="10" s="1"/>
  <c r="W24" i="10" s="1"/>
  <c r="V26" i="10"/>
  <c r="V25" i="10" s="1"/>
  <c r="U26" i="10"/>
  <c r="S26" i="10"/>
  <c r="R26" i="10"/>
  <c r="R25" i="10" s="1"/>
  <c r="R24" i="10" s="1"/>
  <c r="Q26" i="10"/>
  <c r="Q25" i="10" s="1"/>
  <c r="Q24" i="10" s="1"/>
  <c r="P26" i="10"/>
  <c r="AP25" i="10"/>
  <c r="AM25" i="10"/>
  <c r="AK25" i="10"/>
  <c r="AC25" i="10"/>
  <c r="AC24" i="10" s="1"/>
  <c r="AA25" i="10"/>
  <c r="X25" i="10"/>
  <c r="U25" i="10"/>
  <c r="P25" i="10"/>
  <c r="AP24" i="10"/>
  <c r="AK24" i="10"/>
  <c r="AJ24" i="10"/>
  <c r="AA24" i="10"/>
  <c r="AD24" i="10" s="1"/>
  <c r="V24" i="10"/>
  <c r="U24" i="10"/>
  <c r="X24" i="10" s="1"/>
  <c r="P24" i="10"/>
  <c r="AS23" i="10"/>
  <c r="AT23" i="10" s="1"/>
  <c r="AM23" i="10"/>
  <c r="AN23" i="10" s="1"/>
  <c r="AD23" i="10"/>
  <c r="AE23" i="10" s="1"/>
  <c r="X23" i="10"/>
  <c r="AS22" i="10"/>
  <c r="AT22" i="10" s="1"/>
  <c r="AM22" i="10"/>
  <c r="AN22" i="10" s="1"/>
  <c r="AD22" i="10"/>
  <c r="AE22" i="10" s="1"/>
  <c r="X22" i="10"/>
  <c r="AG22" i="10" s="1"/>
  <c r="AS21" i="10"/>
  <c r="AT21" i="10" s="1"/>
  <c r="AM21" i="10"/>
  <c r="AN21" i="10" s="1"/>
  <c r="AD21" i="10"/>
  <c r="AE21" i="10" s="1"/>
  <c r="X21" i="10"/>
  <c r="Y21" i="10" s="1"/>
  <c r="AR20" i="10"/>
  <c r="AQ20" i="10"/>
  <c r="AS20" i="10" s="1"/>
  <c r="AS19" i="10" s="1"/>
  <c r="AT19" i="10" s="1"/>
  <c r="AP20" i="10"/>
  <c r="AL20" i="10"/>
  <c r="AL19" i="10" s="1"/>
  <c r="AL18" i="10" s="1"/>
  <c r="AL17" i="10" s="1"/>
  <c r="AL16" i="10" s="1"/>
  <c r="AL15" i="10" s="1"/>
  <c r="AL14" i="10" s="1"/>
  <c r="AK20" i="10"/>
  <c r="AK19" i="10" s="1"/>
  <c r="AK18" i="10" s="1"/>
  <c r="AJ20" i="10"/>
  <c r="AC20" i="10"/>
  <c r="AC19" i="10" s="1"/>
  <c r="AC18" i="10" s="1"/>
  <c r="AC17" i="10" s="1"/>
  <c r="AB20" i="10"/>
  <c r="AA20" i="10"/>
  <c r="W20" i="10"/>
  <c r="V20" i="10"/>
  <c r="V19" i="10" s="1"/>
  <c r="V18" i="10" s="1"/>
  <c r="V17" i="10" s="1"/>
  <c r="U20" i="10"/>
  <c r="S20" i="10"/>
  <c r="R20" i="10"/>
  <c r="Q20" i="10"/>
  <c r="Q19" i="10" s="1"/>
  <c r="Q18" i="10" s="1"/>
  <c r="P20" i="10"/>
  <c r="P19" i="10" s="1"/>
  <c r="P18" i="10" s="1"/>
  <c r="AR19" i="10"/>
  <c r="AQ19" i="10"/>
  <c r="AQ18" i="10" s="1"/>
  <c r="AQ17" i="10" s="1"/>
  <c r="AQ16" i="10" s="1"/>
  <c r="AQ15" i="10" s="1"/>
  <c r="AQ14" i="10" s="1"/>
  <c r="AP19" i="10"/>
  <c r="AP18" i="10" s="1"/>
  <c r="AB19" i="10"/>
  <c r="AB18" i="10" s="1"/>
  <c r="AB17" i="10" s="1"/>
  <c r="AB16" i="10" s="1"/>
  <c r="AB15" i="10" s="1"/>
  <c r="AB14" i="10" s="1"/>
  <c r="AA19" i="10"/>
  <c r="AA18" i="10" s="1"/>
  <c r="W19" i="10"/>
  <c r="S19" i="10"/>
  <c r="S18" i="10" s="1"/>
  <c r="R19" i="10"/>
  <c r="R18" i="10" s="1"/>
  <c r="R17" i="10" s="1"/>
  <c r="R16" i="10" s="1"/>
  <c r="R15" i="10" s="1"/>
  <c r="R14" i="10" s="1"/>
  <c r="AR18" i="10"/>
  <c r="W18" i="10"/>
  <c r="AS30" i="16"/>
  <c r="AT30" i="16" s="1"/>
  <c r="AM30" i="16"/>
  <c r="AN30" i="16" s="1"/>
  <c r="AD30" i="16"/>
  <c r="AE30" i="16" s="1"/>
  <c r="X30" i="16"/>
  <c r="AS29" i="16"/>
  <c r="AT29" i="16" s="1"/>
  <c r="AM29" i="16"/>
  <c r="AV29" i="16" s="1"/>
  <c r="AW29" i="16" s="1"/>
  <c r="AE29" i="16"/>
  <c r="AD29" i="16"/>
  <c r="X29" i="16"/>
  <c r="Y29" i="16" s="1"/>
  <c r="AS28" i="16"/>
  <c r="AT28" i="16" s="1"/>
  <c r="AM28" i="16"/>
  <c r="AD28" i="16"/>
  <c r="AE28" i="16" s="1"/>
  <c r="X28" i="16"/>
  <c r="AG28" i="16" s="1"/>
  <c r="AS27" i="16"/>
  <c r="AT27" i="16" s="1"/>
  <c r="AM27" i="16"/>
  <c r="AN27" i="16" s="1"/>
  <c r="AD27" i="16"/>
  <c r="AE27" i="16" s="1"/>
  <c r="X27" i="16"/>
  <c r="Y27" i="16" s="1"/>
  <c r="AR26" i="16"/>
  <c r="AQ26" i="16"/>
  <c r="AP26" i="16"/>
  <c r="AL26" i="16"/>
  <c r="AK26" i="16"/>
  <c r="AJ26" i="16"/>
  <c r="AC26" i="16"/>
  <c r="AB26" i="16"/>
  <c r="AA26" i="16"/>
  <c r="W26" i="16"/>
  <c r="V26" i="16"/>
  <c r="U26" i="16"/>
  <c r="S26" i="16"/>
  <c r="R26" i="16"/>
  <c r="Q26" i="16"/>
  <c r="P26" i="16"/>
  <c r="AS25" i="16"/>
  <c r="AT25" i="16" s="1"/>
  <c r="AM25" i="16"/>
  <c r="AV25" i="16" s="1"/>
  <c r="AW25" i="16" s="1"/>
  <c r="AD25" i="16"/>
  <c r="AE25" i="16" s="1"/>
  <c r="X25" i="16"/>
  <c r="Y25" i="16" s="1"/>
  <c r="AS24" i="16"/>
  <c r="AT24" i="16" s="1"/>
  <c r="AM24" i="16"/>
  <c r="AD24" i="16"/>
  <c r="AE24" i="16" s="1"/>
  <c r="X24" i="16"/>
  <c r="Y24" i="16" s="1"/>
  <c r="AR23" i="16"/>
  <c r="AQ23" i="16"/>
  <c r="AP23" i="16"/>
  <c r="AL23" i="16"/>
  <c r="AK23" i="16"/>
  <c r="AJ23" i="16"/>
  <c r="AC23" i="16"/>
  <c r="AB23" i="16"/>
  <c r="AA23" i="16"/>
  <c r="W23" i="16"/>
  <c r="V23" i="16"/>
  <c r="U23" i="16"/>
  <c r="S23" i="16"/>
  <c r="R23" i="16"/>
  <c r="Q23" i="16"/>
  <c r="P23" i="16"/>
  <c r="AS22" i="16"/>
  <c r="AT22" i="16" s="1"/>
  <c r="AM22" i="16"/>
  <c r="AV22" i="16" s="1"/>
  <c r="AW22" i="16" s="1"/>
  <c r="AD22" i="16"/>
  <c r="AE22" i="16" s="1"/>
  <c r="X22" i="16"/>
  <c r="AS21" i="16"/>
  <c r="AT21" i="16" s="1"/>
  <c r="AM21" i="16"/>
  <c r="AN21" i="16" s="1"/>
  <c r="AD21" i="16"/>
  <c r="AE21" i="16" s="1"/>
  <c r="X21" i="16"/>
  <c r="Y21" i="16" s="1"/>
  <c r="AR20" i="16"/>
  <c r="AQ20" i="16"/>
  <c r="AP20" i="16"/>
  <c r="AL20" i="16"/>
  <c r="AK20" i="16"/>
  <c r="AK19" i="16" s="1"/>
  <c r="AK18" i="16" s="1"/>
  <c r="AK17" i="16" s="1"/>
  <c r="AK16" i="16" s="1"/>
  <c r="AK15" i="16" s="1"/>
  <c r="AK14" i="16" s="1"/>
  <c r="AJ20" i="16"/>
  <c r="AC20" i="16"/>
  <c r="AB20" i="16"/>
  <c r="AB19" i="16" s="1"/>
  <c r="AB18" i="16" s="1"/>
  <c r="AB17" i="16" s="1"/>
  <c r="AB16" i="16" s="1"/>
  <c r="AB15" i="16" s="1"/>
  <c r="AB14" i="16" s="1"/>
  <c r="AA20" i="16"/>
  <c r="W20" i="16"/>
  <c r="V20" i="16"/>
  <c r="U20" i="16"/>
  <c r="S20" i="16"/>
  <c r="R20" i="16"/>
  <c r="Q20" i="16"/>
  <c r="P20" i="16"/>
  <c r="P19" i="16" s="1"/>
  <c r="P18" i="16" s="1"/>
  <c r="P17" i="16" s="1"/>
  <c r="P16" i="16" s="1"/>
  <c r="P15" i="16" s="1"/>
  <c r="P14" i="16" s="1"/>
  <c r="P13" i="16" s="1"/>
  <c r="AQ19" i="16"/>
  <c r="AQ18" i="16" s="1"/>
  <c r="AQ17" i="16" s="1"/>
  <c r="AQ16" i="16" s="1"/>
  <c r="AQ15" i="16" s="1"/>
  <c r="AQ14" i="16" s="1"/>
  <c r="W19" i="16"/>
  <c r="W18" i="16" s="1"/>
  <c r="W17" i="16" s="1"/>
  <c r="W16" i="16" s="1"/>
  <c r="W15" i="16" s="1"/>
  <c r="W14" i="16" s="1"/>
  <c r="R19" i="16"/>
  <c r="R18" i="16" s="1"/>
  <c r="R17" i="16" s="1"/>
  <c r="R16" i="16" s="1"/>
  <c r="R15" i="16" s="1"/>
  <c r="R14" i="16" s="1"/>
  <c r="AS52" i="9"/>
  <c r="AT52" i="9" s="1"/>
  <c r="AM52" i="9"/>
  <c r="AN52" i="9" s="1"/>
  <c r="AD52" i="9"/>
  <c r="AE52" i="9" s="1"/>
  <c r="X52" i="9"/>
  <c r="Y52" i="9" s="1"/>
  <c r="AR51" i="9"/>
  <c r="AQ51" i="9"/>
  <c r="AQ50" i="9" s="1"/>
  <c r="AQ49" i="9" s="1"/>
  <c r="AP51" i="9"/>
  <c r="AP50" i="9" s="1"/>
  <c r="AL51" i="9"/>
  <c r="AK51" i="9"/>
  <c r="AK50" i="9" s="1"/>
  <c r="AK49" i="9" s="1"/>
  <c r="AJ51" i="9"/>
  <c r="AC51" i="9"/>
  <c r="AB51" i="9"/>
  <c r="AA51" i="9"/>
  <c r="W51" i="9"/>
  <c r="W50" i="9" s="1"/>
  <c r="W49" i="9" s="1"/>
  <c r="V51" i="9"/>
  <c r="U51" i="9"/>
  <c r="S51" i="9"/>
  <c r="R51" i="9"/>
  <c r="R50" i="9" s="1"/>
  <c r="R49" i="9" s="1"/>
  <c r="Q51" i="9"/>
  <c r="Q50" i="9" s="1"/>
  <c r="Q49" i="9" s="1"/>
  <c r="P51" i="9"/>
  <c r="P50" i="9" s="1"/>
  <c r="AR50" i="9"/>
  <c r="AR49" i="9" s="1"/>
  <c r="AL50" i="9"/>
  <c r="AL49" i="9" s="1"/>
  <c r="AC50" i="9"/>
  <c r="AC49" i="9" s="1"/>
  <c r="AB50" i="9"/>
  <c r="AB49" i="9" s="1"/>
  <c r="AA50" i="9"/>
  <c r="V50" i="9"/>
  <c r="V49" i="9" s="1"/>
  <c r="S50" i="9"/>
  <c r="S49" i="9" s="1"/>
  <c r="P49" i="9"/>
  <c r="AS48" i="9"/>
  <c r="AT48" i="9" s="1"/>
  <c r="AM48" i="9"/>
  <c r="AD48" i="9"/>
  <c r="AE48" i="9" s="1"/>
  <c r="X48" i="9"/>
  <c r="AG48" i="9" s="1"/>
  <c r="AS47" i="9"/>
  <c r="AM47" i="9"/>
  <c r="AN47" i="9" s="1"/>
  <c r="AD47" i="9"/>
  <c r="AE47" i="9" s="1"/>
  <c r="X47" i="9"/>
  <c r="Y47" i="9" s="1"/>
  <c r="AV46" i="9"/>
  <c r="AG46" i="9"/>
  <c r="S46" i="9"/>
  <c r="AE46" i="9" s="1"/>
  <c r="R46" i="9"/>
  <c r="Q46" i="9"/>
  <c r="P46" i="9"/>
  <c r="AS45" i="9"/>
  <c r="AR45" i="9"/>
  <c r="AQ45" i="9"/>
  <c r="AP45" i="9"/>
  <c r="AL45" i="9"/>
  <c r="AK45" i="9"/>
  <c r="AJ45" i="9"/>
  <c r="AC45" i="9"/>
  <c r="AB45" i="9"/>
  <c r="AA45" i="9"/>
  <c r="W45" i="9"/>
  <c r="V45" i="9"/>
  <c r="U45" i="9"/>
  <c r="S45" i="9"/>
  <c r="R45" i="9"/>
  <c r="Q45" i="9"/>
  <c r="P45" i="9"/>
  <c r="AS44" i="9"/>
  <c r="AT44" i="9" s="1"/>
  <c r="AM44" i="9"/>
  <c r="AD44" i="9"/>
  <c r="AE44" i="9" s="1"/>
  <c r="X44" i="9"/>
  <c r="AR43" i="9"/>
  <c r="AQ43" i="9"/>
  <c r="AP43" i="9"/>
  <c r="AP42" i="9" s="1"/>
  <c r="AL43" i="9"/>
  <c r="AL42" i="9" s="1"/>
  <c r="AL41" i="9" s="1"/>
  <c r="AK43" i="9"/>
  <c r="AJ43" i="9"/>
  <c r="AC43" i="9"/>
  <c r="AC42" i="9" s="1"/>
  <c r="AC41" i="9" s="1"/>
  <c r="AB43" i="9"/>
  <c r="AB42" i="9" s="1"/>
  <c r="AB41" i="9" s="1"/>
  <c r="AA43" i="9"/>
  <c r="W43" i="9"/>
  <c r="V43" i="9"/>
  <c r="V42" i="9" s="1"/>
  <c r="V41" i="9" s="1"/>
  <c r="V38" i="9" s="1"/>
  <c r="U43" i="9"/>
  <c r="S43" i="9"/>
  <c r="S42" i="9" s="1"/>
  <c r="S41" i="9" s="1"/>
  <c r="R43" i="9"/>
  <c r="Q43" i="9"/>
  <c r="Q42" i="9" s="1"/>
  <c r="Q41" i="9" s="1"/>
  <c r="P43" i="9"/>
  <c r="AR42" i="9"/>
  <c r="AR41" i="9" s="1"/>
  <c r="R42" i="9"/>
  <c r="R41" i="9" s="1"/>
  <c r="AS40" i="9"/>
  <c r="AT40" i="9" s="1"/>
  <c r="AM40" i="9"/>
  <c r="AD40" i="9"/>
  <c r="AE40" i="9" s="1"/>
  <c r="X40" i="9"/>
  <c r="AS39" i="9"/>
  <c r="AT39" i="9" s="1"/>
  <c r="AM39" i="9"/>
  <c r="AN39" i="9" s="1"/>
  <c r="AD39" i="9"/>
  <c r="X39" i="9"/>
  <c r="Y39" i="9" s="1"/>
  <c r="AR38" i="9"/>
  <c r="AR32" i="9" s="1"/>
  <c r="AR31" i="9" s="1"/>
  <c r="AQ38" i="9"/>
  <c r="AP38" i="9"/>
  <c r="AL38" i="9"/>
  <c r="AK38" i="9"/>
  <c r="AJ38" i="9"/>
  <c r="AC38" i="9"/>
  <c r="AB38" i="9"/>
  <c r="AA38" i="9"/>
  <c r="W38" i="9"/>
  <c r="S38" i="9"/>
  <c r="R38" i="9"/>
  <c r="Q38" i="9"/>
  <c r="P38" i="9"/>
  <c r="AS37" i="9"/>
  <c r="AT37" i="9" s="1"/>
  <c r="AM37" i="9"/>
  <c r="AN37" i="9" s="1"/>
  <c r="AD37" i="9"/>
  <c r="AE37" i="9" s="1"/>
  <c r="X37" i="9"/>
  <c r="AR36" i="9"/>
  <c r="AQ36" i="9"/>
  <c r="AP36" i="9"/>
  <c r="AL36" i="9"/>
  <c r="AK36" i="9"/>
  <c r="AJ36" i="9"/>
  <c r="AC36" i="9"/>
  <c r="AB36" i="9"/>
  <c r="AA36" i="9"/>
  <c r="W36" i="9"/>
  <c r="V36" i="9"/>
  <c r="U36" i="9"/>
  <c r="S36" i="9"/>
  <c r="R36" i="9"/>
  <c r="Q36" i="9"/>
  <c r="P36" i="9"/>
  <c r="AS35" i="9"/>
  <c r="AT35" i="9" s="1"/>
  <c r="AM35" i="9"/>
  <c r="AD35" i="9"/>
  <c r="AE35" i="9" s="1"/>
  <c r="X35" i="9"/>
  <c r="Y35" i="9" s="1"/>
  <c r="AS34" i="9"/>
  <c r="AM34" i="9"/>
  <c r="AD34" i="9"/>
  <c r="AE34" i="9" s="1"/>
  <c r="X34" i="9"/>
  <c r="Y34" i="9" s="1"/>
  <c r="AR33" i="9"/>
  <c r="AQ33" i="9"/>
  <c r="AQ32" i="9" s="1"/>
  <c r="AQ31" i="9" s="1"/>
  <c r="AP33" i="9"/>
  <c r="AP32" i="9" s="1"/>
  <c r="AP31" i="9" s="1"/>
  <c r="AL33" i="9"/>
  <c r="AK33" i="9"/>
  <c r="AJ33" i="9"/>
  <c r="AC33" i="9"/>
  <c r="AB33" i="9"/>
  <c r="AA33" i="9"/>
  <c r="W33" i="9"/>
  <c r="V33" i="9"/>
  <c r="U33" i="9"/>
  <c r="S33" i="9"/>
  <c r="S32" i="9" s="1"/>
  <c r="R33" i="9"/>
  <c r="Q33" i="9"/>
  <c r="Q32" i="9" s="1"/>
  <c r="Q31" i="9" s="1"/>
  <c r="P33" i="9"/>
  <c r="P32" i="9" s="1"/>
  <c r="P31" i="9" s="1"/>
  <c r="AS30" i="9"/>
  <c r="AT30" i="9" s="1"/>
  <c r="AM30" i="9"/>
  <c r="AD30" i="9"/>
  <c r="AE30" i="9" s="1"/>
  <c r="X30" i="9"/>
  <c r="AS29" i="9"/>
  <c r="AT29" i="9" s="1"/>
  <c r="AM29" i="9"/>
  <c r="AN29" i="9" s="1"/>
  <c r="AD29" i="9"/>
  <c r="AE29" i="9" s="1"/>
  <c r="X29" i="9"/>
  <c r="Y29" i="9" s="1"/>
  <c r="AS28" i="9"/>
  <c r="AT28" i="9" s="1"/>
  <c r="AM28" i="9"/>
  <c r="AV28" i="9" s="1"/>
  <c r="AW28" i="9" s="1"/>
  <c r="AD28" i="9"/>
  <c r="AE28" i="9" s="1"/>
  <c r="X28" i="9"/>
  <c r="AS27" i="9"/>
  <c r="AT27" i="9" s="1"/>
  <c r="AM27" i="9"/>
  <c r="AN27" i="9" s="1"/>
  <c r="AD27" i="9"/>
  <c r="AE27" i="9" s="1"/>
  <c r="X27" i="9"/>
  <c r="Y27" i="9" s="1"/>
  <c r="AR26" i="9"/>
  <c r="AQ26" i="9"/>
  <c r="AP26" i="9"/>
  <c r="AL26" i="9"/>
  <c r="AK26" i="9"/>
  <c r="AJ26" i="9"/>
  <c r="AC26" i="9"/>
  <c r="AB26" i="9"/>
  <c r="AA26" i="9"/>
  <c r="W26" i="9"/>
  <c r="V26" i="9"/>
  <c r="U26" i="9"/>
  <c r="S26" i="9"/>
  <c r="R26" i="9"/>
  <c r="Q26" i="9"/>
  <c r="P26" i="9"/>
  <c r="AS25" i="9"/>
  <c r="AT25" i="9" s="1"/>
  <c r="AM25" i="9"/>
  <c r="AN25" i="9" s="1"/>
  <c r="AD25" i="9"/>
  <c r="AE25" i="9" s="1"/>
  <c r="X25" i="9"/>
  <c r="AS24" i="9"/>
  <c r="AT24" i="9" s="1"/>
  <c r="AM24" i="9"/>
  <c r="AN24" i="9" s="1"/>
  <c r="AD24" i="9"/>
  <c r="AE24" i="9" s="1"/>
  <c r="X24" i="9"/>
  <c r="AR23" i="9"/>
  <c r="AQ23" i="9"/>
  <c r="AP23" i="9"/>
  <c r="AL23" i="9"/>
  <c r="AK23" i="9"/>
  <c r="AJ23" i="9"/>
  <c r="AC23" i="9"/>
  <c r="AB23" i="9"/>
  <c r="AA23" i="9"/>
  <c r="W23" i="9"/>
  <c r="V23" i="9"/>
  <c r="U23" i="9"/>
  <c r="S23" i="9"/>
  <c r="R23" i="9"/>
  <c r="Q23" i="9"/>
  <c r="P23" i="9"/>
  <c r="AS22" i="9"/>
  <c r="AT22" i="9" s="1"/>
  <c r="AM22" i="9"/>
  <c r="AV22" i="9" s="1"/>
  <c r="AW22" i="9" s="1"/>
  <c r="AD22" i="9"/>
  <c r="AE22" i="9" s="1"/>
  <c r="X22" i="9"/>
  <c r="Y22" i="9" s="1"/>
  <c r="AS21" i="9"/>
  <c r="AT21" i="9" s="1"/>
  <c r="AM21" i="9"/>
  <c r="AN21" i="9" s="1"/>
  <c r="AD21" i="9"/>
  <c r="AE21" i="9" s="1"/>
  <c r="X21" i="9"/>
  <c r="AR20" i="9"/>
  <c r="AQ20" i="9"/>
  <c r="AP20" i="9"/>
  <c r="AL20" i="9"/>
  <c r="AL19" i="9" s="1"/>
  <c r="AL18" i="9" s="1"/>
  <c r="AK20" i="9"/>
  <c r="AJ20" i="9"/>
  <c r="AC20" i="9"/>
  <c r="AB20" i="9"/>
  <c r="AA20" i="9"/>
  <c r="W20" i="9"/>
  <c r="W19" i="9" s="1"/>
  <c r="W18" i="9" s="1"/>
  <c r="V20" i="9"/>
  <c r="U20" i="9"/>
  <c r="U19" i="9" s="1"/>
  <c r="S20" i="9"/>
  <c r="R20" i="9"/>
  <c r="R19" i="9" s="1"/>
  <c r="R18" i="9" s="1"/>
  <c r="Q20" i="9"/>
  <c r="P20" i="9"/>
  <c r="AS50" i="15"/>
  <c r="AT50" i="15" s="1"/>
  <c r="AM50" i="15"/>
  <c r="AV50" i="15" s="1"/>
  <c r="AW50" i="15" s="1"/>
  <c r="AD50" i="15"/>
  <c r="AE50" i="15" s="1"/>
  <c r="X50" i="15"/>
  <c r="AG50" i="15" s="1"/>
  <c r="AR49" i="15"/>
  <c r="AQ49" i="15"/>
  <c r="AQ48" i="15" s="1"/>
  <c r="AQ47" i="15" s="1"/>
  <c r="AP49" i="15"/>
  <c r="AL49" i="15"/>
  <c r="AK49" i="15"/>
  <c r="AK48" i="15" s="1"/>
  <c r="AJ49" i="15"/>
  <c r="AC49" i="15"/>
  <c r="AB49" i="15"/>
  <c r="AB48" i="15" s="1"/>
  <c r="AB47" i="15" s="1"/>
  <c r="AA49" i="15"/>
  <c r="AD49" i="15" s="1"/>
  <c r="W49" i="15"/>
  <c r="V49" i="15"/>
  <c r="V48" i="15" s="1"/>
  <c r="U49" i="15"/>
  <c r="S49" i="15"/>
  <c r="R49" i="15"/>
  <c r="R48" i="15" s="1"/>
  <c r="R47" i="15" s="1"/>
  <c r="Q49" i="15"/>
  <c r="Q48" i="15" s="1"/>
  <c r="Q47" i="15" s="1"/>
  <c r="P49" i="15"/>
  <c r="P48" i="15" s="1"/>
  <c r="P47" i="15" s="1"/>
  <c r="AR48" i="15"/>
  <c r="AR47" i="15" s="1"/>
  <c r="AJ48" i="15"/>
  <c r="AC48" i="15"/>
  <c r="AC47" i="15" s="1"/>
  <c r="U48" i="15"/>
  <c r="S48" i="15"/>
  <c r="AJ47" i="15"/>
  <c r="U47" i="15"/>
  <c r="AS46" i="15"/>
  <c r="AT46" i="15" s="1"/>
  <c r="AM46" i="15"/>
  <c r="AV46" i="15" s="1"/>
  <c r="AW46" i="15" s="1"/>
  <c r="AD46" i="15"/>
  <c r="AE46" i="15" s="1"/>
  <c r="X46" i="15"/>
  <c r="Y46" i="15" s="1"/>
  <c r="AS45" i="15"/>
  <c r="AT45" i="15" s="1"/>
  <c r="AM45" i="15"/>
  <c r="AN45" i="15" s="1"/>
  <c r="AD45" i="15"/>
  <c r="AE45" i="15" s="1"/>
  <c r="X45" i="15"/>
  <c r="AG45" i="15" s="1"/>
  <c r="AS44" i="15"/>
  <c r="AT44" i="15" s="1"/>
  <c r="AM44" i="15"/>
  <c r="AV44" i="15" s="1"/>
  <c r="AW44" i="15" s="1"/>
  <c r="AD44" i="15"/>
  <c r="AE44" i="15" s="1"/>
  <c r="X44" i="15"/>
  <c r="AG44" i="15" s="1"/>
  <c r="AR43" i="15"/>
  <c r="AQ43" i="15"/>
  <c r="AP43" i="15"/>
  <c r="AL43" i="15"/>
  <c r="AK43" i="15"/>
  <c r="AJ43" i="15"/>
  <c r="AC43" i="15"/>
  <c r="AB43" i="15"/>
  <c r="AA43" i="15"/>
  <c r="AD43" i="15" s="1"/>
  <c r="W43" i="15"/>
  <c r="V43" i="15"/>
  <c r="U43" i="15"/>
  <c r="S43" i="15"/>
  <c r="R43" i="15"/>
  <c r="Q43" i="15"/>
  <c r="P43" i="15"/>
  <c r="AS42" i="15"/>
  <c r="AT42" i="15" s="1"/>
  <c r="AM42" i="15"/>
  <c r="AD42" i="15"/>
  <c r="AE42" i="15" s="1"/>
  <c r="X42" i="15"/>
  <c r="Y42" i="15" s="1"/>
  <c r="AR41" i="15"/>
  <c r="AQ41" i="15"/>
  <c r="AQ40" i="15" s="1"/>
  <c r="AQ39" i="15" s="1"/>
  <c r="AP41" i="15"/>
  <c r="AL41" i="15"/>
  <c r="AK41" i="15"/>
  <c r="AK40" i="15" s="1"/>
  <c r="AK39" i="15" s="1"/>
  <c r="AJ41" i="15"/>
  <c r="AC41" i="15"/>
  <c r="AB41" i="15"/>
  <c r="AA41" i="15"/>
  <c r="AA40" i="15" s="1"/>
  <c r="W41" i="15"/>
  <c r="W40" i="15" s="1"/>
  <c r="W39" i="15" s="1"/>
  <c r="V41" i="15"/>
  <c r="V40" i="15" s="1"/>
  <c r="V39" i="15" s="1"/>
  <c r="U41" i="15"/>
  <c r="S41" i="15"/>
  <c r="S40" i="15" s="1"/>
  <c r="R41" i="15"/>
  <c r="R40" i="15" s="1"/>
  <c r="R39" i="15" s="1"/>
  <c r="Q41" i="15"/>
  <c r="Q40" i="15" s="1"/>
  <c r="Q39" i="15" s="1"/>
  <c r="P41" i="15"/>
  <c r="AR40" i="15"/>
  <c r="AR39" i="15" s="1"/>
  <c r="AC40" i="15"/>
  <c r="AC39" i="15" s="1"/>
  <c r="AS38" i="15"/>
  <c r="AT38" i="15" s="1"/>
  <c r="AM38" i="15"/>
  <c r="AV38" i="15" s="1"/>
  <c r="AW38" i="15" s="1"/>
  <c r="AD38" i="15"/>
  <c r="AE38" i="15" s="1"/>
  <c r="X38" i="15"/>
  <c r="AS37" i="15"/>
  <c r="AT37" i="15" s="1"/>
  <c r="AM37" i="15"/>
  <c r="AN37" i="15" s="1"/>
  <c r="AD37" i="15"/>
  <c r="AE37" i="15" s="1"/>
  <c r="Y37" i="15"/>
  <c r="X37" i="15"/>
  <c r="AS36" i="15"/>
  <c r="AT36" i="15" s="1"/>
  <c r="AM36" i="15"/>
  <c r="AV36" i="15" s="1"/>
  <c r="AW36" i="15" s="1"/>
  <c r="AD36" i="15"/>
  <c r="AE36" i="15" s="1"/>
  <c r="X36" i="15"/>
  <c r="AS35" i="15"/>
  <c r="AR35" i="15"/>
  <c r="AR34" i="15" s="1"/>
  <c r="AR33" i="15" s="1"/>
  <c r="AQ35" i="15"/>
  <c r="AP35" i="15"/>
  <c r="AL35" i="15"/>
  <c r="AK35" i="15"/>
  <c r="AJ35" i="15"/>
  <c r="AJ34" i="15" s="1"/>
  <c r="AJ33" i="15" s="1"/>
  <c r="AC35" i="15"/>
  <c r="AC34" i="15" s="1"/>
  <c r="AC33" i="15" s="1"/>
  <c r="AB35" i="15"/>
  <c r="AA35" i="15"/>
  <c r="W35" i="15"/>
  <c r="V35" i="15"/>
  <c r="V34" i="15" s="1"/>
  <c r="V33" i="15" s="1"/>
  <c r="U35" i="15"/>
  <c r="S35" i="15"/>
  <c r="R35" i="15"/>
  <c r="R34" i="15" s="1"/>
  <c r="R33" i="15" s="1"/>
  <c r="Q35" i="15"/>
  <c r="Q34" i="15" s="1"/>
  <c r="Q33" i="15" s="1"/>
  <c r="P35" i="15"/>
  <c r="P34" i="15" s="1"/>
  <c r="P33" i="15" s="1"/>
  <c r="AQ34" i="15"/>
  <c r="AP34" i="15"/>
  <c r="AL34" i="15"/>
  <c r="AL33" i="15" s="1"/>
  <c r="AK34" i="15"/>
  <c r="AK33" i="15" s="1"/>
  <c r="AB34" i="15"/>
  <c r="AA34" i="15"/>
  <c r="W34" i="15"/>
  <c r="W33" i="15" s="1"/>
  <c r="AQ33" i="15"/>
  <c r="AB33" i="15"/>
  <c r="AS32" i="15"/>
  <c r="AT32" i="15" s="1"/>
  <c r="AM32" i="15"/>
  <c r="AV32" i="15" s="1"/>
  <c r="AW32" i="15" s="1"/>
  <c r="AD32" i="15"/>
  <c r="AE32" i="15" s="1"/>
  <c r="X32" i="15"/>
  <c r="AS31" i="15"/>
  <c r="AT31" i="15" s="1"/>
  <c r="AM31" i="15"/>
  <c r="AN31" i="15" s="1"/>
  <c r="AD31" i="15"/>
  <c r="AE31" i="15" s="1"/>
  <c r="X31" i="15"/>
  <c r="Y31" i="15" s="1"/>
  <c r="AS30" i="15"/>
  <c r="AT30" i="15" s="1"/>
  <c r="AM30" i="15"/>
  <c r="AV30" i="15" s="1"/>
  <c r="AW30" i="15" s="1"/>
  <c r="AD30" i="15"/>
  <c r="AE30" i="15" s="1"/>
  <c r="X30" i="15"/>
  <c r="Y30" i="15" s="1"/>
  <c r="AS29" i="15"/>
  <c r="AT29" i="15" s="1"/>
  <c r="AM29" i="15"/>
  <c r="AN29" i="15" s="1"/>
  <c r="AD29" i="15"/>
  <c r="AE29" i="15" s="1"/>
  <c r="X29" i="15"/>
  <c r="AG29" i="15" s="1"/>
  <c r="AR28" i="15"/>
  <c r="AQ28" i="15"/>
  <c r="AP28" i="15"/>
  <c r="AL28" i="15"/>
  <c r="AK28" i="15"/>
  <c r="AJ28" i="15"/>
  <c r="AM28" i="15" s="1"/>
  <c r="AN28" i="15" s="1"/>
  <c r="AC28" i="15"/>
  <c r="AB28" i="15"/>
  <c r="AA28" i="15"/>
  <c r="W28" i="15"/>
  <c r="V28" i="15"/>
  <c r="U28" i="15"/>
  <c r="X28" i="15" s="1"/>
  <c r="Y28" i="15" s="1"/>
  <c r="S28" i="15"/>
  <c r="R28" i="15"/>
  <c r="Q28" i="15"/>
  <c r="P28" i="15"/>
  <c r="AS27" i="15"/>
  <c r="AT27" i="15" s="1"/>
  <c r="AM27" i="15"/>
  <c r="AN27" i="15" s="1"/>
  <c r="AD27" i="15"/>
  <c r="AE27" i="15" s="1"/>
  <c r="X27" i="15"/>
  <c r="Y27" i="15" s="1"/>
  <c r="AS26" i="15"/>
  <c r="AT26" i="15" s="1"/>
  <c r="AM26" i="15"/>
  <c r="AV26" i="15" s="1"/>
  <c r="AW26" i="15" s="1"/>
  <c r="AD26" i="15"/>
  <c r="AE26" i="15" s="1"/>
  <c r="X26" i="15"/>
  <c r="Y26" i="15" s="1"/>
  <c r="AS25" i="15"/>
  <c r="AT25" i="15" s="1"/>
  <c r="AM25" i="15"/>
  <c r="AN25" i="15" s="1"/>
  <c r="AD25" i="15"/>
  <c r="AE25" i="15" s="1"/>
  <c r="X25" i="15"/>
  <c r="AG25" i="15" s="1"/>
  <c r="AR24" i="15"/>
  <c r="AQ24" i="15"/>
  <c r="AP24" i="15"/>
  <c r="AL24" i="15"/>
  <c r="AK24" i="15"/>
  <c r="AJ24" i="15"/>
  <c r="AM24" i="15" s="1"/>
  <c r="AN24" i="15" s="1"/>
  <c r="AC24" i="15"/>
  <c r="AB24" i="15"/>
  <c r="AA24" i="15"/>
  <c r="W24" i="15"/>
  <c r="V24" i="15"/>
  <c r="U24" i="15"/>
  <c r="X24" i="15" s="1"/>
  <c r="Y24" i="15" s="1"/>
  <c r="S24" i="15"/>
  <c r="R24" i="15"/>
  <c r="Q24" i="15"/>
  <c r="P24" i="15"/>
  <c r="AS23" i="15"/>
  <c r="AT23" i="15" s="1"/>
  <c r="AM23" i="15"/>
  <c r="AN23" i="15" s="1"/>
  <c r="AD23" i="15"/>
  <c r="AE23" i="15" s="1"/>
  <c r="X23" i="15"/>
  <c r="Y23" i="15" s="1"/>
  <c r="AS22" i="15"/>
  <c r="AT22" i="15" s="1"/>
  <c r="AM22" i="15"/>
  <c r="AV22" i="15" s="1"/>
  <c r="AW22" i="15" s="1"/>
  <c r="AD22" i="15"/>
  <c r="AE22" i="15" s="1"/>
  <c r="X22" i="15"/>
  <c r="Y22" i="15" s="1"/>
  <c r="AS21" i="15"/>
  <c r="AT21" i="15" s="1"/>
  <c r="AM21" i="15"/>
  <c r="AN21" i="15" s="1"/>
  <c r="AD21" i="15"/>
  <c r="AE21" i="15" s="1"/>
  <c r="X21" i="15"/>
  <c r="AG21" i="15" s="1"/>
  <c r="AR20" i="15"/>
  <c r="AQ20" i="15"/>
  <c r="AQ19" i="15" s="1"/>
  <c r="AP20" i="15"/>
  <c r="AL20" i="15"/>
  <c r="AL19" i="15" s="1"/>
  <c r="AL18" i="15" s="1"/>
  <c r="AK20" i="15"/>
  <c r="AK19" i="15" s="1"/>
  <c r="AK18" i="15" s="1"/>
  <c r="AJ20" i="15"/>
  <c r="AM20" i="15" s="1"/>
  <c r="AN20" i="15" s="1"/>
  <c r="AC20" i="15"/>
  <c r="AB20" i="15"/>
  <c r="AB19" i="15" s="1"/>
  <c r="AA20" i="15"/>
  <c r="W20" i="15"/>
  <c r="W19" i="15" s="1"/>
  <c r="W18" i="15" s="1"/>
  <c r="V20" i="15"/>
  <c r="V19" i="15" s="1"/>
  <c r="V18" i="15" s="1"/>
  <c r="U20" i="15"/>
  <c r="X20" i="15" s="1"/>
  <c r="Y20" i="15" s="1"/>
  <c r="S20" i="15"/>
  <c r="R20" i="15"/>
  <c r="R19" i="15" s="1"/>
  <c r="R18" i="15" s="1"/>
  <c r="Q20" i="15"/>
  <c r="P20" i="15"/>
  <c r="P19" i="15" s="1"/>
  <c r="P18" i="15" s="1"/>
  <c r="AP19" i="15"/>
  <c r="AJ19" i="15"/>
  <c r="AA19" i="15"/>
  <c r="AA18" i="15" s="1"/>
  <c r="Q19" i="15"/>
  <c r="Q18" i="15" s="1"/>
  <c r="AP18" i="15"/>
  <c r="AS56" i="8"/>
  <c r="AT56" i="8" s="1"/>
  <c r="AM56" i="8"/>
  <c r="AN56" i="8" s="1"/>
  <c r="AD56" i="8"/>
  <c r="AE56" i="8" s="1"/>
  <c r="X56" i="8"/>
  <c r="AG56" i="8" s="1"/>
  <c r="AR55" i="8"/>
  <c r="AQ55" i="8"/>
  <c r="AP55" i="8"/>
  <c r="AL55" i="8"/>
  <c r="AK55" i="8"/>
  <c r="AK54" i="8" s="1"/>
  <c r="AJ55" i="8"/>
  <c r="AC55" i="8"/>
  <c r="AB55" i="8"/>
  <c r="AB54" i="8" s="1"/>
  <c r="AB53" i="8" s="1"/>
  <c r="AA55" i="8"/>
  <c r="W55" i="8"/>
  <c r="V55" i="8"/>
  <c r="V54" i="8" s="1"/>
  <c r="V53" i="8" s="1"/>
  <c r="U55" i="8"/>
  <c r="X55" i="8" s="1"/>
  <c r="S55" i="8"/>
  <c r="R55" i="8"/>
  <c r="Q55" i="8"/>
  <c r="Q54" i="8" s="1"/>
  <c r="Q53" i="8" s="1"/>
  <c r="P55" i="8"/>
  <c r="P54" i="8" s="1"/>
  <c r="P53" i="8" s="1"/>
  <c r="AR54" i="8"/>
  <c r="AR53" i="8" s="1"/>
  <c r="AQ54" i="8"/>
  <c r="AQ53" i="8" s="1"/>
  <c r="AL54" i="8"/>
  <c r="AL53" i="8" s="1"/>
  <c r="AJ54" i="8"/>
  <c r="AC54" i="8"/>
  <c r="AC53" i="8" s="1"/>
  <c r="W54" i="8"/>
  <c r="W53" i="8" s="1"/>
  <c r="U54" i="8"/>
  <c r="X54" i="8" s="1"/>
  <c r="R54" i="8"/>
  <c r="R53" i="8" s="1"/>
  <c r="AK53" i="8"/>
  <c r="AS52" i="8"/>
  <c r="AV52" i="8" s="1"/>
  <c r="AW52" i="8" s="1"/>
  <c r="AM52" i="8"/>
  <c r="AN52" i="8" s="1"/>
  <c r="AD52" i="8"/>
  <c r="AE52" i="8" s="1"/>
  <c r="X52" i="8"/>
  <c r="Y52" i="8" s="1"/>
  <c r="AT51" i="8"/>
  <c r="AS51" i="8"/>
  <c r="AM51" i="8"/>
  <c r="AN51" i="8" s="1"/>
  <c r="AD51" i="8"/>
  <c r="AE51" i="8" s="1"/>
  <c r="Y51" i="8"/>
  <c r="X51" i="8"/>
  <c r="AS50" i="8"/>
  <c r="AT50" i="8" s="1"/>
  <c r="AM50" i="8"/>
  <c r="AN50" i="8" s="1"/>
  <c r="AD50" i="8"/>
  <c r="AE50" i="8" s="1"/>
  <c r="X50" i="8"/>
  <c r="Y50" i="8" s="1"/>
  <c r="AR49" i="8"/>
  <c r="AQ49" i="8"/>
  <c r="AP49" i="8"/>
  <c r="AL49" i="8"/>
  <c r="AK49" i="8"/>
  <c r="AJ49" i="8"/>
  <c r="AC49" i="8"/>
  <c r="AB49" i="8"/>
  <c r="AA49" i="8"/>
  <c r="X49" i="8"/>
  <c r="W49" i="8"/>
  <c r="V49" i="8"/>
  <c r="U49" i="8"/>
  <c r="S49" i="8"/>
  <c r="R49" i="8"/>
  <c r="Q49" i="8"/>
  <c r="P49" i="8"/>
  <c r="AT48" i="8"/>
  <c r="AS48" i="8"/>
  <c r="AS47" i="8" s="1"/>
  <c r="AM48" i="8"/>
  <c r="AD48" i="8"/>
  <c r="AE48" i="8" s="1"/>
  <c r="Y48" i="8"/>
  <c r="X48" i="8"/>
  <c r="X47" i="8" s="1"/>
  <c r="AR47" i="8"/>
  <c r="AQ47" i="8"/>
  <c r="AQ46" i="8" s="1"/>
  <c r="AQ45" i="8" s="1"/>
  <c r="AP47" i="8"/>
  <c r="AP46" i="8" s="1"/>
  <c r="AM47" i="8"/>
  <c r="AL47" i="8"/>
  <c r="AK47" i="8"/>
  <c r="AK46" i="8" s="1"/>
  <c r="AK45" i="8" s="1"/>
  <c r="AJ47" i="8"/>
  <c r="AC47" i="8"/>
  <c r="AB47" i="8"/>
  <c r="AB46" i="8" s="1"/>
  <c r="AB45" i="8" s="1"/>
  <c r="AA47" i="8"/>
  <c r="AA46" i="8" s="1"/>
  <c r="W47" i="8"/>
  <c r="W46" i="8" s="1"/>
  <c r="W45" i="8" s="1"/>
  <c r="V47" i="8"/>
  <c r="V46" i="8" s="1"/>
  <c r="V45" i="8" s="1"/>
  <c r="U47" i="8"/>
  <c r="S47" i="8"/>
  <c r="R47" i="8"/>
  <c r="R46" i="8" s="1"/>
  <c r="R45" i="8" s="1"/>
  <c r="Q47" i="8"/>
  <c r="Q46" i="8" s="1"/>
  <c r="Q45" i="8" s="1"/>
  <c r="P47" i="8"/>
  <c r="AR46" i="8"/>
  <c r="AR45" i="8" s="1"/>
  <c r="AC46" i="8"/>
  <c r="AC45" i="8" s="1"/>
  <c r="AS44" i="8"/>
  <c r="AT44" i="8" s="1"/>
  <c r="AM44" i="8"/>
  <c r="AD44" i="8"/>
  <c r="AE44" i="8" s="1"/>
  <c r="X44" i="8"/>
  <c r="AG44" i="8" s="1"/>
  <c r="AS43" i="8"/>
  <c r="AT43" i="8" s="1"/>
  <c r="AM43" i="8"/>
  <c r="AN43" i="8" s="1"/>
  <c r="AD43" i="8"/>
  <c r="AE43" i="8" s="1"/>
  <c r="Y43" i="8"/>
  <c r="X43" i="8"/>
  <c r="AS42" i="8"/>
  <c r="AT42" i="8" s="1"/>
  <c r="AM42" i="8"/>
  <c r="AV42" i="8" s="1"/>
  <c r="AW42" i="8" s="1"/>
  <c r="AD42" i="8"/>
  <c r="AE42" i="8" s="1"/>
  <c r="X42" i="8"/>
  <c r="AS41" i="8"/>
  <c r="AT41" i="8" s="1"/>
  <c r="AM41" i="8"/>
  <c r="AN41" i="8" s="1"/>
  <c r="AD41" i="8"/>
  <c r="AE41" i="8" s="1"/>
  <c r="X41" i="8"/>
  <c r="Y41" i="8" s="1"/>
  <c r="AR40" i="8"/>
  <c r="AQ40" i="8"/>
  <c r="AP40" i="8"/>
  <c r="AL40" i="8"/>
  <c r="AK40" i="8"/>
  <c r="AJ40" i="8"/>
  <c r="AC40" i="8"/>
  <c r="AB40" i="8"/>
  <c r="AA40" i="8"/>
  <c r="W40" i="8"/>
  <c r="V40" i="8"/>
  <c r="U40" i="8"/>
  <c r="S40" i="8"/>
  <c r="R40" i="8"/>
  <c r="Q40" i="8"/>
  <c r="P40" i="8"/>
  <c r="AS39" i="8"/>
  <c r="AT39" i="8" s="1"/>
  <c r="AM39" i="8"/>
  <c r="AN39" i="8" s="1"/>
  <c r="AD39" i="8"/>
  <c r="AE39" i="8" s="1"/>
  <c r="X39" i="8"/>
  <c r="Y39" i="8" s="1"/>
  <c r="AS38" i="8"/>
  <c r="AR38" i="8"/>
  <c r="AQ38" i="8"/>
  <c r="AP38" i="8"/>
  <c r="AM38" i="8"/>
  <c r="AL38" i="8"/>
  <c r="AK38" i="8"/>
  <c r="AJ38" i="8"/>
  <c r="AC38" i="8"/>
  <c r="AB38" i="8"/>
  <c r="AA38" i="8"/>
  <c r="X38" i="8"/>
  <c r="W38" i="8"/>
  <c r="V38" i="8"/>
  <c r="U38" i="8"/>
  <c r="S38" i="8"/>
  <c r="R38" i="8"/>
  <c r="Q38" i="8"/>
  <c r="P38" i="8"/>
  <c r="AS37" i="8"/>
  <c r="AT37" i="8" s="1"/>
  <c r="AN37" i="8"/>
  <c r="AM37" i="8"/>
  <c r="AD37" i="8"/>
  <c r="AE37" i="8" s="1"/>
  <c r="X37" i="8"/>
  <c r="Y37" i="8" s="1"/>
  <c r="AS36" i="8"/>
  <c r="AT36" i="8" s="1"/>
  <c r="AM36" i="8"/>
  <c r="AD36" i="8"/>
  <c r="AE36" i="8" s="1"/>
  <c r="X36" i="8"/>
  <c r="Y36" i="8" s="1"/>
  <c r="AR35" i="8"/>
  <c r="AQ35" i="8"/>
  <c r="AQ34" i="8" s="1"/>
  <c r="AQ33" i="8" s="1"/>
  <c r="AP35" i="8"/>
  <c r="AL35" i="8"/>
  <c r="AK35" i="8"/>
  <c r="AJ35" i="8"/>
  <c r="AC35" i="8"/>
  <c r="AB35" i="8"/>
  <c r="AA35" i="8"/>
  <c r="AD35" i="8" s="1"/>
  <c r="W35" i="8"/>
  <c r="W34" i="8" s="1"/>
  <c r="W33" i="8" s="1"/>
  <c r="V35" i="8"/>
  <c r="U35" i="8"/>
  <c r="S35" i="8"/>
  <c r="S34" i="8" s="1"/>
  <c r="R35" i="8"/>
  <c r="R34" i="8" s="1"/>
  <c r="R33" i="8" s="1"/>
  <c r="Q35" i="8"/>
  <c r="Q34" i="8" s="1"/>
  <c r="Q33" i="8" s="1"/>
  <c r="P35" i="8"/>
  <c r="AR34" i="8"/>
  <c r="AR33" i="8" s="1"/>
  <c r="AC34" i="8"/>
  <c r="AC33" i="8" s="1"/>
  <c r="AS32" i="8"/>
  <c r="AT32" i="8" s="1"/>
  <c r="AM32" i="8"/>
  <c r="AV32" i="8" s="1"/>
  <c r="AW32" i="8" s="1"/>
  <c r="AD32" i="8"/>
  <c r="AE32" i="8" s="1"/>
  <c r="X32" i="8"/>
  <c r="AS31" i="8"/>
  <c r="AT31" i="8" s="1"/>
  <c r="AM31" i="8"/>
  <c r="AN31" i="8" s="1"/>
  <c r="AD31" i="8"/>
  <c r="AE31" i="8" s="1"/>
  <c r="X31" i="8"/>
  <c r="AG31" i="8" s="1"/>
  <c r="AS30" i="8"/>
  <c r="AT30" i="8" s="1"/>
  <c r="AM30" i="8"/>
  <c r="AD30" i="8"/>
  <c r="AE30" i="8" s="1"/>
  <c r="X30" i="8"/>
  <c r="AG30" i="8" s="1"/>
  <c r="AS29" i="8"/>
  <c r="AT29" i="8" s="1"/>
  <c r="AM29" i="8"/>
  <c r="AN29" i="8" s="1"/>
  <c r="AD29" i="8"/>
  <c r="AE29" i="8" s="1"/>
  <c r="X29" i="8"/>
  <c r="Y29" i="8" s="1"/>
  <c r="AR28" i="8"/>
  <c r="AQ28" i="8"/>
  <c r="AP28" i="8"/>
  <c r="AS28" i="8" s="1"/>
  <c r="AT28" i="8" s="1"/>
  <c r="AL28" i="8"/>
  <c r="AK28" i="8"/>
  <c r="AJ28" i="8"/>
  <c r="AC28" i="8"/>
  <c r="AB28" i="8"/>
  <c r="AA28" i="8"/>
  <c r="W28" i="8"/>
  <c r="V28" i="8"/>
  <c r="U28" i="8"/>
  <c r="S28" i="8"/>
  <c r="R28" i="8"/>
  <c r="Q28" i="8"/>
  <c r="P28" i="8"/>
  <c r="AS27" i="8"/>
  <c r="AT27" i="8" s="1"/>
  <c r="AM27" i="8"/>
  <c r="AN27" i="8" s="1"/>
  <c r="AD27" i="8"/>
  <c r="AE27" i="8" s="1"/>
  <c r="X27" i="8"/>
  <c r="AS26" i="8"/>
  <c r="AT26" i="8" s="1"/>
  <c r="AM26" i="8"/>
  <c r="AN26" i="8" s="1"/>
  <c r="AD26" i="8"/>
  <c r="AE26" i="8" s="1"/>
  <c r="X26" i="8"/>
  <c r="AS25" i="8"/>
  <c r="AT25" i="8" s="1"/>
  <c r="AM25" i="8"/>
  <c r="AV25" i="8" s="1"/>
  <c r="AW25" i="8" s="1"/>
  <c r="AE25" i="8"/>
  <c r="AD25" i="8"/>
  <c r="X25" i="8"/>
  <c r="Y25" i="8" s="1"/>
  <c r="AR24" i="8"/>
  <c r="AQ24" i="8"/>
  <c r="AP24" i="8"/>
  <c r="AL24" i="8"/>
  <c r="AK24" i="8"/>
  <c r="AJ24" i="8"/>
  <c r="AC24" i="8"/>
  <c r="AB24" i="8"/>
  <c r="AA24" i="8"/>
  <c r="AD24" i="8" s="1"/>
  <c r="AE24" i="8" s="1"/>
  <c r="W24" i="8"/>
  <c r="V24" i="8"/>
  <c r="U24" i="8"/>
  <c r="S24" i="8"/>
  <c r="R24" i="8"/>
  <c r="Q24" i="8"/>
  <c r="P24" i="8"/>
  <c r="AT23" i="8"/>
  <c r="AS23" i="8"/>
  <c r="AM23" i="8"/>
  <c r="AN23" i="8" s="1"/>
  <c r="AD23" i="8"/>
  <c r="AE23" i="8" s="1"/>
  <c r="Y23" i="8"/>
  <c r="X23" i="8"/>
  <c r="AG23" i="8" s="1"/>
  <c r="AS22" i="8"/>
  <c r="AT22" i="8" s="1"/>
  <c r="AM22" i="8"/>
  <c r="AE22" i="8"/>
  <c r="AD22" i="8"/>
  <c r="X22" i="8"/>
  <c r="AS21" i="8"/>
  <c r="AT21" i="8" s="1"/>
  <c r="AN21" i="8"/>
  <c r="AM21" i="8"/>
  <c r="AD21" i="8"/>
  <c r="AE21" i="8" s="1"/>
  <c r="X21" i="8"/>
  <c r="Y21" i="8" s="1"/>
  <c r="AR20" i="8"/>
  <c r="AQ20" i="8"/>
  <c r="AP20" i="8"/>
  <c r="AL20" i="8"/>
  <c r="AK20" i="8"/>
  <c r="AJ20" i="8"/>
  <c r="AC20" i="8"/>
  <c r="AC19" i="8" s="1"/>
  <c r="AC18" i="8" s="1"/>
  <c r="AC17" i="8" s="1"/>
  <c r="AC16" i="8" s="1"/>
  <c r="AC15" i="8" s="1"/>
  <c r="AC14" i="8" s="1"/>
  <c r="AB20" i="8"/>
  <c r="AB19" i="8" s="1"/>
  <c r="AB18" i="8" s="1"/>
  <c r="AA20" i="8"/>
  <c r="W20" i="8"/>
  <c r="V20" i="8"/>
  <c r="V19" i="8" s="1"/>
  <c r="V18" i="8" s="1"/>
  <c r="U20" i="8"/>
  <c r="S20" i="8"/>
  <c r="R20" i="8"/>
  <c r="Q20" i="8"/>
  <c r="Q19" i="8" s="1"/>
  <c r="Q18" i="8" s="1"/>
  <c r="P20" i="8"/>
  <c r="P19" i="8" s="1"/>
  <c r="P18" i="8" s="1"/>
  <c r="AQ19" i="8"/>
  <c r="AQ18" i="8" s="1"/>
  <c r="AQ17" i="8" s="1"/>
  <c r="AQ16" i="8" s="1"/>
  <c r="AQ15" i="8" s="1"/>
  <c r="AQ14" i="8" s="1"/>
  <c r="AL19" i="8"/>
  <c r="AL18" i="8" s="1"/>
  <c r="W19" i="8"/>
  <c r="W18" i="8" s="1"/>
  <c r="W17" i="8" s="1"/>
  <c r="W16" i="8" s="1"/>
  <c r="W15" i="8" s="1"/>
  <c r="W14" i="8" s="1"/>
  <c r="S19" i="8"/>
  <c r="S18" i="8" s="1"/>
  <c r="R19" i="8"/>
  <c r="R18" i="8" s="1"/>
  <c r="R17" i="8" s="1"/>
  <c r="R16" i="8" s="1"/>
  <c r="R15" i="8" s="1"/>
  <c r="R14" i="8" s="1"/>
  <c r="AS53" i="14"/>
  <c r="AT53" i="14" s="1"/>
  <c r="AM53" i="14"/>
  <c r="AN53" i="14" s="1"/>
  <c r="AD53" i="14"/>
  <c r="AG53" i="14" s="1"/>
  <c r="X53" i="14"/>
  <c r="Y53" i="14" s="1"/>
  <c r="O53" i="14"/>
  <c r="AR52" i="14"/>
  <c r="AQ52" i="14"/>
  <c r="AQ51" i="14" s="1"/>
  <c r="AQ50" i="14" s="1"/>
  <c r="AP52" i="14"/>
  <c r="AL52" i="14"/>
  <c r="AL51" i="14" s="1"/>
  <c r="AK52" i="14"/>
  <c r="AJ52" i="14"/>
  <c r="AC52" i="14"/>
  <c r="AB52" i="14"/>
  <c r="AB51" i="14" s="1"/>
  <c r="AA52" i="14"/>
  <c r="W52" i="14"/>
  <c r="W51" i="14" s="1"/>
  <c r="W50" i="14" s="1"/>
  <c r="V52" i="14"/>
  <c r="U52" i="14"/>
  <c r="U51" i="14" s="1"/>
  <c r="S52" i="14"/>
  <c r="S51" i="14" s="1"/>
  <c r="S50" i="14" s="1"/>
  <c r="R52" i="14"/>
  <c r="R51" i="14" s="1"/>
  <c r="Q52" i="14"/>
  <c r="P52" i="14"/>
  <c r="P51" i="14" s="1"/>
  <c r="P50" i="14" s="1"/>
  <c r="O52" i="14"/>
  <c r="AR51" i="14"/>
  <c r="AR50" i="14" s="1"/>
  <c r="AP51" i="14"/>
  <c r="AK51" i="14"/>
  <c r="AK50" i="14" s="1"/>
  <c r="AJ51" i="14"/>
  <c r="AC51" i="14"/>
  <c r="AC50" i="14" s="1"/>
  <c r="AA51" i="14"/>
  <c r="V51" i="14"/>
  <c r="V50" i="14" s="1"/>
  <c r="Q51" i="14"/>
  <c r="O51" i="14"/>
  <c r="AP50" i="14"/>
  <c r="AL50" i="14"/>
  <c r="AB50" i="14"/>
  <c r="AA50" i="14"/>
  <c r="R50" i="14"/>
  <c r="Q50" i="14"/>
  <c r="O50" i="14"/>
  <c r="AS49" i="14"/>
  <c r="AT49" i="14" s="1"/>
  <c r="AM49" i="14"/>
  <c r="AV49" i="14" s="1"/>
  <c r="AW49" i="14" s="1"/>
  <c r="AD49" i="14"/>
  <c r="AE49" i="14" s="1"/>
  <c r="X49" i="14"/>
  <c r="Y49" i="14" s="1"/>
  <c r="AS48" i="14"/>
  <c r="AT48" i="14" s="1"/>
  <c r="AM48" i="14"/>
  <c r="AV48" i="14" s="1"/>
  <c r="AW48" i="14" s="1"/>
  <c r="AD48" i="14"/>
  <c r="AE48" i="14" s="1"/>
  <c r="X48" i="14"/>
  <c r="AG48" i="14" s="1"/>
  <c r="AY48" i="14" s="1"/>
  <c r="BB48" i="14" s="1"/>
  <c r="AS47" i="14"/>
  <c r="AT47" i="14" s="1"/>
  <c r="AM47" i="14"/>
  <c r="AN47" i="14" s="1"/>
  <c r="AD47" i="14"/>
  <c r="AE47" i="14" s="1"/>
  <c r="X47" i="14"/>
  <c r="Y47" i="14" s="1"/>
  <c r="AR46" i="14"/>
  <c r="AQ46" i="14"/>
  <c r="AS46" i="14" s="1"/>
  <c r="AP46" i="14"/>
  <c r="AL46" i="14"/>
  <c r="AK46" i="14"/>
  <c r="AJ46" i="14"/>
  <c r="AM46" i="14" s="1"/>
  <c r="AC46" i="14"/>
  <c r="AB46" i="14"/>
  <c r="AA46" i="14"/>
  <c r="W46" i="14"/>
  <c r="V46" i="14"/>
  <c r="U46" i="14"/>
  <c r="S46" i="14"/>
  <c r="R46" i="14"/>
  <c r="Q46" i="14"/>
  <c r="P46" i="14"/>
  <c r="AS45" i="14"/>
  <c r="AM45" i="14"/>
  <c r="AN45" i="14" s="1"/>
  <c r="AD45" i="14"/>
  <c r="AE45" i="14" s="1"/>
  <c r="X45" i="14"/>
  <c r="AR44" i="14"/>
  <c r="AQ44" i="14"/>
  <c r="AQ43" i="14" s="1"/>
  <c r="AQ42" i="14" s="1"/>
  <c r="AP44" i="14"/>
  <c r="AP43" i="14" s="1"/>
  <c r="AP42" i="14" s="1"/>
  <c r="AL44" i="14"/>
  <c r="AK44" i="14"/>
  <c r="AJ44" i="14"/>
  <c r="AJ43" i="14" s="1"/>
  <c r="AJ42" i="14" s="1"/>
  <c r="AD44" i="14"/>
  <c r="AC44" i="14"/>
  <c r="AB44" i="14"/>
  <c r="AA44" i="14"/>
  <c r="W44" i="14"/>
  <c r="W43" i="14" s="1"/>
  <c r="W42" i="14" s="1"/>
  <c r="V44" i="14"/>
  <c r="U44" i="14"/>
  <c r="S44" i="14"/>
  <c r="R44" i="14"/>
  <c r="R43" i="14" s="1"/>
  <c r="R42" i="14" s="1"/>
  <c r="Q44" i="14"/>
  <c r="Q43" i="14" s="1"/>
  <c r="Q42" i="14" s="1"/>
  <c r="P44" i="14"/>
  <c r="AL43" i="14"/>
  <c r="AL42" i="14" s="1"/>
  <c r="AB43" i="14"/>
  <c r="AB42" i="14" s="1"/>
  <c r="AS41" i="14"/>
  <c r="AT41" i="14" s="1"/>
  <c r="AM41" i="14"/>
  <c r="AD41" i="14"/>
  <c r="AE41" i="14" s="1"/>
  <c r="X41" i="14"/>
  <c r="Y41" i="14" s="1"/>
  <c r="AS40" i="14"/>
  <c r="AM40" i="14"/>
  <c r="AD40" i="14"/>
  <c r="AE40" i="14" s="1"/>
  <c r="X40" i="14"/>
  <c r="AS39" i="14"/>
  <c r="AT39" i="14" s="1"/>
  <c r="AM39" i="14"/>
  <c r="AN39" i="14" s="1"/>
  <c r="AD39" i="14"/>
  <c r="X39" i="14"/>
  <c r="Y39" i="14" s="1"/>
  <c r="AR38" i="14"/>
  <c r="AQ38" i="14"/>
  <c r="AP38" i="14"/>
  <c r="AL38" i="14"/>
  <c r="AK38" i="14"/>
  <c r="AJ38" i="14"/>
  <c r="AC38" i="14"/>
  <c r="AB38" i="14"/>
  <c r="AA38" i="14"/>
  <c r="W38" i="14"/>
  <c r="V38" i="14"/>
  <c r="U38" i="14"/>
  <c r="S38" i="14"/>
  <c r="R38" i="14"/>
  <c r="Q38" i="14"/>
  <c r="P38" i="14"/>
  <c r="AS37" i="14"/>
  <c r="AT37" i="14" s="1"/>
  <c r="AM37" i="14"/>
  <c r="AN37" i="14" s="1"/>
  <c r="AD37" i="14"/>
  <c r="AE37" i="14" s="1"/>
  <c r="X37" i="14"/>
  <c r="Y37" i="14" s="1"/>
  <c r="AR36" i="14"/>
  <c r="AQ36" i="14"/>
  <c r="AP36" i="14"/>
  <c r="AL36" i="14"/>
  <c r="AK36" i="14"/>
  <c r="AJ36" i="14"/>
  <c r="AC36" i="14"/>
  <c r="AB36" i="14"/>
  <c r="AA36" i="14"/>
  <c r="W36" i="14"/>
  <c r="V36" i="14"/>
  <c r="U36" i="14"/>
  <c r="S36" i="14"/>
  <c r="R36" i="14"/>
  <c r="Q36" i="14"/>
  <c r="P36" i="14"/>
  <c r="AS35" i="14"/>
  <c r="AT35" i="14" s="1"/>
  <c r="AM35" i="14"/>
  <c r="AN35" i="14" s="1"/>
  <c r="AD35" i="14"/>
  <c r="AE35" i="14" s="1"/>
  <c r="X35" i="14"/>
  <c r="Y35" i="14" s="1"/>
  <c r="AS34" i="14"/>
  <c r="AT34" i="14" s="1"/>
  <c r="AM34" i="14"/>
  <c r="AN34" i="14" s="1"/>
  <c r="AD34" i="14"/>
  <c r="AE34" i="14" s="1"/>
  <c r="X34" i="14"/>
  <c r="AR33" i="14"/>
  <c r="AQ33" i="14"/>
  <c r="AP33" i="14"/>
  <c r="AL33" i="14"/>
  <c r="AK33" i="14"/>
  <c r="AJ33" i="14"/>
  <c r="AC33" i="14"/>
  <c r="AB33" i="14"/>
  <c r="AB32" i="14" s="1"/>
  <c r="AB31" i="14" s="1"/>
  <c r="AA33" i="14"/>
  <c r="W33" i="14"/>
  <c r="V33" i="14"/>
  <c r="U33" i="14"/>
  <c r="S33" i="14"/>
  <c r="R33" i="14"/>
  <c r="Q33" i="14"/>
  <c r="P33" i="14"/>
  <c r="P32" i="14" s="1"/>
  <c r="P31" i="14" s="1"/>
  <c r="AQ32" i="14"/>
  <c r="AQ31" i="14" s="1"/>
  <c r="AP32" i="14"/>
  <c r="AP31" i="14" s="1"/>
  <c r="AL32" i="14"/>
  <c r="AK32" i="14"/>
  <c r="AK31" i="14" s="1"/>
  <c r="W32" i="14"/>
  <c r="R32" i="14"/>
  <c r="R31" i="14" s="1"/>
  <c r="Q32" i="14"/>
  <c r="Q31" i="14" s="1"/>
  <c r="AL31" i="14"/>
  <c r="W31" i="14"/>
  <c r="AS30" i="14"/>
  <c r="AT30" i="14" s="1"/>
  <c r="AM30" i="14"/>
  <c r="AD30" i="14"/>
  <c r="AE30" i="14" s="1"/>
  <c r="X30" i="14"/>
  <c r="AS29" i="14"/>
  <c r="AT29" i="14" s="1"/>
  <c r="AM29" i="14"/>
  <c r="AN29" i="14" s="1"/>
  <c r="AD29" i="14"/>
  <c r="AE29" i="14" s="1"/>
  <c r="X29" i="14"/>
  <c r="AS28" i="14"/>
  <c r="AT28" i="14" s="1"/>
  <c r="AM28" i="14"/>
  <c r="AN28" i="14" s="1"/>
  <c r="AD28" i="14"/>
  <c r="AE28" i="14" s="1"/>
  <c r="X28" i="14"/>
  <c r="Y28" i="14" s="1"/>
  <c r="AS27" i="14"/>
  <c r="AT27" i="14" s="1"/>
  <c r="AM27" i="14"/>
  <c r="AV27" i="14" s="1"/>
  <c r="AW27" i="14" s="1"/>
  <c r="AD27" i="14"/>
  <c r="AE27" i="14" s="1"/>
  <c r="X27" i="14"/>
  <c r="Y27" i="14" s="1"/>
  <c r="AR26" i="14"/>
  <c r="AQ26" i="14"/>
  <c r="AP26" i="14"/>
  <c r="AL26" i="14"/>
  <c r="AK26" i="14"/>
  <c r="AJ26" i="14"/>
  <c r="AC26" i="14"/>
  <c r="AB26" i="14"/>
  <c r="AA26" i="14"/>
  <c r="W26" i="14"/>
  <c r="V26" i="14"/>
  <c r="U26" i="14"/>
  <c r="S26" i="14"/>
  <c r="R26" i="14"/>
  <c r="Q26" i="14"/>
  <c r="P26" i="14"/>
  <c r="AS25" i="14"/>
  <c r="AT25" i="14" s="1"/>
  <c r="AM25" i="14"/>
  <c r="AN25" i="14" s="1"/>
  <c r="AD25" i="14"/>
  <c r="AE25" i="14" s="1"/>
  <c r="X25" i="14"/>
  <c r="AS24" i="14"/>
  <c r="AT24" i="14" s="1"/>
  <c r="AM24" i="14"/>
  <c r="AN24" i="14" s="1"/>
  <c r="AD24" i="14"/>
  <c r="AE24" i="14" s="1"/>
  <c r="X24" i="14"/>
  <c r="Y24" i="14" s="1"/>
  <c r="AR23" i="14"/>
  <c r="AQ23" i="14"/>
  <c r="AP23" i="14"/>
  <c r="AL23" i="14"/>
  <c r="AK23" i="14"/>
  <c r="AJ23" i="14"/>
  <c r="AC23" i="14"/>
  <c r="AB23" i="14"/>
  <c r="AA23" i="14"/>
  <c r="W23" i="14"/>
  <c r="V23" i="14"/>
  <c r="U23" i="14"/>
  <c r="S23" i="14"/>
  <c r="R23" i="14"/>
  <c r="Q23" i="14"/>
  <c r="P23" i="14"/>
  <c r="AS22" i="14"/>
  <c r="AT22" i="14" s="1"/>
  <c r="AM22" i="14"/>
  <c r="AN22" i="14" s="1"/>
  <c r="AD22" i="14"/>
  <c r="AE22" i="14" s="1"/>
  <c r="X22" i="14"/>
  <c r="Y22" i="14" s="1"/>
  <c r="AS21" i="14"/>
  <c r="AT21" i="14" s="1"/>
  <c r="AM21" i="14"/>
  <c r="AN21" i="14" s="1"/>
  <c r="AD21" i="14"/>
  <c r="AE21" i="14" s="1"/>
  <c r="X21" i="14"/>
  <c r="AR20" i="14"/>
  <c r="AQ20" i="14"/>
  <c r="AQ19" i="14" s="1"/>
  <c r="AQ18" i="14" s="1"/>
  <c r="AP20" i="14"/>
  <c r="AL20" i="14"/>
  <c r="AL19" i="14" s="1"/>
  <c r="AL18" i="14" s="1"/>
  <c r="AL17" i="14" s="1"/>
  <c r="AL16" i="14" s="1"/>
  <c r="AL15" i="14" s="1"/>
  <c r="AL14" i="14" s="1"/>
  <c r="AL13" i="14" s="1"/>
  <c r="AL12" i="14" s="1"/>
  <c r="AL11" i="14" s="1"/>
  <c r="AK20" i="14"/>
  <c r="AK19" i="14" s="1"/>
  <c r="AK18" i="14" s="1"/>
  <c r="AJ20" i="14"/>
  <c r="AC20" i="14"/>
  <c r="AC19" i="14" s="1"/>
  <c r="AC18" i="14" s="1"/>
  <c r="AB20" i="14"/>
  <c r="AB19" i="14" s="1"/>
  <c r="AB18" i="14" s="1"/>
  <c r="AA20" i="14"/>
  <c r="AA19" i="14" s="1"/>
  <c r="W20" i="14"/>
  <c r="V20" i="14"/>
  <c r="V19" i="14" s="1"/>
  <c r="V18" i="14" s="1"/>
  <c r="U20" i="14"/>
  <c r="S20" i="14"/>
  <c r="R20" i="14"/>
  <c r="Q20" i="14"/>
  <c r="Q19" i="14" s="1"/>
  <c r="Q18" i="14" s="1"/>
  <c r="Q17" i="14" s="1"/>
  <c r="Q16" i="14" s="1"/>
  <c r="Q15" i="14" s="1"/>
  <c r="Q14" i="14" s="1"/>
  <c r="P20" i="14"/>
  <c r="AP19" i="14"/>
  <c r="W19" i="14"/>
  <c r="W18" i="14" s="1"/>
  <c r="AS53" i="7"/>
  <c r="AT53" i="7" s="1"/>
  <c r="AM53" i="7"/>
  <c r="AN53" i="7" s="1"/>
  <c r="AD53" i="7"/>
  <c r="AE53" i="7" s="1"/>
  <c r="X53" i="7"/>
  <c r="O53" i="7"/>
  <c r="AR52" i="7"/>
  <c r="AQ52" i="7"/>
  <c r="AP52" i="7"/>
  <c r="AP51" i="7" s="1"/>
  <c r="AL52" i="7"/>
  <c r="AL51" i="7" s="1"/>
  <c r="AL50" i="7" s="1"/>
  <c r="AK52" i="7"/>
  <c r="AK51" i="7" s="1"/>
  <c r="AK50" i="7" s="1"/>
  <c r="AJ52" i="7"/>
  <c r="AJ51" i="7" s="1"/>
  <c r="AC52" i="7"/>
  <c r="AC51" i="7" s="1"/>
  <c r="AC50" i="7" s="1"/>
  <c r="AB52" i="7"/>
  <c r="AA52" i="7"/>
  <c r="AA51" i="7" s="1"/>
  <c r="W52" i="7"/>
  <c r="W51" i="7" s="1"/>
  <c r="W50" i="7" s="1"/>
  <c r="V52" i="7"/>
  <c r="V51" i="7" s="1"/>
  <c r="V50" i="7" s="1"/>
  <c r="U52" i="7"/>
  <c r="U51" i="7" s="1"/>
  <c r="S52" i="7"/>
  <c r="R52" i="7"/>
  <c r="R51" i="7" s="1"/>
  <c r="R50" i="7" s="1"/>
  <c r="Q52" i="7"/>
  <c r="Q51" i="7" s="1"/>
  <c r="Q50" i="7" s="1"/>
  <c r="P52" i="7"/>
  <c r="P51" i="7" s="1"/>
  <c r="P50" i="7" s="1"/>
  <c r="O52" i="7"/>
  <c r="AR51" i="7"/>
  <c r="AQ51" i="7"/>
  <c r="AQ50" i="7" s="1"/>
  <c r="AB51" i="7"/>
  <c r="AB50" i="7" s="1"/>
  <c r="S51" i="7"/>
  <c r="S50" i="7" s="1"/>
  <c r="AR50" i="7"/>
  <c r="AS49" i="7"/>
  <c r="AT49" i="7" s="1"/>
  <c r="AM49" i="7"/>
  <c r="AV49" i="7" s="1"/>
  <c r="AW49" i="7" s="1"/>
  <c r="AD49" i="7"/>
  <c r="AE49" i="7" s="1"/>
  <c r="X49" i="7"/>
  <c r="Y49" i="7" s="1"/>
  <c r="AS48" i="7"/>
  <c r="AT48" i="7" s="1"/>
  <c r="AM48" i="7"/>
  <c r="AN48" i="7" s="1"/>
  <c r="AD48" i="7"/>
  <c r="AE48" i="7" s="1"/>
  <c r="X48" i="7"/>
  <c r="AG48" i="7" s="1"/>
  <c r="AS47" i="7"/>
  <c r="AT47" i="7" s="1"/>
  <c r="AM47" i="7"/>
  <c r="AN47" i="7" s="1"/>
  <c r="AD47" i="7"/>
  <c r="AE47" i="7" s="1"/>
  <c r="X47" i="7"/>
  <c r="AG47" i="7" s="1"/>
  <c r="AR46" i="7"/>
  <c r="AQ46" i="7"/>
  <c r="AP46" i="7"/>
  <c r="AL46" i="7"/>
  <c r="AK46" i="7"/>
  <c r="AJ46" i="7"/>
  <c r="AM46" i="7" s="1"/>
  <c r="AN46" i="7" s="1"/>
  <c r="AC46" i="7"/>
  <c r="AB46" i="7"/>
  <c r="AA46" i="7"/>
  <c r="W46" i="7"/>
  <c r="X46" i="7" s="1"/>
  <c r="Y46" i="7" s="1"/>
  <c r="V46" i="7"/>
  <c r="U46" i="7"/>
  <c r="S46" i="7"/>
  <c r="R46" i="7"/>
  <c r="Q46" i="7"/>
  <c r="P46" i="7"/>
  <c r="AS45" i="7"/>
  <c r="AT45" i="7" s="1"/>
  <c r="AM45" i="7"/>
  <c r="AV45" i="7" s="1"/>
  <c r="AW45" i="7" s="1"/>
  <c r="AD45" i="7"/>
  <c r="AE45" i="7" s="1"/>
  <c r="X45" i="7"/>
  <c r="X44" i="7" s="1"/>
  <c r="AR44" i="7"/>
  <c r="AQ44" i="7"/>
  <c r="AP44" i="7"/>
  <c r="AP43" i="7" s="1"/>
  <c r="AP42" i="7" s="1"/>
  <c r="AL44" i="7"/>
  <c r="AK44" i="7"/>
  <c r="AK43" i="7" s="1"/>
  <c r="AK42" i="7" s="1"/>
  <c r="AJ44" i="7"/>
  <c r="AC44" i="7"/>
  <c r="AB44" i="7"/>
  <c r="AA44" i="7"/>
  <c r="AA43" i="7" s="1"/>
  <c r="AA42" i="7" s="1"/>
  <c r="W44" i="7"/>
  <c r="V44" i="7"/>
  <c r="V43" i="7" s="1"/>
  <c r="V42" i="7" s="1"/>
  <c r="U44" i="7"/>
  <c r="S44" i="7"/>
  <c r="R44" i="7"/>
  <c r="Q44" i="7"/>
  <c r="Q43" i="7" s="1"/>
  <c r="Q42" i="7" s="1"/>
  <c r="P44" i="7"/>
  <c r="AQ43" i="7"/>
  <c r="AQ42" i="7" s="1"/>
  <c r="AL43" i="7"/>
  <c r="AL42" i="7" s="1"/>
  <c r="AB43" i="7"/>
  <c r="AB42" i="7" s="1"/>
  <c r="W43" i="7"/>
  <c r="W42" i="7" s="1"/>
  <c r="R43" i="7"/>
  <c r="R42" i="7" s="1"/>
  <c r="AS41" i="7"/>
  <c r="AT41" i="7" s="1"/>
  <c r="AM41" i="7"/>
  <c r="AV41" i="7" s="1"/>
  <c r="AW41" i="7" s="1"/>
  <c r="AD41" i="7"/>
  <c r="AE41" i="7" s="1"/>
  <c r="X41" i="7"/>
  <c r="Y41" i="7" s="1"/>
  <c r="AS40" i="7"/>
  <c r="AT40" i="7" s="1"/>
  <c r="AM40" i="7"/>
  <c r="AN40" i="7" s="1"/>
  <c r="AD40" i="7"/>
  <c r="AE40" i="7" s="1"/>
  <c r="X40" i="7"/>
  <c r="Y40" i="7" s="1"/>
  <c r="AS39" i="7"/>
  <c r="AT39" i="7" s="1"/>
  <c r="AM39" i="7"/>
  <c r="AN39" i="7" s="1"/>
  <c r="AD39" i="7"/>
  <c r="AE39" i="7" s="1"/>
  <c r="X39" i="7"/>
  <c r="AG39" i="7" s="1"/>
  <c r="AR38" i="7"/>
  <c r="AQ38" i="7"/>
  <c r="AP38" i="7"/>
  <c r="AL38" i="7"/>
  <c r="AK38" i="7"/>
  <c r="AJ38" i="7"/>
  <c r="AC38" i="7"/>
  <c r="AB38" i="7"/>
  <c r="AA38" i="7"/>
  <c r="W38" i="7"/>
  <c r="V38" i="7"/>
  <c r="U38" i="7"/>
  <c r="X38" i="7" s="1"/>
  <c r="Y38" i="7" s="1"/>
  <c r="S38" i="7"/>
  <c r="R38" i="7"/>
  <c r="Q38" i="7"/>
  <c r="P38" i="7"/>
  <c r="AS37" i="7"/>
  <c r="AT37" i="7" s="1"/>
  <c r="AM37" i="7"/>
  <c r="AD37" i="7"/>
  <c r="AE37" i="7" s="1"/>
  <c r="X37" i="7"/>
  <c r="Y37" i="7" s="1"/>
  <c r="AR36" i="7"/>
  <c r="AQ36" i="7"/>
  <c r="AP36" i="7"/>
  <c r="AL36" i="7"/>
  <c r="AK36" i="7"/>
  <c r="AJ36" i="7"/>
  <c r="AC36" i="7"/>
  <c r="AB36" i="7"/>
  <c r="AA36" i="7"/>
  <c r="W36" i="7"/>
  <c r="V36" i="7"/>
  <c r="U36" i="7"/>
  <c r="S36" i="7"/>
  <c r="R36" i="7"/>
  <c r="Q36" i="7"/>
  <c r="P36" i="7"/>
  <c r="AS35" i="7"/>
  <c r="AT35" i="7" s="1"/>
  <c r="AM35" i="7"/>
  <c r="AN35" i="7" s="1"/>
  <c r="AD35" i="7"/>
  <c r="AE35" i="7" s="1"/>
  <c r="X35" i="7"/>
  <c r="AG35" i="7" s="1"/>
  <c r="AS34" i="7"/>
  <c r="AT34" i="7" s="1"/>
  <c r="AM34" i="7"/>
  <c r="AD34" i="7"/>
  <c r="AE34" i="7" s="1"/>
  <c r="X34" i="7"/>
  <c r="Y34" i="7" s="1"/>
  <c r="AR33" i="7"/>
  <c r="AQ33" i="7"/>
  <c r="AP33" i="7"/>
  <c r="AS33" i="7" s="1"/>
  <c r="AL33" i="7"/>
  <c r="AK33" i="7"/>
  <c r="AJ33" i="7"/>
  <c r="AC33" i="7"/>
  <c r="AB33" i="7"/>
  <c r="AA33" i="7"/>
  <c r="AD33" i="7" s="1"/>
  <c r="W33" i="7"/>
  <c r="V33" i="7"/>
  <c r="U33" i="7"/>
  <c r="S33" i="7"/>
  <c r="R33" i="7"/>
  <c r="Q33" i="7"/>
  <c r="P33" i="7"/>
  <c r="P32" i="7" s="1"/>
  <c r="P31" i="7" s="1"/>
  <c r="AQ32" i="7"/>
  <c r="AP32" i="7"/>
  <c r="AP31" i="7" s="1"/>
  <c r="AL32" i="7"/>
  <c r="AK32" i="7"/>
  <c r="AK31" i="7" s="1"/>
  <c r="AB32" i="7"/>
  <c r="AA32" i="7"/>
  <c r="AA31" i="7" s="1"/>
  <c r="W32" i="7"/>
  <c r="V32" i="7"/>
  <c r="V31" i="7" s="1"/>
  <c r="R32" i="7"/>
  <c r="R31" i="7" s="1"/>
  <c r="Q32" i="7"/>
  <c r="Q31" i="7" s="1"/>
  <c r="AQ31" i="7"/>
  <c r="AL31" i="7"/>
  <c r="AB31" i="7"/>
  <c r="W31" i="7"/>
  <c r="AS30" i="7"/>
  <c r="AT30" i="7" s="1"/>
  <c r="AM30" i="7"/>
  <c r="AN30" i="7" s="1"/>
  <c r="AD30" i="7"/>
  <c r="AE30" i="7" s="1"/>
  <c r="X30" i="7"/>
  <c r="Y30" i="7" s="1"/>
  <c r="AS29" i="7"/>
  <c r="AT29" i="7" s="1"/>
  <c r="AM29" i="7"/>
  <c r="AD29" i="7"/>
  <c r="AE29" i="7" s="1"/>
  <c r="X29" i="7"/>
  <c r="Y29" i="7" s="1"/>
  <c r="AS28" i="7"/>
  <c r="AT28" i="7" s="1"/>
  <c r="AM28" i="7"/>
  <c r="AN28" i="7" s="1"/>
  <c r="AD28" i="7"/>
  <c r="AE28" i="7" s="1"/>
  <c r="X28" i="7"/>
  <c r="AG28" i="7" s="1"/>
  <c r="AS27" i="7"/>
  <c r="AT27" i="7" s="1"/>
  <c r="AM27" i="7"/>
  <c r="AN27" i="7" s="1"/>
  <c r="AD27" i="7"/>
  <c r="AE27" i="7" s="1"/>
  <c r="X27" i="7"/>
  <c r="AG27" i="7" s="1"/>
  <c r="AR26" i="7"/>
  <c r="AS26" i="7" s="1"/>
  <c r="AQ26" i="7"/>
  <c r="AP26" i="7"/>
  <c r="AL26" i="7"/>
  <c r="AK26" i="7"/>
  <c r="AJ26" i="7"/>
  <c r="AC26" i="7"/>
  <c r="AB26" i="7"/>
  <c r="AA26" i="7"/>
  <c r="W26" i="7"/>
  <c r="V26" i="7"/>
  <c r="U26" i="7"/>
  <c r="S26" i="7"/>
  <c r="R26" i="7"/>
  <c r="Q26" i="7"/>
  <c r="P26" i="7"/>
  <c r="AS25" i="7"/>
  <c r="AT25" i="7" s="1"/>
  <c r="AM25" i="7"/>
  <c r="AD25" i="7"/>
  <c r="AE25" i="7" s="1"/>
  <c r="X25" i="7"/>
  <c r="Y25" i="7" s="1"/>
  <c r="AS24" i="7"/>
  <c r="AT24" i="7" s="1"/>
  <c r="AM24" i="7"/>
  <c r="AN24" i="7" s="1"/>
  <c r="AD24" i="7"/>
  <c r="AE24" i="7" s="1"/>
  <c r="X24" i="7"/>
  <c r="AG24" i="7" s="1"/>
  <c r="AR23" i="7"/>
  <c r="AQ23" i="7"/>
  <c r="AP23" i="7"/>
  <c r="AL23" i="7"/>
  <c r="AK23" i="7"/>
  <c r="AJ23" i="7"/>
  <c r="AC23" i="7"/>
  <c r="AB23" i="7"/>
  <c r="AD23" i="7" s="1"/>
  <c r="AA23" i="7"/>
  <c r="W23" i="7"/>
  <c r="V23" i="7"/>
  <c r="U23" i="7"/>
  <c r="S23" i="7"/>
  <c r="R23" i="7"/>
  <c r="Q23" i="7"/>
  <c r="P23" i="7"/>
  <c r="AS22" i="7"/>
  <c r="AT22" i="7" s="1"/>
  <c r="AM22" i="7"/>
  <c r="AV22" i="7" s="1"/>
  <c r="AW22" i="7" s="1"/>
  <c r="AD22" i="7"/>
  <c r="AE22" i="7" s="1"/>
  <c r="X22" i="7"/>
  <c r="Y22" i="7" s="1"/>
  <c r="AS21" i="7"/>
  <c r="AT21" i="7" s="1"/>
  <c r="AM21" i="7"/>
  <c r="AV21" i="7" s="1"/>
  <c r="AW21" i="7" s="1"/>
  <c r="AD21" i="7"/>
  <c r="AE21" i="7" s="1"/>
  <c r="X21" i="7"/>
  <c r="Y21" i="7" s="1"/>
  <c r="AR20" i="7"/>
  <c r="AQ20" i="7"/>
  <c r="AP20" i="7"/>
  <c r="AL20" i="7"/>
  <c r="AK20" i="7"/>
  <c r="AJ20" i="7"/>
  <c r="AC20" i="7"/>
  <c r="AC19" i="7" s="1"/>
  <c r="AC18" i="7" s="1"/>
  <c r="AB20" i="7"/>
  <c r="AA20" i="7"/>
  <c r="W20" i="7"/>
  <c r="V20" i="7"/>
  <c r="X20" i="7" s="1"/>
  <c r="U20" i="7"/>
  <c r="S20" i="7"/>
  <c r="R20" i="7"/>
  <c r="R19" i="7" s="1"/>
  <c r="R18" i="7" s="1"/>
  <c r="Q20" i="7"/>
  <c r="Q19" i="7" s="1"/>
  <c r="Q18" i="7" s="1"/>
  <c r="Q17" i="7" s="1"/>
  <c r="Q16" i="7" s="1"/>
  <c r="Q15" i="7" s="1"/>
  <c r="Q14" i="7" s="1"/>
  <c r="P20" i="7"/>
  <c r="AR19" i="7"/>
  <c r="AQ19" i="7"/>
  <c r="AQ18" i="7" s="1"/>
  <c r="AQ17" i="7" s="1"/>
  <c r="AQ16" i="7" s="1"/>
  <c r="AQ15" i="7" s="1"/>
  <c r="AQ14" i="7" s="1"/>
  <c r="AL19" i="7"/>
  <c r="AL18" i="7" s="1"/>
  <c r="AB19" i="7"/>
  <c r="AB18" i="7" s="1"/>
  <c r="AB17" i="7" s="1"/>
  <c r="AB16" i="7" s="1"/>
  <c r="AB15" i="7" s="1"/>
  <c r="AB14" i="7" s="1"/>
  <c r="W19" i="7"/>
  <c r="W18" i="7" s="1"/>
  <c r="S19" i="7"/>
  <c r="S18" i="7" s="1"/>
  <c r="AR18" i="7"/>
  <c r="AS51" i="13"/>
  <c r="AT51" i="13" s="1"/>
  <c r="AM51" i="13"/>
  <c r="AV51" i="13" s="1"/>
  <c r="AW51" i="13" s="1"/>
  <c r="AD51" i="13"/>
  <c r="AE51" i="13" s="1"/>
  <c r="X51" i="13"/>
  <c r="AG51" i="13" s="1"/>
  <c r="O51" i="13"/>
  <c r="AR50" i="13"/>
  <c r="AR49" i="13" s="1"/>
  <c r="AR48" i="13" s="1"/>
  <c r="AQ50" i="13"/>
  <c r="AP50" i="13"/>
  <c r="AS50" i="13" s="1"/>
  <c r="AL50" i="13"/>
  <c r="AL49" i="13" s="1"/>
  <c r="AL48" i="13" s="1"/>
  <c r="AK50" i="13"/>
  <c r="AK49" i="13" s="1"/>
  <c r="AK48" i="13" s="1"/>
  <c r="AK46" i="13" s="1"/>
  <c r="AJ50" i="13"/>
  <c r="AJ49" i="13" s="1"/>
  <c r="AC50" i="13"/>
  <c r="AB50" i="13"/>
  <c r="AB49" i="13" s="1"/>
  <c r="AB48" i="13" s="1"/>
  <c r="AB46" i="13" s="1"/>
  <c r="AA50" i="13"/>
  <c r="W50" i="13"/>
  <c r="V50" i="13"/>
  <c r="V49" i="13" s="1"/>
  <c r="V48" i="13" s="1"/>
  <c r="V46" i="13" s="1"/>
  <c r="U50" i="13"/>
  <c r="U49" i="13" s="1"/>
  <c r="S50" i="13"/>
  <c r="S49" i="13" s="1"/>
  <c r="R50" i="13"/>
  <c r="Q50" i="13"/>
  <c r="Q49" i="13" s="1"/>
  <c r="Q48" i="13" s="1"/>
  <c r="P50" i="13"/>
  <c r="P49" i="13" s="1"/>
  <c r="P48" i="13" s="1"/>
  <c r="O50" i="13"/>
  <c r="AQ49" i="13"/>
  <c r="AQ48" i="13" s="1"/>
  <c r="AQ46" i="13" s="1"/>
  <c r="AC49" i="13"/>
  <c r="AC48" i="13" s="1"/>
  <c r="W49" i="13"/>
  <c r="W48" i="13" s="1"/>
  <c r="R49" i="13"/>
  <c r="R48" i="13" s="1"/>
  <c r="O49" i="13"/>
  <c r="O48" i="13"/>
  <c r="AS47" i="13"/>
  <c r="AT47" i="13" s="1"/>
  <c r="AM47" i="13"/>
  <c r="AN47" i="13" s="1"/>
  <c r="AE47" i="13"/>
  <c r="AD47" i="13"/>
  <c r="AD46" i="13" s="1"/>
  <c r="X47" i="13"/>
  <c r="AC46" i="13"/>
  <c r="W46" i="13"/>
  <c r="W43" i="13" s="1"/>
  <c r="W42" i="13" s="1"/>
  <c r="S46" i="13"/>
  <c r="R46" i="13"/>
  <c r="Q46" i="13"/>
  <c r="P46" i="13"/>
  <c r="AS45" i="13"/>
  <c r="AT45" i="13" s="1"/>
  <c r="AM45" i="13"/>
  <c r="AD45" i="13"/>
  <c r="AD44" i="13" s="1"/>
  <c r="AE44" i="13" s="1"/>
  <c r="X45" i="13"/>
  <c r="AR44" i="13"/>
  <c r="AR43" i="13" s="1"/>
  <c r="AR42" i="13" s="1"/>
  <c r="AQ44" i="13"/>
  <c r="AP44" i="13"/>
  <c r="AM44" i="13"/>
  <c r="AL44" i="13"/>
  <c r="AK44" i="13"/>
  <c r="AJ44" i="13"/>
  <c r="AC44" i="13"/>
  <c r="AC43" i="13" s="1"/>
  <c r="AC42" i="13" s="1"/>
  <c r="AB44" i="13"/>
  <c r="AA44" i="13"/>
  <c r="X44" i="13"/>
  <c r="Y44" i="13" s="1"/>
  <c r="W44" i="13"/>
  <c r="V44" i="13"/>
  <c r="U44" i="13"/>
  <c r="S44" i="13"/>
  <c r="R44" i="13"/>
  <c r="Q44" i="13"/>
  <c r="Q43" i="13" s="1"/>
  <c r="Q42" i="13" s="1"/>
  <c r="P44" i="13"/>
  <c r="P43" i="13" s="1"/>
  <c r="P42" i="13" s="1"/>
  <c r="AL43" i="13"/>
  <c r="AL42" i="13" s="1"/>
  <c r="AS41" i="13"/>
  <c r="AT41" i="13" s="1"/>
  <c r="AM41" i="13"/>
  <c r="AD41" i="13"/>
  <c r="AE41" i="13" s="1"/>
  <c r="X41" i="13"/>
  <c r="AG41" i="13" s="1"/>
  <c r="AV40" i="13"/>
  <c r="AW40" i="13" s="1"/>
  <c r="AT40" i="13"/>
  <c r="AN40" i="13"/>
  <c r="AD40" i="13"/>
  <c r="AE40" i="13" s="1"/>
  <c r="X40" i="13"/>
  <c r="AS39" i="13"/>
  <c r="AT39" i="13" s="1"/>
  <c r="AM39" i="13"/>
  <c r="AM38" i="13" s="1"/>
  <c r="AN38" i="13" s="1"/>
  <c r="AD39" i="13"/>
  <c r="AE39" i="13" s="1"/>
  <c r="X39" i="13"/>
  <c r="AR38" i="13"/>
  <c r="AQ38" i="13"/>
  <c r="AP38" i="13"/>
  <c r="AL38" i="13"/>
  <c r="AK38" i="13"/>
  <c r="AJ38" i="13"/>
  <c r="AC38" i="13"/>
  <c r="AB38" i="13"/>
  <c r="AA38" i="13"/>
  <c r="X38" i="13"/>
  <c r="W38" i="13"/>
  <c r="V38" i="13"/>
  <c r="U38" i="13"/>
  <c r="S38" i="13"/>
  <c r="R38" i="13"/>
  <c r="Q38" i="13"/>
  <c r="P38" i="13"/>
  <c r="AT37" i="13"/>
  <c r="AS37" i="13"/>
  <c r="AM37" i="13"/>
  <c r="AV37" i="13" s="1"/>
  <c r="AW37" i="13" s="1"/>
  <c r="AD37" i="13"/>
  <c r="AE37" i="13" s="1"/>
  <c r="Y37" i="13"/>
  <c r="X37" i="13"/>
  <c r="AR36" i="13"/>
  <c r="AQ36" i="13"/>
  <c r="AP36" i="13"/>
  <c r="AL36" i="13"/>
  <c r="AK36" i="13"/>
  <c r="AJ36" i="13"/>
  <c r="AC36" i="13"/>
  <c r="AB36" i="13"/>
  <c r="AA36" i="13"/>
  <c r="W36" i="13"/>
  <c r="V36" i="13"/>
  <c r="X36" i="13" s="1"/>
  <c r="U36" i="13"/>
  <c r="S36" i="13"/>
  <c r="R36" i="13"/>
  <c r="Q36" i="13"/>
  <c r="P36" i="13"/>
  <c r="AS35" i="13"/>
  <c r="AT35" i="13" s="1"/>
  <c r="AM35" i="13"/>
  <c r="AV35" i="13" s="1"/>
  <c r="AW35" i="13" s="1"/>
  <c r="AD35" i="13"/>
  <c r="AE35" i="13" s="1"/>
  <c r="X35" i="13"/>
  <c r="AS34" i="13"/>
  <c r="AT34" i="13" s="1"/>
  <c r="AM34" i="13"/>
  <c r="AD34" i="13"/>
  <c r="AD33" i="13" s="1"/>
  <c r="X34" i="13"/>
  <c r="Y34" i="13" s="1"/>
  <c r="AR33" i="13"/>
  <c r="AQ33" i="13"/>
  <c r="AP33" i="13"/>
  <c r="AP32" i="13" s="1"/>
  <c r="AL33" i="13"/>
  <c r="AK33" i="13"/>
  <c r="AK32" i="13" s="1"/>
  <c r="AK31" i="13" s="1"/>
  <c r="AJ33" i="13"/>
  <c r="AJ32" i="13" s="1"/>
  <c r="AC33" i="13"/>
  <c r="AB33" i="13"/>
  <c r="AA33" i="13"/>
  <c r="AA32" i="13" s="1"/>
  <c r="W33" i="13"/>
  <c r="V33" i="13"/>
  <c r="V32" i="13" s="1"/>
  <c r="V31" i="13" s="1"/>
  <c r="U33" i="13"/>
  <c r="U32" i="13" s="1"/>
  <c r="S33" i="13"/>
  <c r="R33" i="13"/>
  <c r="Q33" i="13"/>
  <c r="Q32" i="13" s="1"/>
  <c r="Q31" i="13" s="1"/>
  <c r="P33" i="13"/>
  <c r="P32" i="13" s="1"/>
  <c r="P31" i="13" s="1"/>
  <c r="AR32" i="13"/>
  <c r="AQ32" i="13"/>
  <c r="AQ31" i="13" s="1"/>
  <c r="AL32" i="13"/>
  <c r="AL31" i="13" s="1"/>
  <c r="AC32" i="13"/>
  <c r="AC31" i="13" s="1"/>
  <c r="AB32" i="13"/>
  <c r="AB31" i="13" s="1"/>
  <c r="W32" i="13"/>
  <c r="W31" i="13" s="1"/>
  <c r="S32" i="13"/>
  <c r="S31" i="13" s="1"/>
  <c r="R32" i="13"/>
  <c r="R31" i="13" s="1"/>
  <c r="AR31" i="13"/>
  <c r="AS30" i="13"/>
  <c r="AT30" i="13" s="1"/>
  <c r="AM30" i="13"/>
  <c r="AN30" i="13" s="1"/>
  <c r="AD30" i="13"/>
  <c r="AE30" i="13" s="1"/>
  <c r="X30" i="13"/>
  <c r="Y30" i="13" s="1"/>
  <c r="AS29" i="13"/>
  <c r="AT29" i="13" s="1"/>
  <c r="AM29" i="13"/>
  <c r="AD29" i="13"/>
  <c r="AE29" i="13" s="1"/>
  <c r="X29" i="13"/>
  <c r="AS28" i="13"/>
  <c r="AT28" i="13" s="1"/>
  <c r="AM28" i="13"/>
  <c r="AN28" i="13" s="1"/>
  <c r="AD28" i="13"/>
  <c r="AE28" i="13" s="1"/>
  <c r="X28" i="13"/>
  <c r="AS27" i="13"/>
  <c r="AT27" i="13" s="1"/>
  <c r="AM27" i="13"/>
  <c r="AV27" i="13" s="1"/>
  <c r="AW27" i="13" s="1"/>
  <c r="AD27" i="13"/>
  <c r="AE27" i="13" s="1"/>
  <c r="X27" i="13"/>
  <c r="AR26" i="13"/>
  <c r="AQ26" i="13"/>
  <c r="AP26" i="13"/>
  <c r="AL26" i="13"/>
  <c r="AK26" i="13"/>
  <c r="AJ26" i="13"/>
  <c r="AC26" i="13"/>
  <c r="AB26" i="13"/>
  <c r="AD26" i="13" s="1"/>
  <c r="AE26" i="13" s="1"/>
  <c r="AA26" i="13"/>
  <c r="W26" i="13"/>
  <c r="V26" i="13"/>
  <c r="U26" i="13"/>
  <c r="S26" i="13"/>
  <c r="R26" i="13"/>
  <c r="Q26" i="13"/>
  <c r="P26" i="13"/>
  <c r="AS25" i="13"/>
  <c r="AT25" i="13" s="1"/>
  <c r="AM25" i="13"/>
  <c r="AD25" i="13"/>
  <c r="AE25" i="13" s="1"/>
  <c r="X25" i="13"/>
  <c r="AG25" i="13" s="1"/>
  <c r="AS24" i="13"/>
  <c r="AT24" i="13" s="1"/>
  <c r="AM24" i="13"/>
  <c r="AN24" i="13" s="1"/>
  <c r="AD24" i="13"/>
  <c r="AE24" i="13" s="1"/>
  <c r="X24" i="13"/>
  <c r="AR23" i="13"/>
  <c r="AQ23" i="13"/>
  <c r="AP23" i="13"/>
  <c r="AL23" i="13"/>
  <c r="AK23" i="13"/>
  <c r="AJ23" i="13"/>
  <c r="AC23" i="13"/>
  <c r="AB23" i="13"/>
  <c r="AA23" i="13"/>
  <c r="W23" i="13"/>
  <c r="V23" i="13"/>
  <c r="U23" i="13"/>
  <c r="X23" i="13" s="1"/>
  <c r="Y23" i="13" s="1"/>
  <c r="S23" i="13"/>
  <c r="R23" i="13"/>
  <c r="Q23" i="13"/>
  <c r="P23" i="13"/>
  <c r="AS22" i="13"/>
  <c r="AT22" i="13" s="1"/>
  <c r="AM22" i="13"/>
  <c r="AD22" i="13"/>
  <c r="AE22" i="13" s="1"/>
  <c r="X22" i="13"/>
  <c r="Y22" i="13" s="1"/>
  <c r="AS21" i="13"/>
  <c r="AT21" i="13" s="1"/>
  <c r="AM21" i="13"/>
  <c r="AD21" i="13"/>
  <c r="AE21" i="13" s="1"/>
  <c r="X21" i="13"/>
  <c r="AR20" i="13"/>
  <c r="AQ20" i="13"/>
  <c r="AQ19" i="13" s="1"/>
  <c r="AQ18" i="13" s="1"/>
  <c r="AP20" i="13"/>
  <c r="AS20" i="13" s="1"/>
  <c r="AL20" i="13"/>
  <c r="AL19" i="13" s="1"/>
  <c r="AL18" i="13" s="1"/>
  <c r="AK20" i="13"/>
  <c r="AJ20" i="13"/>
  <c r="AC20" i="13"/>
  <c r="AB20" i="13"/>
  <c r="AB19" i="13" s="1"/>
  <c r="AB18" i="13" s="1"/>
  <c r="AA20" i="13"/>
  <c r="W20" i="13"/>
  <c r="W19" i="13" s="1"/>
  <c r="W18" i="13" s="1"/>
  <c r="V20" i="13"/>
  <c r="U20" i="13"/>
  <c r="S20" i="13"/>
  <c r="R20" i="13"/>
  <c r="R19" i="13" s="1"/>
  <c r="R18" i="13" s="1"/>
  <c r="Q20" i="13"/>
  <c r="Q19" i="13" s="1"/>
  <c r="Q18" i="13" s="1"/>
  <c r="P20" i="13"/>
  <c r="AR19" i="13"/>
  <c r="AR18" i="13" s="1"/>
  <c r="AC19" i="13"/>
  <c r="AC18" i="13" s="1"/>
  <c r="S19" i="13"/>
  <c r="AS55" i="6"/>
  <c r="AT55" i="6" s="1"/>
  <c r="AM55" i="6"/>
  <c r="AN55" i="6" s="1"/>
  <c r="AD55" i="6"/>
  <c r="AE55" i="6" s="1"/>
  <c r="X55" i="6"/>
  <c r="AG55" i="6" s="1"/>
  <c r="O55" i="6"/>
  <c r="AR54" i="6"/>
  <c r="AR53" i="6" s="1"/>
  <c r="AR52" i="6" s="1"/>
  <c r="AQ54" i="6"/>
  <c r="AQ53" i="6" s="1"/>
  <c r="AQ52" i="6" s="1"/>
  <c r="AP54" i="6"/>
  <c r="AP53" i="6" s="1"/>
  <c r="AL54" i="6"/>
  <c r="AL53" i="6" s="1"/>
  <c r="AL52" i="6" s="1"/>
  <c r="AK54" i="6"/>
  <c r="AK53" i="6" s="1"/>
  <c r="AK52" i="6" s="1"/>
  <c r="AJ54" i="6"/>
  <c r="AJ53" i="6" s="1"/>
  <c r="AC54" i="6"/>
  <c r="AB54" i="6"/>
  <c r="AB53" i="6" s="1"/>
  <c r="AB52" i="6" s="1"/>
  <c r="AA54" i="6"/>
  <c r="W54" i="6"/>
  <c r="V54" i="6"/>
  <c r="V53" i="6" s="1"/>
  <c r="V52" i="6" s="1"/>
  <c r="U54" i="6"/>
  <c r="U53" i="6" s="1"/>
  <c r="S54" i="6"/>
  <c r="S53" i="6" s="1"/>
  <c r="S52" i="6" s="1"/>
  <c r="R54" i="6"/>
  <c r="Q54" i="6"/>
  <c r="Q53" i="6" s="1"/>
  <c r="Q52" i="6" s="1"/>
  <c r="P54" i="6"/>
  <c r="P53" i="6" s="1"/>
  <c r="P52" i="6" s="1"/>
  <c r="O54" i="6"/>
  <c r="AC53" i="6"/>
  <c r="AC52" i="6" s="1"/>
  <c r="W53" i="6"/>
  <c r="W52" i="6" s="1"/>
  <c r="R53" i="6"/>
  <c r="R52" i="6" s="1"/>
  <c r="O53" i="6"/>
  <c r="O52" i="6"/>
  <c r="AS51" i="6"/>
  <c r="AT51" i="6" s="1"/>
  <c r="AM51" i="6"/>
  <c r="AD51" i="6"/>
  <c r="AE51" i="6" s="1"/>
  <c r="X51" i="6"/>
  <c r="AS50" i="6"/>
  <c r="AT50" i="6" s="1"/>
  <c r="AM50" i="6"/>
  <c r="AN50" i="6" s="1"/>
  <c r="AD50" i="6"/>
  <c r="AE50" i="6" s="1"/>
  <c r="X50" i="6"/>
  <c r="Y50" i="6" s="1"/>
  <c r="AS49" i="6"/>
  <c r="AT49" i="6" s="1"/>
  <c r="AM49" i="6"/>
  <c r="AV49" i="6" s="1"/>
  <c r="AD49" i="6"/>
  <c r="AE49" i="6" s="1"/>
  <c r="X49" i="6"/>
  <c r="X48" i="6" s="1"/>
  <c r="AR48" i="6"/>
  <c r="AQ48" i="6"/>
  <c r="AP48" i="6"/>
  <c r="AL48" i="6"/>
  <c r="AK48" i="6"/>
  <c r="AJ48" i="6"/>
  <c r="AC48" i="6"/>
  <c r="AB48" i="6"/>
  <c r="AA48" i="6"/>
  <c r="W48" i="6"/>
  <c r="V48" i="6"/>
  <c r="U48" i="6"/>
  <c r="S48" i="6"/>
  <c r="R48" i="6"/>
  <c r="Q48" i="6"/>
  <c r="P48" i="6"/>
  <c r="AS47" i="6"/>
  <c r="AT47" i="6" s="1"/>
  <c r="AM47" i="6"/>
  <c r="AN47" i="6" s="1"/>
  <c r="AD47" i="6"/>
  <c r="AE47" i="6" s="1"/>
  <c r="X47" i="6"/>
  <c r="AR46" i="6"/>
  <c r="AR45" i="6" s="1"/>
  <c r="AR44" i="6" s="1"/>
  <c r="AQ46" i="6"/>
  <c r="AQ45" i="6" s="1"/>
  <c r="AQ44" i="6" s="1"/>
  <c r="AP46" i="6"/>
  <c r="AL46" i="6"/>
  <c r="AL45" i="6" s="1"/>
  <c r="AL44" i="6" s="1"/>
  <c r="AK46" i="6"/>
  <c r="AJ46" i="6"/>
  <c r="AC46" i="6"/>
  <c r="AC45" i="6" s="1"/>
  <c r="AC44" i="6" s="1"/>
  <c r="AB46" i="6"/>
  <c r="AA46" i="6"/>
  <c r="W46" i="6"/>
  <c r="W45" i="6" s="1"/>
  <c r="W44" i="6" s="1"/>
  <c r="V46" i="6"/>
  <c r="V45" i="6" s="1"/>
  <c r="V44" i="6" s="1"/>
  <c r="U46" i="6"/>
  <c r="S46" i="6"/>
  <c r="R46" i="6"/>
  <c r="Q46" i="6"/>
  <c r="Q45" i="6" s="1"/>
  <c r="Q44" i="6" s="1"/>
  <c r="P46" i="6"/>
  <c r="AB45" i="6"/>
  <c r="AB44" i="6" s="1"/>
  <c r="P45" i="6"/>
  <c r="P44" i="6" s="1"/>
  <c r="AS43" i="6"/>
  <c r="AT43" i="6" s="1"/>
  <c r="AM43" i="6"/>
  <c r="AD43" i="6"/>
  <c r="AE43" i="6" s="1"/>
  <c r="X43" i="6"/>
  <c r="AS42" i="6"/>
  <c r="AT42" i="6" s="1"/>
  <c r="AM42" i="6"/>
  <c r="AV42" i="6" s="1"/>
  <c r="AW42" i="6" s="1"/>
  <c r="AD42" i="6"/>
  <c r="AE42" i="6" s="1"/>
  <c r="X42" i="6"/>
  <c r="AS41" i="6"/>
  <c r="AM41" i="6"/>
  <c r="AV41" i="6" s="1"/>
  <c r="AW41" i="6" s="1"/>
  <c r="AD41" i="6"/>
  <c r="AE41" i="6" s="1"/>
  <c r="X41" i="6"/>
  <c r="AR40" i="6"/>
  <c r="AQ40" i="6"/>
  <c r="AP40" i="6"/>
  <c r="AL40" i="6"/>
  <c r="AK40" i="6"/>
  <c r="AJ40" i="6"/>
  <c r="AC40" i="6"/>
  <c r="AB40" i="6"/>
  <c r="AA40" i="6"/>
  <c r="W40" i="6"/>
  <c r="V40" i="6"/>
  <c r="U40" i="6"/>
  <c r="S40" i="6"/>
  <c r="R40" i="6"/>
  <c r="Q40" i="6"/>
  <c r="P40" i="6"/>
  <c r="AS39" i="6"/>
  <c r="AS38" i="6" s="1"/>
  <c r="AM39" i="6"/>
  <c r="AN39" i="6" s="1"/>
  <c r="AD39" i="6"/>
  <c r="X39" i="6"/>
  <c r="AR38" i="6"/>
  <c r="AQ38" i="6"/>
  <c r="AP38" i="6"/>
  <c r="AL38" i="6"/>
  <c r="AK38" i="6"/>
  <c r="AJ38" i="6"/>
  <c r="AC38" i="6"/>
  <c r="AB38" i="6"/>
  <c r="AA38" i="6"/>
  <c r="X38" i="6"/>
  <c r="W38" i="6"/>
  <c r="V38" i="6"/>
  <c r="U38" i="6"/>
  <c r="S38" i="6"/>
  <c r="R38" i="6"/>
  <c r="Q38" i="6"/>
  <c r="P38" i="6"/>
  <c r="AS37" i="6"/>
  <c r="AT37" i="6" s="1"/>
  <c r="AM37" i="6"/>
  <c r="AD37" i="6"/>
  <c r="AE37" i="6" s="1"/>
  <c r="X37" i="6"/>
  <c r="Y37" i="6" s="1"/>
  <c r="AS36" i="6"/>
  <c r="AT36" i="6" s="1"/>
  <c r="AM36" i="6"/>
  <c r="AD36" i="6"/>
  <c r="AE36" i="6" s="1"/>
  <c r="X36" i="6"/>
  <c r="AG36" i="6" s="1"/>
  <c r="AR35" i="6"/>
  <c r="AQ35" i="6"/>
  <c r="AP35" i="6"/>
  <c r="AL35" i="6"/>
  <c r="AL34" i="6" s="1"/>
  <c r="AL33" i="6" s="1"/>
  <c r="AK35" i="6"/>
  <c r="AJ35" i="6"/>
  <c r="AC35" i="6"/>
  <c r="AB35" i="6"/>
  <c r="AA35" i="6"/>
  <c r="W35" i="6"/>
  <c r="V35" i="6"/>
  <c r="U35" i="6"/>
  <c r="X35" i="6" s="1"/>
  <c r="Y35" i="6" s="1"/>
  <c r="S35" i="6"/>
  <c r="S34" i="6" s="1"/>
  <c r="R35" i="6"/>
  <c r="R34" i="6" s="1"/>
  <c r="R33" i="6" s="1"/>
  <c r="Q35" i="6"/>
  <c r="P35" i="6"/>
  <c r="P34" i="6" s="1"/>
  <c r="P33" i="6" s="1"/>
  <c r="AR34" i="6"/>
  <c r="AR33" i="6" s="1"/>
  <c r="AS32" i="6"/>
  <c r="AT32" i="6" s="1"/>
  <c r="AN32" i="6"/>
  <c r="AM32" i="6"/>
  <c r="AD32" i="6"/>
  <c r="AE32" i="6" s="1"/>
  <c r="Y32" i="6"/>
  <c r="X32" i="6"/>
  <c r="AS31" i="6"/>
  <c r="AT31" i="6" s="1"/>
  <c r="AM31" i="6"/>
  <c r="AN31" i="6" s="1"/>
  <c r="AD31" i="6"/>
  <c r="AE31" i="6" s="1"/>
  <c r="X31" i="6"/>
  <c r="AS30" i="6"/>
  <c r="AT30" i="6" s="1"/>
  <c r="AN30" i="6"/>
  <c r="AM30" i="6"/>
  <c r="AD30" i="6"/>
  <c r="AE30" i="6" s="1"/>
  <c r="Y30" i="6"/>
  <c r="X30" i="6"/>
  <c r="AS29" i="6"/>
  <c r="AT29" i="6" s="1"/>
  <c r="AM29" i="6"/>
  <c r="AD29" i="6"/>
  <c r="AE29" i="6" s="1"/>
  <c r="X29" i="6"/>
  <c r="Y29" i="6" s="1"/>
  <c r="AR28" i="6"/>
  <c r="AQ28" i="6"/>
  <c r="AP28" i="6"/>
  <c r="AL28" i="6"/>
  <c r="AK28" i="6"/>
  <c r="AJ28" i="6"/>
  <c r="AM28" i="6" s="1"/>
  <c r="AC28" i="6"/>
  <c r="AB28" i="6"/>
  <c r="AA28" i="6"/>
  <c r="W28" i="6"/>
  <c r="V28" i="6"/>
  <c r="U28" i="6"/>
  <c r="S28" i="6"/>
  <c r="R28" i="6"/>
  <c r="Q28" i="6"/>
  <c r="P28" i="6"/>
  <c r="AS27" i="6"/>
  <c r="AT27" i="6" s="1"/>
  <c r="AM27" i="6"/>
  <c r="AN27" i="6" s="1"/>
  <c r="AG27" i="6"/>
  <c r="AH27" i="6" s="1"/>
  <c r="AD27" i="6"/>
  <c r="AE27" i="6" s="1"/>
  <c r="X27" i="6"/>
  <c r="Y27" i="6" s="1"/>
  <c r="AS26" i="6"/>
  <c r="AT26" i="6" s="1"/>
  <c r="AN26" i="6"/>
  <c r="AM26" i="6"/>
  <c r="AD26" i="6"/>
  <c r="AE26" i="6" s="1"/>
  <c r="X26" i="6"/>
  <c r="AS25" i="6"/>
  <c r="AT25" i="6" s="1"/>
  <c r="AM25" i="6"/>
  <c r="AN25" i="6" s="1"/>
  <c r="AD25" i="6"/>
  <c r="AE25" i="6" s="1"/>
  <c r="X25" i="6"/>
  <c r="Y25" i="6" s="1"/>
  <c r="AR24" i="6"/>
  <c r="AQ24" i="6"/>
  <c r="AP24" i="6"/>
  <c r="AL24" i="6"/>
  <c r="AK24" i="6"/>
  <c r="AM24" i="6" s="1"/>
  <c r="AJ24" i="6"/>
  <c r="AC24" i="6"/>
  <c r="AB24" i="6"/>
  <c r="AA24" i="6"/>
  <c r="W24" i="6"/>
  <c r="V24" i="6"/>
  <c r="U24" i="6"/>
  <c r="X24" i="6" s="1"/>
  <c r="S24" i="6"/>
  <c r="R24" i="6"/>
  <c r="Q24" i="6"/>
  <c r="P24" i="6"/>
  <c r="AS23" i="6"/>
  <c r="AT23" i="6" s="1"/>
  <c r="AM23" i="6"/>
  <c r="AN23" i="6" s="1"/>
  <c r="AD23" i="6"/>
  <c r="AE23" i="6" s="1"/>
  <c r="X23" i="6"/>
  <c r="Y23" i="6" s="1"/>
  <c r="AS22" i="6"/>
  <c r="AT22" i="6" s="1"/>
  <c r="AM22" i="6"/>
  <c r="AN22" i="6" s="1"/>
  <c r="AD22" i="6"/>
  <c r="AE22" i="6" s="1"/>
  <c r="X22" i="6"/>
  <c r="AS21" i="6"/>
  <c r="AT21" i="6" s="1"/>
  <c r="AM21" i="6"/>
  <c r="AN21" i="6" s="1"/>
  <c r="AD21" i="6"/>
  <c r="AE21" i="6" s="1"/>
  <c r="X21" i="6"/>
  <c r="Y21" i="6" s="1"/>
  <c r="AR20" i="6"/>
  <c r="AQ20" i="6"/>
  <c r="AQ19" i="6" s="1"/>
  <c r="AQ18" i="6" s="1"/>
  <c r="AP20" i="6"/>
  <c r="AL20" i="6"/>
  <c r="AK20" i="6"/>
  <c r="AJ20" i="6"/>
  <c r="AC20" i="6"/>
  <c r="AB20" i="6"/>
  <c r="AB19" i="6" s="1"/>
  <c r="AB18" i="6" s="1"/>
  <c r="AA20" i="6"/>
  <c r="W20" i="6"/>
  <c r="W19" i="6" s="1"/>
  <c r="W18" i="6" s="1"/>
  <c r="V20" i="6"/>
  <c r="U20" i="6"/>
  <c r="S20" i="6"/>
  <c r="R20" i="6"/>
  <c r="Q20" i="6"/>
  <c r="P20" i="6"/>
  <c r="P19" i="6" s="1"/>
  <c r="P18" i="6" s="1"/>
  <c r="P17" i="6" s="1"/>
  <c r="P16" i="6" s="1"/>
  <c r="P15" i="6" s="1"/>
  <c r="P14" i="6" s="1"/>
  <c r="AL19" i="6"/>
  <c r="AL18" i="6" s="1"/>
  <c r="AJ19" i="6"/>
  <c r="AJ18" i="6" s="1"/>
  <c r="R19" i="6"/>
  <c r="R18" i="6" s="1"/>
  <c r="O17" i="6"/>
  <c r="AS55" i="12"/>
  <c r="AT55" i="12" s="1"/>
  <c r="AM55" i="12"/>
  <c r="AN55" i="12" s="1"/>
  <c r="AD55" i="12"/>
  <c r="AE55" i="12" s="1"/>
  <c r="X55" i="12"/>
  <c r="Y55" i="12" s="1"/>
  <c r="O55" i="12"/>
  <c r="AR54" i="12"/>
  <c r="AR53" i="12" s="1"/>
  <c r="AR52" i="12" s="1"/>
  <c r="AQ54" i="12"/>
  <c r="AP54" i="12"/>
  <c r="AM54" i="12"/>
  <c r="AN54" i="12" s="1"/>
  <c r="AL54" i="12"/>
  <c r="AL53" i="12" s="1"/>
  <c r="AL52" i="12" s="1"/>
  <c r="AK54" i="12"/>
  <c r="AJ54" i="12"/>
  <c r="AJ53" i="12" s="1"/>
  <c r="AC54" i="12"/>
  <c r="AC53" i="12" s="1"/>
  <c r="AC52" i="12" s="1"/>
  <c r="AB54" i="12"/>
  <c r="AA54" i="12"/>
  <c r="W54" i="12"/>
  <c r="W53" i="12" s="1"/>
  <c r="W52" i="12" s="1"/>
  <c r="V54" i="12"/>
  <c r="V53" i="12" s="1"/>
  <c r="V52" i="12" s="1"/>
  <c r="U54" i="12"/>
  <c r="U53" i="12" s="1"/>
  <c r="S54" i="12"/>
  <c r="S53" i="12" s="1"/>
  <c r="R54" i="12"/>
  <c r="Q54" i="12"/>
  <c r="Q53" i="12" s="1"/>
  <c r="Q52" i="12" s="1"/>
  <c r="P54" i="12"/>
  <c r="P53" i="12" s="1"/>
  <c r="P52" i="12" s="1"/>
  <c r="O54" i="12"/>
  <c r="AQ53" i="12"/>
  <c r="AQ52" i="12" s="1"/>
  <c r="AP53" i="12"/>
  <c r="AP52" i="12" s="1"/>
  <c r="AK53" i="12"/>
  <c r="AK52" i="12" s="1"/>
  <c r="AB53" i="12"/>
  <c r="AB52" i="12" s="1"/>
  <c r="AA53" i="12"/>
  <c r="AA52" i="12" s="1"/>
  <c r="R53" i="12"/>
  <c r="R52" i="12" s="1"/>
  <c r="O53" i="12"/>
  <c r="O52" i="12"/>
  <c r="AS51" i="12"/>
  <c r="AT51" i="12" s="1"/>
  <c r="AM51" i="12"/>
  <c r="AN51" i="12" s="1"/>
  <c r="AD51" i="12"/>
  <c r="AE51" i="12" s="1"/>
  <c r="Y51" i="12"/>
  <c r="X51" i="12"/>
  <c r="AG51" i="12" s="1"/>
  <c r="AS50" i="12"/>
  <c r="AT50" i="12" s="1"/>
  <c r="AM50" i="12"/>
  <c r="AN50" i="12" s="1"/>
  <c r="AH50" i="12"/>
  <c r="AD50" i="12"/>
  <c r="AE50" i="12" s="1"/>
  <c r="X50" i="12"/>
  <c r="Y50" i="12" s="1"/>
  <c r="AS49" i="12"/>
  <c r="AT49" i="12" s="1"/>
  <c r="AM49" i="12"/>
  <c r="AN49" i="12" s="1"/>
  <c r="AD49" i="12"/>
  <c r="AE49" i="12" s="1"/>
  <c r="X49" i="12"/>
  <c r="AG49" i="12" s="1"/>
  <c r="AR48" i="12"/>
  <c r="AS48" i="12" s="1"/>
  <c r="AQ48" i="12"/>
  <c r="AP48" i="12"/>
  <c r="AL48" i="12"/>
  <c r="AK48" i="12"/>
  <c r="AJ48" i="12"/>
  <c r="AC48" i="12"/>
  <c r="AB48" i="12"/>
  <c r="AA48" i="12"/>
  <c r="W48" i="12"/>
  <c r="V48" i="12"/>
  <c r="U48" i="12"/>
  <c r="X48" i="12" s="1"/>
  <c r="S48" i="12"/>
  <c r="R48" i="12"/>
  <c r="Q48" i="12"/>
  <c r="P48" i="12"/>
  <c r="AS47" i="12"/>
  <c r="AT47" i="12" s="1"/>
  <c r="AM47" i="12"/>
  <c r="AD47" i="12"/>
  <c r="AE47" i="12" s="1"/>
  <c r="X47" i="12"/>
  <c r="X46" i="12" s="1"/>
  <c r="AR46" i="12"/>
  <c r="AQ46" i="12"/>
  <c r="AP46" i="12"/>
  <c r="AP45" i="12" s="1"/>
  <c r="AM46" i="12"/>
  <c r="AL46" i="12"/>
  <c r="AK46" i="12"/>
  <c r="AK45" i="12" s="1"/>
  <c r="AJ46" i="12"/>
  <c r="AJ45" i="12" s="1"/>
  <c r="AJ44" i="12" s="1"/>
  <c r="AC46" i="12"/>
  <c r="AB46" i="12"/>
  <c r="AA46" i="12"/>
  <c r="AA45" i="12" s="1"/>
  <c r="W46" i="12"/>
  <c r="W45" i="12" s="1"/>
  <c r="W44" i="12" s="1"/>
  <c r="V46" i="12"/>
  <c r="U46" i="12"/>
  <c r="S46" i="12"/>
  <c r="R46" i="12"/>
  <c r="R45" i="12" s="1"/>
  <c r="R44" i="12" s="1"/>
  <c r="Q46" i="12"/>
  <c r="P46" i="12"/>
  <c r="AQ45" i="12"/>
  <c r="AQ44" i="12" s="1"/>
  <c r="AL45" i="12"/>
  <c r="AL44" i="12" s="1"/>
  <c r="U45" i="12"/>
  <c r="P45" i="12"/>
  <c r="U44" i="12"/>
  <c r="P44" i="12"/>
  <c r="AS43" i="12"/>
  <c r="AT43" i="12" s="1"/>
  <c r="AM43" i="12"/>
  <c r="AV43" i="12" s="1"/>
  <c r="AW43" i="12" s="1"/>
  <c r="AD43" i="12"/>
  <c r="AE43" i="12" s="1"/>
  <c r="X43" i="12"/>
  <c r="Y43" i="12" s="1"/>
  <c r="AS42" i="12"/>
  <c r="AT42" i="12" s="1"/>
  <c r="AM42" i="12"/>
  <c r="AN42" i="12" s="1"/>
  <c r="AD42" i="12"/>
  <c r="AE42" i="12" s="1"/>
  <c r="X42" i="12"/>
  <c r="Y42" i="12" s="1"/>
  <c r="AS41" i="12"/>
  <c r="AT41" i="12" s="1"/>
  <c r="AM41" i="12"/>
  <c r="AN41" i="12" s="1"/>
  <c r="AD41" i="12"/>
  <c r="AE41" i="12" s="1"/>
  <c r="X41" i="12"/>
  <c r="AG41" i="12" s="1"/>
  <c r="AR40" i="12"/>
  <c r="AQ40" i="12"/>
  <c r="AP40" i="12"/>
  <c r="AL40" i="12"/>
  <c r="AK40" i="12"/>
  <c r="AM40" i="12" s="1"/>
  <c r="AJ40" i="12"/>
  <c r="AC40" i="12"/>
  <c r="AB40" i="12"/>
  <c r="AA40" i="12"/>
  <c r="W40" i="12"/>
  <c r="V40" i="12"/>
  <c r="U40" i="12"/>
  <c r="X40" i="12" s="1"/>
  <c r="Y40" i="12" s="1"/>
  <c r="S40" i="12"/>
  <c r="R40" i="12"/>
  <c r="Q40" i="12"/>
  <c r="P40" i="12"/>
  <c r="AS39" i="12"/>
  <c r="AT39" i="12" s="1"/>
  <c r="AM39" i="12"/>
  <c r="AD39" i="12"/>
  <c r="AE39" i="12" s="1"/>
  <c r="X39" i="12"/>
  <c r="Y39" i="12" s="1"/>
  <c r="AR38" i="12"/>
  <c r="AQ38" i="12"/>
  <c r="AP38" i="12"/>
  <c r="AS38" i="12" s="1"/>
  <c r="AT38" i="12" s="1"/>
  <c r="AL38" i="12"/>
  <c r="AK38" i="12"/>
  <c r="AJ38" i="12"/>
  <c r="AC38" i="12"/>
  <c r="AB38" i="12"/>
  <c r="AA38" i="12"/>
  <c r="W38" i="12"/>
  <c r="V38" i="12"/>
  <c r="U38" i="12"/>
  <c r="S38" i="12"/>
  <c r="R38" i="12"/>
  <c r="Q38" i="12"/>
  <c r="P38" i="12"/>
  <c r="AS37" i="12"/>
  <c r="AT37" i="12" s="1"/>
  <c r="AM37" i="12"/>
  <c r="AN37" i="12" s="1"/>
  <c r="AD37" i="12"/>
  <c r="AE37" i="12" s="1"/>
  <c r="X37" i="12"/>
  <c r="AS36" i="12"/>
  <c r="AT36" i="12" s="1"/>
  <c r="AM36" i="12"/>
  <c r="AV36" i="12" s="1"/>
  <c r="AD36" i="12"/>
  <c r="AE36" i="12" s="1"/>
  <c r="X36" i="12"/>
  <c r="Y36" i="12" s="1"/>
  <c r="AR35" i="12"/>
  <c r="AQ35" i="12"/>
  <c r="AP35" i="12"/>
  <c r="AS35" i="12" s="1"/>
  <c r="AT35" i="12" s="1"/>
  <c r="AL35" i="12"/>
  <c r="AK35" i="12"/>
  <c r="AJ35" i="12"/>
  <c r="AC35" i="12"/>
  <c r="AB35" i="12"/>
  <c r="AA35" i="12"/>
  <c r="W35" i="12"/>
  <c r="V35" i="12"/>
  <c r="V34" i="12" s="1"/>
  <c r="V33" i="12" s="1"/>
  <c r="U35" i="12"/>
  <c r="S35" i="12"/>
  <c r="R35" i="12"/>
  <c r="R34" i="12" s="1"/>
  <c r="R33" i="12" s="1"/>
  <c r="Q35" i="12"/>
  <c r="Q34" i="12" s="1"/>
  <c r="Q33" i="12" s="1"/>
  <c r="P35" i="12"/>
  <c r="P34" i="12" s="1"/>
  <c r="P33" i="12" s="1"/>
  <c r="AQ34" i="12"/>
  <c r="AL34" i="12"/>
  <c r="AL33" i="12" s="1"/>
  <c r="AK34" i="12"/>
  <c r="AK33" i="12" s="1"/>
  <c r="AA34" i="12"/>
  <c r="W34" i="12"/>
  <c r="W33" i="12" s="1"/>
  <c r="AQ33" i="12"/>
  <c r="AS32" i="12"/>
  <c r="AT32" i="12" s="1"/>
  <c r="AM32" i="12"/>
  <c r="AN32" i="12" s="1"/>
  <c r="AD32" i="12"/>
  <c r="AE32" i="12" s="1"/>
  <c r="X32" i="12"/>
  <c r="Y32" i="12" s="1"/>
  <c r="AS31" i="12"/>
  <c r="AT31" i="12" s="1"/>
  <c r="AM31" i="12"/>
  <c r="AD31" i="12"/>
  <c r="AE31" i="12" s="1"/>
  <c r="X31" i="12"/>
  <c r="Y31" i="12" s="1"/>
  <c r="AS30" i="12"/>
  <c r="AT30" i="12" s="1"/>
  <c r="AM30" i="12"/>
  <c r="AN30" i="12" s="1"/>
  <c r="AD30" i="12"/>
  <c r="AE30" i="12" s="1"/>
  <c r="X30" i="12"/>
  <c r="AG30" i="12" s="1"/>
  <c r="AH30" i="12" s="1"/>
  <c r="AS29" i="12"/>
  <c r="AT29" i="12" s="1"/>
  <c r="AM29" i="12"/>
  <c r="AN29" i="12" s="1"/>
  <c r="AD29" i="12"/>
  <c r="AE29" i="12" s="1"/>
  <c r="X29" i="12"/>
  <c r="AR28" i="12"/>
  <c r="AQ28" i="12"/>
  <c r="AP28" i="12"/>
  <c r="AL28" i="12"/>
  <c r="AK28" i="12"/>
  <c r="AJ28" i="12"/>
  <c r="AM28" i="12" s="1"/>
  <c r="AC28" i="12"/>
  <c r="AB28" i="12"/>
  <c r="AA28" i="12"/>
  <c r="W28" i="12"/>
  <c r="V28" i="12"/>
  <c r="U28" i="12"/>
  <c r="X28" i="12" s="1"/>
  <c r="S28" i="12"/>
  <c r="R28" i="12"/>
  <c r="Q28" i="12"/>
  <c r="P28" i="12"/>
  <c r="AS27" i="12"/>
  <c r="AT27" i="12" s="1"/>
  <c r="AM27" i="12"/>
  <c r="AD27" i="12"/>
  <c r="AE27" i="12" s="1"/>
  <c r="X27" i="12"/>
  <c r="Y27" i="12" s="1"/>
  <c r="AS26" i="12"/>
  <c r="AT26" i="12" s="1"/>
  <c r="AM26" i="12"/>
  <c r="AN26" i="12" s="1"/>
  <c r="AD26" i="12"/>
  <c r="AE26" i="12" s="1"/>
  <c r="X26" i="12"/>
  <c r="Y26" i="12" s="1"/>
  <c r="AS25" i="12"/>
  <c r="AT25" i="12" s="1"/>
  <c r="AM25" i="12"/>
  <c r="AN25" i="12" s="1"/>
  <c r="AD25" i="12"/>
  <c r="AE25" i="12" s="1"/>
  <c r="X25" i="12"/>
  <c r="AR24" i="12"/>
  <c r="AQ24" i="12"/>
  <c r="AP24" i="12"/>
  <c r="AL24" i="12"/>
  <c r="AK24" i="12"/>
  <c r="AM24" i="12" s="1"/>
  <c r="AJ24" i="12"/>
  <c r="AC24" i="12"/>
  <c r="AB24" i="12"/>
  <c r="AA24" i="12"/>
  <c r="W24" i="12"/>
  <c r="V24" i="12"/>
  <c r="U24" i="12"/>
  <c r="X24" i="12" s="1"/>
  <c r="S24" i="12"/>
  <c r="R24" i="12"/>
  <c r="Q24" i="12"/>
  <c r="P24" i="12"/>
  <c r="AS23" i="12"/>
  <c r="AT23" i="12" s="1"/>
  <c r="AM23" i="12"/>
  <c r="AD23" i="12"/>
  <c r="AE23" i="12" s="1"/>
  <c r="X23" i="12"/>
  <c r="Y23" i="12" s="1"/>
  <c r="AS22" i="12"/>
  <c r="AT22" i="12" s="1"/>
  <c r="AM22" i="12"/>
  <c r="AN22" i="12" s="1"/>
  <c r="AD22" i="12"/>
  <c r="AE22" i="12" s="1"/>
  <c r="X22" i="12"/>
  <c r="AG22" i="12" s="1"/>
  <c r="AH22" i="12" s="1"/>
  <c r="AS21" i="12"/>
  <c r="AT21" i="12" s="1"/>
  <c r="AM21" i="12"/>
  <c r="AN21" i="12" s="1"/>
  <c r="AD21" i="12"/>
  <c r="AE21" i="12" s="1"/>
  <c r="X21" i="12"/>
  <c r="AR20" i="12"/>
  <c r="AQ20" i="12"/>
  <c r="AP20" i="12"/>
  <c r="AL20" i="12"/>
  <c r="AK20" i="12"/>
  <c r="AJ20" i="12"/>
  <c r="AM20" i="12" s="1"/>
  <c r="AC20" i="12"/>
  <c r="AB20" i="12"/>
  <c r="AA20" i="12"/>
  <c r="W20" i="12"/>
  <c r="W19" i="12" s="1"/>
  <c r="W18" i="12" s="1"/>
  <c r="W17" i="12" s="1"/>
  <c r="W16" i="12" s="1"/>
  <c r="W15" i="12" s="1"/>
  <c r="W14" i="12" s="1"/>
  <c r="V20" i="12"/>
  <c r="U20" i="12"/>
  <c r="S20" i="12"/>
  <c r="R20" i="12"/>
  <c r="R19" i="12" s="1"/>
  <c r="R18" i="12" s="1"/>
  <c r="Q20" i="12"/>
  <c r="Q19" i="12" s="1"/>
  <c r="Q18" i="12" s="1"/>
  <c r="P20" i="12"/>
  <c r="AQ19" i="12"/>
  <c r="AP19" i="12"/>
  <c r="AP18" i="12" s="1"/>
  <c r="AK19" i="12"/>
  <c r="AJ19" i="12"/>
  <c r="AB19" i="12"/>
  <c r="AA19" i="12"/>
  <c r="AA18" i="12" s="1"/>
  <c r="U19" i="12"/>
  <c r="P19" i="12"/>
  <c r="P18" i="12" s="1"/>
  <c r="P17" i="12" s="1"/>
  <c r="P16" i="12" s="1"/>
  <c r="P15" i="12" s="1"/>
  <c r="P14" i="12" s="1"/>
  <c r="AQ18" i="12"/>
  <c r="AQ17" i="12" s="1"/>
  <c r="AQ16" i="12" s="1"/>
  <c r="AQ15" i="12" s="1"/>
  <c r="AQ14" i="12" s="1"/>
  <c r="AK18" i="12"/>
  <c r="AB18" i="12"/>
  <c r="T14" i="12"/>
  <c r="AS53" i="5"/>
  <c r="AT53" i="5" s="1"/>
  <c r="AM53" i="5"/>
  <c r="AD53" i="5"/>
  <c r="AE53" i="5" s="1"/>
  <c r="X53" i="5"/>
  <c r="Y53" i="5" s="1"/>
  <c r="AS52" i="5"/>
  <c r="AT52" i="5" s="1"/>
  <c r="AM52" i="5"/>
  <c r="AD52" i="5"/>
  <c r="X52" i="5"/>
  <c r="AS51" i="5"/>
  <c r="AT51" i="5" s="1"/>
  <c r="AN51" i="5"/>
  <c r="AM51" i="5"/>
  <c r="AD51" i="5"/>
  <c r="AE51" i="5" s="1"/>
  <c r="X51" i="5"/>
  <c r="Y51" i="5" s="1"/>
  <c r="AS50" i="5"/>
  <c r="AT50" i="5" s="1"/>
  <c r="AM50" i="5"/>
  <c r="AD50" i="5"/>
  <c r="AE50" i="5" s="1"/>
  <c r="X50" i="5"/>
  <c r="Y50" i="5" s="1"/>
  <c r="AR49" i="5"/>
  <c r="AQ49" i="5"/>
  <c r="AP49" i="5"/>
  <c r="AS49" i="5" s="1"/>
  <c r="AT49" i="5" s="1"/>
  <c r="AL49" i="5"/>
  <c r="AK49" i="5"/>
  <c r="AJ49" i="5"/>
  <c r="AC49" i="5"/>
  <c r="AB49" i="5"/>
  <c r="AA49" i="5"/>
  <c r="W49" i="5"/>
  <c r="V49" i="5"/>
  <c r="U49" i="5"/>
  <c r="S49" i="5"/>
  <c r="R49" i="5"/>
  <c r="Q49" i="5"/>
  <c r="P49" i="5"/>
  <c r="AS48" i="5"/>
  <c r="AT48" i="5" s="1"/>
  <c r="AM48" i="5"/>
  <c r="AN48" i="5" s="1"/>
  <c r="AD48" i="5"/>
  <c r="AE48" i="5" s="1"/>
  <c r="X48" i="5"/>
  <c r="AS47" i="5"/>
  <c r="AM47" i="5"/>
  <c r="AN47" i="5" s="1"/>
  <c r="AD47" i="5"/>
  <c r="AE47" i="5" s="1"/>
  <c r="X47" i="5"/>
  <c r="Y47" i="5" s="1"/>
  <c r="AR46" i="5"/>
  <c r="AQ46" i="5"/>
  <c r="AP46" i="5"/>
  <c r="AL46" i="5"/>
  <c r="AK46" i="5"/>
  <c r="AJ46" i="5"/>
  <c r="AC46" i="5"/>
  <c r="AB46" i="5"/>
  <c r="AA46" i="5"/>
  <c r="W46" i="5"/>
  <c r="V46" i="5"/>
  <c r="U46" i="5"/>
  <c r="S46" i="5"/>
  <c r="R46" i="5"/>
  <c r="Q46" i="5"/>
  <c r="P46" i="5"/>
  <c r="AS45" i="5"/>
  <c r="AT45" i="5" s="1"/>
  <c r="AM45" i="5"/>
  <c r="AN45" i="5" s="1"/>
  <c r="AD45" i="5"/>
  <c r="AE45" i="5" s="1"/>
  <c r="X45" i="5"/>
  <c r="Y45" i="5" s="1"/>
  <c r="AS44" i="5"/>
  <c r="AT44" i="5" s="1"/>
  <c r="AM44" i="5"/>
  <c r="AN44" i="5" s="1"/>
  <c r="AD44" i="5"/>
  <c r="AE44" i="5" s="1"/>
  <c r="X44" i="5"/>
  <c r="AR43" i="5"/>
  <c r="AR42" i="5" s="1"/>
  <c r="AR41" i="5" s="1"/>
  <c r="AQ43" i="5"/>
  <c r="AP43" i="5"/>
  <c r="AL43" i="5"/>
  <c r="AL42" i="5" s="1"/>
  <c r="AL41" i="5" s="1"/>
  <c r="AK43" i="5"/>
  <c r="AJ43" i="5"/>
  <c r="AC43" i="5"/>
  <c r="AB43" i="5"/>
  <c r="AB42" i="5" s="1"/>
  <c r="AB41" i="5" s="1"/>
  <c r="AA43" i="5"/>
  <c r="W43" i="5"/>
  <c r="W42" i="5" s="1"/>
  <c r="W41" i="5" s="1"/>
  <c r="V43" i="5"/>
  <c r="U43" i="5"/>
  <c r="U42" i="5" s="1"/>
  <c r="S43" i="5"/>
  <c r="R43" i="5"/>
  <c r="Q43" i="5"/>
  <c r="P43" i="5"/>
  <c r="AS40" i="5"/>
  <c r="AT40" i="5" s="1"/>
  <c r="AM40" i="5"/>
  <c r="AN40" i="5" s="1"/>
  <c r="AD40" i="5"/>
  <c r="X40" i="5"/>
  <c r="AS39" i="5"/>
  <c r="AT39" i="5" s="1"/>
  <c r="AM39" i="5"/>
  <c r="AN39" i="5" s="1"/>
  <c r="AD39" i="5"/>
  <c r="AE39" i="5" s="1"/>
  <c r="X39" i="5"/>
  <c r="Y39" i="5" s="1"/>
  <c r="AS38" i="5"/>
  <c r="AM38" i="5"/>
  <c r="AD38" i="5"/>
  <c r="AE38" i="5" s="1"/>
  <c r="X38" i="5"/>
  <c r="Y38" i="5" s="1"/>
  <c r="AS37" i="5"/>
  <c r="AT37" i="5" s="1"/>
  <c r="AM37" i="5"/>
  <c r="AN37" i="5" s="1"/>
  <c r="AD37" i="5"/>
  <c r="AE37" i="5" s="1"/>
  <c r="X37" i="5"/>
  <c r="Y37" i="5" s="1"/>
  <c r="AR36" i="5"/>
  <c r="AQ36" i="5"/>
  <c r="AP36" i="5"/>
  <c r="AL36" i="5"/>
  <c r="AK36" i="5"/>
  <c r="AJ36" i="5"/>
  <c r="AC36" i="5"/>
  <c r="AB36" i="5"/>
  <c r="AA36" i="5"/>
  <c r="W36" i="5"/>
  <c r="V36" i="5"/>
  <c r="U36" i="5"/>
  <c r="S36" i="5"/>
  <c r="R36" i="5"/>
  <c r="Q36" i="5"/>
  <c r="P36" i="5"/>
  <c r="AS35" i="5"/>
  <c r="AT35" i="5" s="1"/>
  <c r="AM35" i="5"/>
  <c r="AN35" i="5" s="1"/>
  <c r="AD35" i="5"/>
  <c r="AE35" i="5" s="1"/>
  <c r="X35" i="5"/>
  <c r="Y35" i="5" s="1"/>
  <c r="AR34" i="5"/>
  <c r="AQ34" i="5"/>
  <c r="AP34" i="5"/>
  <c r="AL34" i="5"/>
  <c r="AK34" i="5"/>
  <c r="AJ34" i="5"/>
  <c r="AD34" i="5"/>
  <c r="AC34" i="5"/>
  <c r="AB34" i="5"/>
  <c r="AA34" i="5"/>
  <c r="W34" i="5"/>
  <c r="V34" i="5"/>
  <c r="U34" i="5"/>
  <c r="S34" i="5"/>
  <c r="R34" i="5"/>
  <c r="Q34" i="5"/>
  <c r="P34" i="5"/>
  <c r="AS33" i="5"/>
  <c r="AT33" i="5" s="1"/>
  <c r="AM33" i="5"/>
  <c r="AN33" i="5" s="1"/>
  <c r="AD33" i="5"/>
  <c r="AE33" i="5" s="1"/>
  <c r="X33" i="5"/>
  <c r="Y33" i="5" s="1"/>
  <c r="AS32" i="5"/>
  <c r="AM32" i="5"/>
  <c r="AN32" i="5" s="1"/>
  <c r="AD32" i="5"/>
  <c r="AE32" i="5" s="1"/>
  <c r="X32" i="5"/>
  <c r="X31" i="5" s="1"/>
  <c r="AR31" i="5"/>
  <c r="AQ31" i="5"/>
  <c r="AP31" i="5"/>
  <c r="AP30" i="5" s="1"/>
  <c r="AP29" i="5" s="1"/>
  <c r="AL31" i="5"/>
  <c r="AK31" i="5"/>
  <c r="AK30" i="5" s="1"/>
  <c r="AK29" i="5" s="1"/>
  <c r="AJ31" i="5"/>
  <c r="AC31" i="5"/>
  <c r="AB31" i="5"/>
  <c r="AA31" i="5"/>
  <c r="AA30" i="5" s="1"/>
  <c r="AA29" i="5" s="1"/>
  <c r="W31" i="5"/>
  <c r="V31" i="5"/>
  <c r="V30" i="5" s="1"/>
  <c r="V29" i="5" s="1"/>
  <c r="U31" i="5"/>
  <c r="S31" i="5"/>
  <c r="R31" i="5"/>
  <c r="Q31" i="5"/>
  <c r="Q30" i="5" s="1"/>
  <c r="Q29" i="5" s="1"/>
  <c r="P31" i="5"/>
  <c r="AS28" i="5"/>
  <c r="AT28" i="5" s="1"/>
  <c r="AM28" i="5"/>
  <c r="AD28" i="5"/>
  <c r="AE28" i="5" s="1"/>
  <c r="X28" i="5"/>
  <c r="AS27" i="5"/>
  <c r="AT27" i="5" s="1"/>
  <c r="AM27" i="5"/>
  <c r="AN27" i="5" s="1"/>
  <c r="AD27" i="5"/>
  <c r="AE27" i="5" s="1"/>
  <c r="X27" i="5"/>
  <c r="Y27" i="5" s="1"/>
  <c r="AS26" i="5"/>
  <c r="AT26" i="5" s="1"/>
  <c r="AM26" i="5"/>
  <c r="AD26" i="5"/>
  <c r="AE26" i="5" s="1"/>
  <c r="X26" i="5"/>
  <c r="X25" i="5" s="1"/>
  <c r="AR25" i="5"/>
  <c r="AR24" i="5" s="1"/>
  <c r="AR23" i="5" s="1"/>
  <c r="AQ25" i="5"/>
  <c r="AP25" i="5"/>
  <c r="AP24" i="5" s="1"/>
  <c r="AP23" i="5" s="1"/>
  <c r="AL25" i="5"/>
  <c r="AL24" i="5" s="1"/>
  <c r="AL23" i="5" s="1"/>
  <c r="AK25" i="5"/>
  <c r="AK24" i="5" s="1"/>
  <c r="AK23" i="5" s="1"/>
  <c r="AJ25" i="5"/>
  <c r="AJ24" i="5" s="1"/>
  <c r="AJ23" i="5" s="1"/>
  <c r="AC25" i="5"/>
  <c r="AC24" i="5" s="1"/>
  <c r="AC23" i="5" s="1"/>
  <c r="AB25" i="5"/>
  <c r="AB24" i="5" s="1"/>
  <c r="AB23" i="5" s="1"/>
  <c r="AA25" i="5"/>
  <c r="AA24" i="5" s="1"/>
  <c r="AA23" i="5" s="1"/>
  <c r="W25" i="5"/>
  <c r="V25" i="5"/>
  <c r="V24" i="5" s="1"/>
  <c r="V23" i="5" s="1"/>
  <c r="U25" i="5"/>
  <c r="S25" i="5"/>
  <c r="R25" i="5"/>
  <c r="R24" i="5" s="1"/>
  <c r="R23" i="5" s="1"/>
  <c r="Q25" i="5"/>
  <c r="Q24" i="5" s="1"/>
  <c r="Q23" i="5" s="1"/>
  <c r="P25" i="5"/>
  <c r="P24" i="5" s="1"/>
  <c r="P23" i="5" s="1"/>
  <c r="AQ24" i="5"/>
  <c r="AQ23" i="5" s="1"/>
  <c r="W24" i="5"/>
  <c r="W23" i="5" s="1"/>
  <c r="U24" i="5"/>
  <c r="U23" i="5" s="1"/>
  <c r="AT22" i="5"/>
  <c r="AM22" i="5"/>
  <c r="AN22" i="5" s="1"/>
  <c r="AD22" i="5"/>
  <c r="AE22" i="5" s="1"/>
  <c r="X22" i="5"/>
  <c r="Y22" i="5" s="1"/>
  <c r="AS21" i="5"/>
  <c r="AS19" i="5" s="1"/>
  <c r="AM21" i="5"/>
  <c r="AD21" i="5"/>
  <c r="AE21" i="5" s="1"/>
  <c r="X21" i="5"/>
  <c r="Y21" i="5" s="1"/>
  <c r="AT20" i="5"/>
  <c r="AS20" i="5"/>
  <c r="AM20" i="5"/>
  <c r="AN20" i="5" s="1"/>
  <c r="AD20" i="5"/>
  <c r="X20" i="5"/>
  <c r="AR19" i="5"/>
  <c r="AR18" i="5" s="1"/>
  <c r="AR17" i="5" s="1"/>
  <c r="AQ19" i="5"/>
  <c r="AQ18" i="5" s="1"/>
  <c r="AQ17" i="5" s="1"/>
  <c r="AP19" i="5"/>
  <c r="AP18" i="5" s="1"/>
  <c r="AP17" i="5" s="1"/>
  <c r="AL19" i="5"/>
  <c r="AL18" i="5" s="1"/>
  <c r="AL17" i="5" s="1"/>
  <c r="AK19" i="5"/>
  <c r="AK18" i="5" s="1"/>
  <c r="AK17" i="5" s="1"/>
  <c r="AK16" i="5" s="1"/>
  <c r="AJ19" i="5"/>
  <c r="AJ18" i="5" s="1"/>
  <c r="AJ17" i="5" s="1"/>
  <c r="AC19" i="5"/>
  <c r="AC18" i="5" s="1"/>
  <c r="AC17" i="5" s="1"/>
  <c r="AB19" i="5"/>
  <c r="AB18" i="5" s="1"/>
  <c r="AB17" i="5" s="1"/>
  <c r="AA19" i="5"/>
  <c r="W19" i="5"/>
  <c r="W18" i="5" s="1"/>
  <c r="W17" i="5" s="1"/>
  <c r="V19" i="5"/>
  <c r="V18" i="5" s="1"/>
  <c r="V17" i="5" s="1"/>
  <c r="U19" i="5"/>
  <c r="U18" i="5" s="1"/>
  <c r="U17" i="5" s="1"/>
  <c r="S19" i="5"/>
  <c r="S18" i="5" s="1"/>
  <c r="R19" i="5"/>
  <c r="R18" i="5" s="1"/>
  <c r="R17" i="5" s="1"/>
  <c r="Q19" i="5"/>
  <c r="Q18" i="5" s="1"/>
  <c r="Q17" i="5" s="1"/>
  <c r="P19" i="5"/>
  <c r="P18" i="5" s="1"/>
  <c r="P17" i="5" s="1"/>
  <c r="AA18" i="5"/>
  <c r="AA17" i="5" s="1"/>
  <c r="AA16" i="5" s="1"/>
  <c r="AS982" i="4"/>
  <c r="AT982" i="4" s="1"/>
  <c r="AM982" i="4"/>
  <c r="AD982" i="4"/>
  <c r="AE982" i="4" s="1"/>
  <c r="X982" i="4"/>
  <c r="AT981" i="4"/>
  <c r="AS981" i="4"/>
  <c r="AN981" i="4"/>
  <c r="AM981" i="4"/>
  <c r="AV981" i="4" s="1"/>
  <c r="AW981" i="4" s="1"/>
  <c r="AE981" i="4"/>
  <c r="AD981" i="4"/>
  <c r="Y981" i="4"/>
  <c r="X981" i="4"/>
  <c r="AG981" i="4" s="1"/>
  <c r="AH981" i="4" s="1"/>
  <c r="AV980" i="4"/>
  <c r="AW980" i="4" s="1"/>
  <c r="AT980" i="4"/>
  <c r="AS980" i="4"/>
  <c r="AM980" i="4"/>
  <c r="AN980" i="4" s="1"/>
  <c r="AD980" i="4"/>
  <c r="AE980" i="4" s="1"/>
  <c r="X980" i="4"/>
  <c r="AT979" i="4"/>
  <c r="AS979" i="4"/>
  <c r="AN979" i="4"/>
  <c r="AM979" i="4"/>
  <c r="AV979" i="4" s="1"/>
  <c r="AW979" i="4" s="1"/>
  <c r="AD979" i="4"/>
  <c r="AE979" i="4" s="1"/>
  <c r="Y979" i="4"/>
  <c r="X979" i="4"/>
  <c r="AV978" i="4"/>
  <c r="AW978" i="4" s="1"/>
  <c r="AS978" i="4"/>
  <c r="AT978" i="4" s="1"/>
  <c r="AN978" i="4"/>
  <c r="AM978" i="4"/>
  <c r="AG978" i="4"/>
  <c r="AE978" i="4"/>
  <c r="AD978" i="4"/>
  <c r="X978" i="4"/>
  <c r="Y978" i="4" s="1"/>
  <c r="AR977" i="4"/>
  <c r="AQ977" i="4"/>
  <c r="AP977" i="4"/>
  <c r="AS977" i="4" s="1"/>
  <c r="AL977" i="4"/>
  <c r="AK977" i="4"/>
  <c r="AJ977" i="4"/>
  <c r="AC977" i="4"/>
  <c r="AB977" i="4"/>
  <c r="AA977" i="4"/>
  <c r="W977" i="4"/>
  <c r="V977" i="4"/>
  <c r="U977" i="4"/>
  <c r="S977" i="4"/>
  <c r="R977" i="4"/>
  <c r="Q977" i="4"/>
  <c r="P977" i="4"/>
  <c r="P972" i="4" s="1"/>
  <c r="P971" i="4" s="1"/>
  <c r="AS976" i="4"/>
  <c r="AT976" i="4" s="1"/>
  <c r="AM976" i="4"/>
  <c r="AD976" i="4"/>
  <c r="AE976" i="4" s="1"/>
  <c r="Y976" i="4"/>
  <c r="X976" i="4"/>
  <c r="AG976" i="4" s="1"/>
  <c r="AH976" i="4" s="1"/>
  <c r="AR975" i="4"/>
  <c r="AQ975" i="4"/>
  <c r="AP975" i="4"/>
  <c r="AL975" i="4"/>
  <c r="AL972" i="4" s="1"/>
  <c r="AL971" i="4" s="1"/>
  <c r="AL970" i="4" s="1"/>
  <c r="AL969" i="4" s="1"/>
  <c r="AL968" i="4" s="1"/>
  <c r="AL967" i="4" s="1"/>
  <c r="AK975" i="4"/>
  <c r="AJ975" i="4"/>
  <c r="AC975" i="4"/>
  <c r="AB975" i="4"/>
  <c r="AA975" i="4"/>
  <c r="X975" i="4"/>
  <c r="W975" i="4"/>
  <c r="V975" i="4"/>
  <c r="U975" i="4"/>
  <c r="S975" i="4"/>
  <c r="R975" i="4"/>
  <c r="Q975" i="4"/>
  <c r="P975" i="4"/>
  <c r="AS974" i="4"/>
  <c r="AT974" i="4" s="1"/>
  <c r="AN974" i="4"/>
  <c r="AM974" i="4"/>
  <c r="AE974" i="4"/>
  <c r="AD974" i="4"/>
  <c r="X974" i="4"/>
  <c r="AR973" i="4"/>
  <c r="AQ973" i="4"/>
  <c r="AP973" i="4"/>
  <c r="AS973" i="4" s="1"/>
  <c r="AT973" i="4" s="1"/>
  <c r="AM973" i="4"/>
  <c r="AL973" i="4"/>
  <c r="AK973" i="4"/>
  <c r="AJ973" i="4"/>
  <c r="AC973" i="4"/>
  <c r="AC972" i="4" s="1"/>
  <c r="AC971" i="4" s="1"/>
  <c r="AB973" i="4"/>
  <c r="AA973" i="4"/>
  <c r="X973" i="4"/>
  <c r="W973" i="4"/>
  <c r="V973" i="4"/>
  <c r="U973" i="4"/>
  <c r="S973" i="4"/>
  <c r="R973" i="4"/>
  <c r="Q973" i="4"/>
  <c r="P973" i="4"/>
  <c r="AQ972" i="4"/>
  <c r="AP972" i="4"/>
  <c r="AK972" i="4"/>
  <c r="AJ972" i="4"/>
  <c r="AB972" i="4"/>
  <c r="W972" i="4"/>
  <c r="W971" i="4" s="1"/>
  <c r="W970" i="4" s="1"/>
  <c r="W969" i="4" s="1"/>
  <c r="W968" i="4" s="1"/>
  <c r="W967" i="4" s="1"/>
  <c r="V972" i="4"/>
  <c r="V971" i="4" s="1"/>
  <c r="V970" i="4" s="1"/>
  <c r="V969" i="4" s="1"/>
  <c r="V968" i="4" s="1"/>
  <c r="V967" i="4" s="1"/>
  <c r="R972" i="4"/>
  <c r="Q972" i="4"/>
  <c r="Q971" i="4" s="1"/>
  <c r="Q970" i="4" s="1"/>
  <c r="Q969" i="4" s="1"/>
  <c r="Q968" i="4" s="1"/>
  <c r="Q967" i="4" s="1"/>
  <c r="AQ971" i="4"/>
  <c r="AK971" i="4"/>
  <c r="AK970" i="4" s="1"/>
  <c r="AK969" i="4" s="1"/>
  <c r="AK968" i="4" s="1"/>
  <c r="AK967" i="4" s="1"/>
  <c r="AB971" i="4"/>
  <c r="AB970" i="4" s="1"/>
  <c r="AB969" i="4" s="1"/>
  <c r="AB968" i="4" s="1"/>
  <c r="AB967" i="4" s="1"/>
  <c r="R971" i="4"/>
  <c r="R970" i="4" s="1"/>
  <c r="R969" i="4" s="1"/>
  <c r="R968" i="4" s="1"/>
  <c r="R967" i="4" s="1"/>
  <c r="AQ970" i="4"/>
  <c r="AQ969" i="4" s="1"/>
  <c r="AQ968" i="4" s="1"/>
  <c r="AQ967" i="4" s="1"/>
  <c r="AC970" i="4"/>
  <c r="AC969" i="4" s="1"/>
  <c r="AC968" i="4" s="1"/>
  <c r="AC967" i="4" s="1"/>
  <c r="P970" i="4"/>
  <c r="P969" i="4" s="1"/>
  <c r="P968" i="4" s="1"/>
  <c r="P967" i="4" s="1"/>
  <c r="AT966" i="4"/>
  <c r="AS966" i="4"/>
  <c r="AM966" i="4"/>
  <c r="AE966" i="4"/>
  <c r="AD966" i="4"/>
  <c r="Y966" i="4"/>
  <c r="X966" i="4"/>
  <c r="AG966" i="4" s="1"/>
  <c r="AS965" i="4"/>
  <c r="AT965" i="4" s="1"/>
  <c r="AM965" i="4"/>
  <c r="AE965" i="4"/>
  <c r="AD965" i="4"/>
  <c r="X965" i="4"/>
  <c r="AT964" i="4"/>
  <c r="AS964" i="4"/>
  <c r="AN964" i="4"/>
  <c r="AM964" i="4"/>
  <c r="AE964" i="4"/>
  <c r="AD964" i="4"/>
  <c r="Y964" i="4"/>
  <c r="X964" i="4"/>
  <c r="AG964" i="4" s="1"/>
  <c r="AH964" i="4" s="1"/>
  <c r="AR963" i="4"/>
  <c r="AQ963" i="4"/>
  <c r="AS963" i="4" s="1"/>
  <c r="AT963" i="4" s="1"/>
  <c r="AP963" i="4"/>
  <c r="AL963" i="4"/>
  <c r="AK963" i="4"/>
  <c r="AJ963" i="4"/>
  <c r="AD963" i="4"/>
  <c r="AE963" i="4" s="1"/>
  <c r="AC963" i="4"/>
  <c r="AB963" i="4"/>
  <c r="AA963" i="4"/>
  <c r="W963" i="4"/>
  <c r="V963" i="4"/>
  <c r="U963" i="4"/>
  <c r="S963" i="4"/>
  <c r="R963" i="4"/>
  <c r="Q963" i="4"/>
  <c r="P963" i="4"/>
  <c r="AV962" i="4"/>
  <c r="AW962" i="4" s="1"/>
  <c r="AT962" i="4"/>
  <c r="AS962" i="4"/>
  <c r="AM962" i="4"/>
  <c r="AN962" i="4" s="1"/>
  <c r="AE962" i="4"/>
  <c r="AD962" i="4"/>
  <c r="Y962" i="4"/>
  <c r="X962" i="4"/>
  <c r="AS961" i="4"/>
  <c r="AT961" i="4" s="1"/>
  <c r="AR961" i="4"/>
  <c r="AQ961" i="4"/>
  <c r="AP961" i="4"/>
  <c r="AL961" i="4"/>
  <c r="AK961" i="4"/>
  <c r="AJ961" i="4"/>
  <c r="AC961" i="4"/>
  <c r="AD961" i="4" s="1"/>
  <c r="AE961" i="4" s="1"/>
  <c r="AB961" i="4"/>
  <c r="AA961" i="4"/>
  <c r="X961" i="4"/>
  <c r="W961" i="4"/>
  <c r="V961" i="4"/>
  <c r="U961" i="4"/>
  <c r="S961" i="4"/>
  <c r="R961" i="4"/>
  <c r="Q961" i="4"/>
  <c r="P961" i="4"/>
  <c r="AS960" i="4"/>
  <c r="AT960" i="4" s="1"/>
  <c r="AN960" i="4"/>
  <c r="AM960" i="4"/>
  <c r="AE960" i="4"/>
  <c r="AD960" i="4"/>
  <c r="X960" i="4"/>
  <c r="Y960" i="4" s="1"/>
  <c r="AR959" i="4"/>
  <c r="AR958" i="4" s="1"/>
  <c r="AR957" i="4" s="1"/>
  <c r="AR956" i="4" s="1"/>
  <c r="AR955" i="4" s="1"/>
  <c r="AR954" i="4" s="1"/>
  <c r="AR953" i="4" s="1"/>
  <c r="AQ959" i="4"/>
  <c r="AP959" i="4"/>
  <c r="AM959" i="4"/>
  <c r="AL959" i="4"/>
  <c r="AK959" i="4"/>
  <c r="AJ959" i="4"/>
  <c r="AC959" i="4"/>
  <c r="AB959" i="4"/>
  <c r="AA959" i="4"/>
  <c r="W959" i="4"/>
  <c r="V959" i="4"/>
  <c r="U959" i="4"/>
  <c r="S959" i="4"/>
  <c r="R959" i="4"/>
  <c r="Q959" i="4"/>
  <c r="Q958" i="4" s="1"/>
  <c r="Q957" i="4" s="1"/>
  <c r="Q956" i="4" s="1"/>
  <c r="P959" i="4"/>
  <c r="AL958" i="4"/>
  <c r="AL957" i="4" s="1"/>
  <c r="AB958" i="4"/>
  <c r="AB957" i="4" s="1"/>
  <c r="W958" i="4"/>
  <c r="W957" i="4" s="1"/>
  <c r="U958" i="4"/>
  <c r="R958" i="4"/>
  <c r="R957" i="4" s="1"/>
  <c r="P958" i="4"/>
  <c r="P957" i="4" s="1"/>
  <c r="AL956" i="4"/>
  <c r="AL955" i="4" s="1"/>
  <c r="AB956" i="4"/>
  <c r="AB955" i="4" s="1"/>
  <c r="AB954" i="4" s="1"/>
  <c r="AB953" i="4" s="1"/>
  <c r="W956" i="4"/>
  <c r="R956" i="4"/>
  <c r="R955" i="4" s="1"/>
  <c r="R954" i="4" s="1"/>
  <c r="R953" i="4" s="1"/>
  <c r="P956" i="4"/>
  <c r="P955" i="4" s="1"/>
  <c r="P954" i="4" s="1"/>
  <c r="P953" i="4" s="1"/>
  <c r="W955" i="4"/>
  <c r="W954" i="4" s="1"/>
  <c r="W953" i="4" s="1"/>
  <c r="Q955" i="4"/>
  <c r="Q954" i="4" s="1"/>
  <c r="Q953" i="4" s="1"/>
  <c r="AL954" i="4"/>
  <c r="AL953" i="4" s="1"/>
  <c r="AV952" i="4"/>
  <c r="AW952" i="4" s="1"/>
  <c r="AS952" i="4"/>
  <c r="AT952" i="4" s="1"/>
  <c r="AM952" i="4"/>
  <c r="AN952" i="4" s="1"/>
  <c r="AD952" i="4"/>
  <c r="AE952" i="4" s="1"/>
  <c r="X952" i="4"/>
  <c r="Y952" i="4" s="1"/>
  <c r="AT951" i="4"/>
  <c r="AS951" i="4"/>
  <c r="AN951" i="4"/>
  <c r="AM951" i="4"/>
  <c r="AV951" i="4" s="1"/>
  <c r="AW951" i="4" s="1"/>
  <c r="AE951" i="4"/>
  <c r="AD951" i="4"/>
  <c r="Y951" i="4"/>
  <c r="X951" i="4"/>
  <c r="AG951" i="4" s="1"/>
  <c r="AS950" i="4"/>
  <c r="AT950" i="4" s="1"/>
  <c r="AM950" i="4"/>
  <c r="AN950" i="4" s="1"/>
  <c r="AG950" i="4"/>
  <c r="AD950" i="4"/>
  <c r="AE950" i="4" s="1"/>
  <c r="X950" i="4"/>
  <c r="Y950" i="4" s="1"/>
  <c r="AT949" i="4"/>
  <c r="AS949" i="4"/>
  <c r="AN949" i="4"/>
  <c r="AM949" i="4"/>
  <c r="AV949" i="4" s="1"/>
  <c r="AW949" i="4" s="1"/>
  <c r="AE949" i="4"/>
  <c r="AD949" i="4"/>
  <c r="Y949" i="4"/>
  <c r="X949" i="4"/>
  <c r="AG949" i="4" s="1"/>
  <c r="AY949" i="4" s="1"/>
  <c r="AR948" i="4"/>
  <c r="AQ948" i="4"/>
  <c r="AS948" i="4" s="1"/>
  <c r="AT948" i="4" s="1"/>
  <c r="AP948" i="4"/>
  <c r="AL948" i="4"/>
  <c r="AL943" i="4" s="1"/>
  <c r="AK948" i="4"/>
  <c r="AJ948" i="4"/>
  <c r="AM948" i="4" s="1"/>
  <c r="AC948" i="4"/>
  <c r="AB948" i="4"/>
  <c r="AD948" i="4" s="1"/>
  <c r="AE948" i="4" s="1"/>
  <c r="AA948" i="4"/>
  <c r="W948" i="4"/>
  <c r="V948" i="4"/>
  <c r="U948" i="4"/>
  <c r="S948" i="4"/>
  <c r="R948" i="4"/>
  <c r="Q948" i="4"/>
  <c r="P948" i="4"/>
  <c r="AT947" i="4"/>
  <c r="AS947" i="4"/>
  <c r="AN947" i="4"/>
  <c r="AM947" i="4"/>
  <c r="AV947" i="4" s="1"/>
  <c r="AW947" i="4" s="1"/>
  <c r="AE947" i="4"/>
  <c r="AD947" i="4"/>
  <c r="Y947" i="4"/>
  <c r="X947" i="4"/>
  <c r="AG947" i="4" s="1"/>
  <c r="AS946" i="4"/>
  <c r="AT946" i="4" s="1"/>
  <c r="AR946" i="4"/>
  <c r="AQ946" i="4"/>
  <c r="AP946" i="4"/>
  <c r="AN946" i="4"/>
  <c r="AL946" i="4"/>
  <c r="AK946" i="4"/>
  <c r="AJ946" i="4"/>
  <c r="AM946" i="4" s="1"/>
  <c r="AD946" i="4"/>
  <c r="AE946" i="4" s="1"/>
  <c r="AC946" i="4"/>
  <c r="AB946" i="4"/>
  <c r="AA946" i="4"/>
  <c r="Y946" i="4"/>
  <c r="W946" i="4"/>
  <c r="V946" i="4"/>
  <c r="U946" i="4"/>
  <c r="X946" i="4" s="1"/>
  <c r="S946" i="4"/>
  <c r="R946" i="4"/>
  <c r="Q946" i="4"/>
  <c r="P946" i="4"/>
  <c r="AT945" i="4"/>
  <c r="AS945" i="4"/>
  <c r="AN945" i="4"/>
  <c r="AM945" i="4"/>
  <c r="AV945" i="4" s="1"/>
  <c r="AW945" i="4" s="1"/>
  <c r="AE945" i="4"/>
  <c r="AD945" i="4"/>
  <c r="Y945" i="4"/>
  <c r="X945" i="4"/>
  <c r="AG945" i="4" s="1"/>
  <c r="AS944" i="4"/>
  <c r="AR944" i="4"/>
  <c r="AQ944" i="4"/>
  <c r="AP944" i="4"/>
  <c r="AL944" i="4"/>
  <c r="AK944" i="4"/>
  <c r="AJ944" i="4"/>
  <c r="AC944" i="4"/>
  <c r="AB944" i="4"/>
  <c r="AD944" i="4" s="1"/>
  <c r="AE944" i="4" s="1"/>
  <c r="AA944" i="4"/>
  <c r="W944" i="4"/>
  <c r="V944" i="4"/>
  <c r="U944" i="4"/>
  <c r="S944" i="4"/>
  <c r="R944" i="4"/>
  <c r="R943" i="4" s="1"/>
  <c r="Q944" i="4"/>
  <c r="P944" i="4"/>
  <c r="P943" i="4" s="1"/>
  <c r="AR943" i="4"/>
  <c r="AQ943" i="4"/>
  <c r="AQ942" i="4" s="1"/>
  <c r="AQ941" i="4" s="1"/>
  <c r="AQ940" i="4" s="1"/>
  <c r="AQ939" i="4" s="1"/>
  <c r="AQ938" i="4" s="1"/>
  <c r="AP943" i="4"/>
  <c r="AP942" i="4" s="1"/>
  <c r="AK943" i="4"/>
  <c r="AK942" i="4" s="1"/>
  <c r="AK941" i="4" s="1"/>
  <c r="AK940" i="4" s="1"/>
  <c r="AK939" i="4" s="1"/>
  <c r="AK938" i="4" s="1"/>
  <c r="AC943" i="4"/>
  <c r="AC942" i="4" s="1"/>
  <c r="AC941" i="4" s="1"/>
  <c r="AC940" i="4" s="1"/>
  <c r="AC939" i="4" s="1"/>
  <c r="AB943" i="4"/>
  <c r="AA943" i="4"/>
  <c r="W943" i="4"/>
  <c r="W942" i="4" s="1"/>
  <c r="W941" i="4" s="1"/>
  <c r="W940" i="4" s="1"/>
  <c r="W939" i="4" s="1"/>
  <c r="W938" i="4" s="1"/>
  <c r="V943" i="4"/>
  <c r="V942" i="4" s="1"/>
  <c r="S943" i="4"/>
  <c r="S942" i="4" s="1"/>
  <c r="S941" i="4" s="1"/>
  <c r="Q943" i="4"/>
  <c r="Q942" i="4" s="1"/>
  <c r="Q941" i="4" s="1"/>
  <c r="Q940" i="4" s="1"/>
  <c r="Q939" i="4" s="1"/>
  <c r="Q938" i="4" s="1"/>
  <c r="AR942" i="4"/>
  <c r="AR941" i="4" s="1"/>
  <c r="AR940" i="4" s="1"/>
  <c r="AR939" i="4" s="1"/>
  <c r="AR938" i="4" s="1"/>
  <c r="AL942" i="4"/>
  <c r="AL941" i="4" s="1"/>
  <c r="AL940" i="4" s="1"/>
  <c r="AL939" i="4" s="1"/>
  <c r="AL938" i="4" s="1"/>
  <c r="AB942" i="4"/>
  <c r="AB941" i="4" s="1"/>
  <c r="AB940" i="4" s="1"/>
  <c r="AB939" i="4" s="1"/>
  <c r="AB938" i="4" s="1"/>
  <c r="R942" i="4"/>
  <c r="R941" i="4" s="1"/>
  <c r="R940" i="4" s="1"/>
  <c r="R939" i="4" s="1"/>
  <c r="R938" i="4" s="1"/>
  <c r="P942" i="4"/>
  <c r="AP941" i="4"/>
  <c r="AP940" i="4" s="1"/>
  <c r="AS940" i="4" s="1"/>
  <c r="V941" i="4"/>
  <c r="V940" i="4" s="1"/>
  <c r="P941" i="4"/>
  <c r="P940" i="4" s="1"/>
  <c r="P939" i="4" s="1"/>
  <c r="P938" i="4" s="1"/>
  <c r="V939" i="4"/>
  <c r="V938" i="4" s="1"/>
  <c r="AC938" i="4"/>
  <c r="AT937" i="4"/>
  <c r="AS937" i="4"/>
  <c r="AN937" i="4"/>
  <c r="AM937" i="4"/>
  <c r="AV937" i="4" s="1"/>
  <c r="AW937" i="4" s="1"/>
  <c r="AE937" i="4"/>
  <c r="AD937" i="4"/>
  <c r="Y937" i="4"/>
  <c r="X937" i="4"/>
  <c r="AG937" i="4" s="1"/>
  <c r="AH937" i="4" s="1"/>
  <c r="AV936" i="4"/>
  <c r="AW936" i="4" s="1"/>
  <c r="AS936" i="4"/>
  <c r="AT936" i="4" s="1"/>
  <c r="AM936" i="4"/>
  <c r="AN936" i="4" s="1"/>
  <c r="AD936" i="4"/>
  <c r="AE936" i="4" s="1"/>
  <c r="X936" i="4"/>
  <c r="AR935" i="4"/>
  <c r="AQ935" i="4"/>
  <c r="AP935" i="4"/>
  <c r="AL935" i="4"/>
  <c r="AK935" i="4"/>
  <c r="AJ935" i="4"/>
  <c r="AC935" i="4"/>
  <c r="AB935" i="4"/>
  <c r="AB934" i="4" s="1"/>
  <c r="AB933" i="4" s="1"/>
  <c r="AB932" i="4" s="1"/>
  <c r="AA935" i="4"/>
  <c r="X935" i="4"/>
  <c r="W935" i="4"/>
  <c r="V935" i="4"/>
  <c r="U935" i="4"/>
  <c r="S935" i="4"/>
  <c r="R935" i="4"/>
  <c r="Q935" i="4"/>
  <c r="P935" i="4"/>
  <c r="AR934" i="4"/>
  <c r="AQ934" i="4"/>
  <c r="AQ933" i="4" s="1"/>
  <c r="AQ932" i="4" s="1"/>
  <c r="AQ931" i="4" s="1"/>
  <c r="AQ930" i="4" s="1"/>
  <c r="AL934" i="4"/>
  <c r="AJ934" i="4"/>
  <c r="AC934" i="4"/>
  <c r="AC933" i="4" s="1"/>
  <c r="AC932" i="4" s="1"/>
  <c r="AC931" i="4" s="1"/>
  <c r="AA934" i="4"/>
  <c r="AD934" i="4" s="1"/>
  <c r="AE934" i="4" s="1"/>
  <c r="X934" i="4"/>
  <c r="W934" i="4"/>
  <c r="V934" i="4"/>
  <c r="V933" i="4" s="1"/>
  <c r="V932" i="4" s="1"/>
  <c r="V931" i="4" s="1"/>
  <c r="V930" i="4" s="1"/>
  <c r="U934" i="4"/>
  <c r="S934" i="4"/>
  <c r="R934" i="4"/>
  <c r="Q934" i="4"/>
  <c r="Q933" i="4" s="1"/>
  <c r="P934" i="4"/>
  <c r="AR933" i="4"/>
  <c r="AL933" i="4"/>
  <c r="AL932" i="4" s="1"/>
  <c r="AL931" i="4" s="1"/>
  <c r="AL930" i="4" s="1"/>
  <c r="W933" i="4"/>
  <c r="W932" i="4" s="1"/>
  <c r="W931" i="4" s="1"/>
  <c r="W930" i="4" s="1"/>
  <c r="U933" i="4"/>
  <c r="R933" i="4"/>
  <c r="R932" i="4" s="1"/>
  <c r="P933" i="4"/>
  <c r="P932" i="4" s="1"/>
  <c r="P931" i="4" s="1"/>
  <c r="P930" i="4" s="1"/>
  <c r="AR932" i="4"/>
  <c r="AR931" i="4" s="1"/>
  <c r="AR930" i="4" s="1"/>
  <c r="Q932" i="4"/>
  <c r="Q931" i="4" s="1"/>
  <c r="Q930" i="4" s="1"/>
  <c r="AB931" i="4"/>
  <c r="AB930" i="4" s="1"/>
  <c r="R931" i="4"/>
  <c r="R930" i="4" s="1"/>
  <c r="AC930" i="4"/>
  <c r="AS929" i="4"/>
  <c r="AT929" i="4" s="1"/>
  <c r="AM929" i="4"/>
  <c r="AN929" i="4" s="1"/>
  <c r="AG929" i="4"/>
  <c r="AD929" i="4"/>
  <c r="AE929" i="4" s="1"/>
  <c r="X929" i="4"/>
  <c r="Y929" i="4" s="1"/>
  <c r="AR928" i="4"/>
  <c r="AR927" i="4" s="1"/>
  <c r="AQ928" i="4"/>
  <c r="AP928" i="4"/>
  <c r="AL928" i="4"/>
  <c r="AK928" i="4"/>
  <c r="AJ928" i="4"/>
  <c r="AC928" i="4"/>
  <c r="AC927" i="4" s="1"/>
  <c r="AC926" i="4" s="1"/>
  <c r="AC925" i="4" s="1"/>
  <c r="AB928" i="4"/>
  <c r="AA928" i="4"/>
  <c r="W928" i="4"/>
  <c r="V928" i="4"/>
  <c r="V927" i="4" s="1"/>
  <c r="U928" i="4"/>
  <c r="S928" i="4"/>
  <c r="R928" i="4"/>
  <c r="Q928" i="4"/>
  <c r="Q927" i="4" s="1"/>
  <c r="Q926" i="4" s="1"/>
  <c r="Q925" i="4" s="1"/>
  <c r="Q924" i="4" s="1"/>
  <c r="P928" i="4"/>
  <c r="AQ927" i="4"/>
  <c r="AQ926" i="4" s="1"/>
  <c r="AQ925" i="4" s="1"/>
  <c r="AQ924" i="4" s="1"/>
  <c r="AL927" i="4"/>
  <c r="AL926" i="4" s="1"/>
  <c r="AJ927" i="4"/>
  <c r="AB927" i="4"/>
  <c r="AB926" i="4" s="1"/>
  <c r="W927" i="4"/>
  <c r="W926" i="4" s="1"/>
  <c r="W925" i="4" s="1"/>
  <c r="W924" i="4" s="1"/>
  <c r="U927" i="4"/>
  <c r="R927" i="4"/>
  <c r="R926" i="4" s="1"/>
  <c r="P927" i="4"/>
  <c r="P926" i="4" s="1"/>
  <c r="AR926" i="4"/>
  <c r="AR925" i="4" s="1"/>
  <c r="AR924" i="4" s="1"/>
  <c r="AR923" i="4" s="1"/>
  <c r="V926" i="4"/>
  <c r="V925" i="4" s="1"/>
  <c r="AL925" i="4"/>
  <c r="AL924" i="4" s="1"/>
  <c r="AL923" i="4" s="1"/>
  <c r="AB925" i="4"/>
  <c r="AB924" i="4" s="1"/>
  <c r="AB923" i="4" s="1"/>
  <c r="R925" i="4"/>
  <c r="R924" i="4" s="1"/>
  <c r="R923" i="4" s="1"/>
  <c r="P925" i="4"/>
  <c r="AC924" i="4"/>
  <c r="AC923" i="4" s="1"/>
  <c r="V924" i="4"/>
  <c r="V923" i="4" s="1"/>
  <c r="P924" i="4"/>
  <c r="P923" i="4" s="1"/>
  <c r="AQ923" i="4"/>
  <c r="W923" i="4"/>
  <c r="Q923" i="4"/>
  <c r="AT922" i="4"/>
  <c r="AS922" i="4"/>
  <c r="AM922" i="4"/>
  <c r="AE922" i="4"/>
  <c r="AD922" i="4"/>
  <c r="Y922" i="4"/>
  <c r="X922" i="4"/>
  <c r="AG922" i="4" s="1"/>
  <c r="AS921" i="4"/>
  <c r="AT921" i="4" s="1"/>
  <c r="AM921" i="4"/>
  <c r="AE921" i="4"/>
  <c r="AD921" i="4"/>
  <c r="X921" i="4"/>
  <c r="AT920" i="4"/>
  <c r="AS920" i="4"/>
  <c r="AN920" i="4"/>
  <c r="AM920" i="4"/>
  <c r="AE920" i="4"/>
  <c r="AD920" i="4"/>
  <c r="Y920" i="4"/>
  <c r="X920" i="4"/>
  <c r="AG920" i="4" s="1"/>
  <c r="AH920" i="4" s="1"/>
  <c r="AV919" i="4"/>
  <c r="AW919" i="4" s="1"/>
  <c r="AS919" i="4"/>
  <c r="AT919" i="4" s="1"/>
  <c r="AM919" i="4"/>
  <c r="AN919" i="4" s="1"/>
  <c r="AD919" i="4"/>
  <c r="AE919" i="4" s="1"/>
  <c r="X919" i="4"/>
  <c r="AR918" i="4"/>
  <c r="AQ918" i="4"/>
  <c r="AQ913" i="4" s="1"/>
  <c r="AQ912" i="4" s="1"/>
  <c r="AP918" i="4"/>
  <c r="AL918" i="4"/>
  <c r="AK918" i="4"/>
  <c r="AM918" i="4" s="1"/>
  <c r="AJ918" i="4"/>
  <c r="AC918" i="4"/>
  <c r="AB918" i="4"/>
  <c r="AA918" i="4"/>
  <c r="W918" i="4"/>
  <c r="V918" i="4"/>
  <c r="X918" i="4" s="1"/>
  <c r="U918" i="4"/>
  <c r="S918" i="4"/>
  <c r="R918" i="4"/>
  <c r="Q918" i="4"/>
  <c r="P918" i="4"/>
  <c r="AS917" i="4"/>
  <c r="AT917" i="4" s="1"/>
  <c r="AM917" i="4"/>
  <c r="AE917" i="4"/>
  <c r="AD917" i="4"/>
  <c r="X917" i="4"/>
  <c r="AR916" i="4"/>
  <c r="AR913" i="4" s="1"/>
  <c r="AR912" i="4" s="1"/>
  <c r="AR911" i="4" s="1"/>
  <c r="AQ916" i="4"/>
  <c r="AP916" i="4"/>
  <c r="AM916" i="4"/>
  <c r="AL916" i="4"/>
  <c r="AK916" i="4"/>
  <c r="AJ916" i="4"/>
  <c r="AD916" i="4"/>
  <c r="AE916" i="4" s="1"/>
  <c r="AC916" i="4"/>
  <c r="AB916" i="4"/>
  <c r="AA916" i="4"/>
  <c r="W916" i="4"/>
  <c r="V916" i="4"/>
  <c r="U916" i="4"/>
  <c r="X916" i="4" s="1"/>
  <c r="S916" i="4"/>
  <c r="R916" i="4"/>
  <c r="Q916" i="4"/>
  <c r="P916" i="4"/>
  <c r="P913" i="4" s="1"/>
  <c r="AT915" i="4"/>
  <c r="AS915" i="4"/>
  <c r="AM915" i="4"/>
  <c r="AN915" i="4" s="1"/>
  <c r="AG915" i="4"/>
  <c r="AD915" i="4"/>
  <c r="AE915" i="4" s="1"/>
  <c r="Y915" i="4"/>
  <c r="X915" i="4"/>
  <c r="AR914" i="4"/>
  <c r="AQ914" i="4"/>
  <c r="AP914" i="4"/>
  <c r="AL914" i="4"/>
  <c r="AM914" i="4" s="1"/>
  <c r="AN914" i="4" s="1"/>
  <c r="AK914" i="4"/>
  <c r="AJ914" i="4"/>
  <c r="AC914" i="4"/>
  <c r="AC913" i="4" s="1"/>
  <c r="AC912" i="4" s="1"/>
  <c r="AC911" i="4" s="1"/>
  <c r="AC910" i="4" s="1"/>
  <c r="AC909" i="4" s="1"/>
  <c r="AC908" i="4" s="1"/>
  <c r="AB914" i="4"/>
  <c r="AA914" i="4"/>
  <c r="W914" i="4"/>
  <c r="W913" i="4" s="1"/>
  <c r="W912" i="4" s="1"/>
  <c r="V914" i="4"/>
  <c r="V913" i="4" s="1"/>
  <c r="U914" i="4"/>
  <c r="S914" i="4"/>
  <c r="R914" i="4"/>
  <c r="R913" i="4" s="1"/>
  <c r="R912" i="4" s="1"/>
  <c r="R911" i="4" s="1"/>
  <c r="Q914" i="4"/>
  <c r="Q913" i="4" s="1"/>
  <c r="Q912" i="4" s="1"/>
  <c r="Q911" i="4" s="1"/>
  <c r="Q910" i="4" s="1"/>
  <c r="Q909" i="4" s="1"/>
  <c r="Q908" i="4" s="1"/>
  <c r="P914" i="4"/>
  <c r="AL913" i="4"/>
  <c r="AL912" i="4" s="1"/>
  <c r="AL911" i="4" s="1"/>
  <c r="AL910" i="4" s="1"/>
  <c r="AL909" i="4" s="1"/>
  <c r="AL908" i="4" s="1"/>
  <c r="AJ913" i="4"/>
  <c r="AB913" i="4"/>
  <c r="AB912" i="4" s="1"/>
  <c r="AB911" i="4" s="1"/>
  <c r="AB910" i="4" s="1"/>
  <c r="AB909" i="4" s="1"/>
  <c r="AB908" i="4" s="1"/>
  <c r="U913" i="4"/>
  <c r="S913" i="4"/>
  <c r="AJ912" i="4"/>
  <c r="V912" i="4"/>
  <c r="V911" i="4" s="1"/>
  <c r="V910" i="4" s="1"/>
  <c r="V909" i="4" s="1"/>
  <c r="V908" i="4" s="1"/>
  <c r="S912" i="4"/>
  <c r="P912" i="4"/>
  <c r="P911" i="4" s="1"/>
  <c r="P910" i="4" s="1"/>
  <c r="P909" i="4" s="1"/>
  <c r="P908" i="4" s="1"/>
  <c r="AQ911" i="4"/>
  <c r="AQ910" i="4" s="1"/>
  <c r="AQ909" i="4" s="1"/>
  <c r="AQ908" i="4" s="1"/>
  <c r="W911" i="4"/>
  <c r="W910" i="4" s="1"/>
  <c r="W909" i="4" s="1"/>
  <c r="AR910" i="4"/>
  <c r="AR909" i="4" s="1"/>
  <c r="AR908" i="4" s="1"/>
  <c r="R910" i="4"/>
  <c r="R909" i="4" s="1"/>
  <c r="R908" i="4" s="1"/>
  <c r="AV907" i="4"/>
  <c r="AW907" i="4" s="1"/>
  <c r="AS907" i="4"/>
  <c r="AT907" i="4" s="1"/>
  <c r="AM907" i="4"/>
  <c r="AN907" i="4" s="1"/>
  <c r="AD907" i="4"/>
  <c r="AE907" i="4" s="1"/>
  <c r="X907" i="4"/>
  <c r="AT906" i="4"/>
  <c r="AS906" i="4"/>
  <c r="AN906" i="4"/>
  <c r="AM906" i="4"/>
  <c r="AV906" i="4" s="1"/>
  <c r="AW906" i="4" s="1"/>
  <c r="AD906" i="4"/>
  <c r="AE906" i="4" s="1"/>
  <c r="Y906" i="4"/>
  <c r="X906" i="4"/>
  <c r="AV905" i="4"/>
  <c r="AW905" i="4" s="1"/>
  <c r="AS905" i="4"/>
  <c r="AT905" i="4" s="1"/>
  <c r="AN905" i="4"/>
  <c r="AM905" i="4"/>
  <c r="AG905" i="4"/>
  <c r="AD905" i="4"/>
  <c r="AE905" i="4" s="1"/>
  <c r="X905" i="4"/>
  <c r="Y905" i="4" s="1"/>
  <c r="AS904" i="4"/>
  <c r="AT904" i="4" s="1"/>
  <c r="AN904" i="4"/>
  <c r="AM904" i="4"/>
  <c r="AV904" i="4" s="1"/>
  <c r="AW904" i="4" s="1"/>
  <c r="AE904" i="4"/>
  <c r="AD904" i="4"/>
  <c r="X904" i="4"/>
  <c r="Y904" i="4" s="1"/>
  <c r="AR903" i="4"/>
  <c r="AQ903" i="4"/>
  <c r="AP903" i="4"/>
  <c r="AL903" i="4"/>
  <c r="AK903" i="4"/>
  <c r="AJ903" i="4"/>
  <c r="AM903" i="4" s="1"/>
  <c r="AC903" i="4"/>
  <c r="AB903" i="4"/>
  <c r="AA903" i="4"/>
  <c r="AD903" i="4" s="1"/>
  <c r="AE903" i="4" s="1"/>
  <c r="W903" i="4"/>
  <c r="V903" i="4"/>
  <c r="U903" i="4"/>
  <c r="S903" i="4"/>
  <c r="R903" i="4"/>
  <c r="Q903" i="4"/>
  <c r="P903" i="4"/>
  <c r="AT902" i="4"/>
  <c r="AS902" i="4"/>
  <c r="AN902" i="4"/>
  <c r="AM902" i="4"/>
  <c r="AV902" i="4" s="1"/>
  <c r="AW902" i="4" s="1"/>
  <c r="AD902" i="4"/>
  <c r="AE902" i="4" s="1"/>
  <c r="Y902" i="4"/>
  <c r="X902" i="4"/>
  <c r="AG902" i="4" s="1"/>
  <c r="AR901" i="4"/>
  <c r="AR898" i="4" s="1"/>
  <c r="AR897" i="4" s="1"/>
  <c r="AR896" i="4" s="1"/>
  <c r="AQ901" i="4"/>
  <c r="AP901" i="4"/>
  <c r="AM901" i="4"/>
  <c r="AL901" i="4"/>
  <c r="AK901" i="4"/>
  <c r="AJ901" i="4"/>
  <c r="AC901" i="4"/>
  <c r="AB901" i="4"/>
  <c r="AA901" i="4"/>
  <c r="W901" i="4"/>
  <c r="W898" i="4" s="1"/>
  <c r="W897" i="4" s="1"/>
  <c r="V901" i="4"/>
  <c r="U901" i="4"/>
  <c r="S901" i="4"/>
  <c r="R901" i="4"/>
  <c r="R898" i="4" s="1"/>
  <c r="R897" i="4" s="1"/>
  <c r="Q901" i="4"/>
  <c r="P901" i="4"/>
  <c r="AT900" i="4"/>
  <c r="AS900" i="4"/>
  <c r="AN900" i="4"/>
  <c r="AM900" i="4"/>
  <c r="AE900" i="4"/>
  <c r="AD900" i="4"/>
  <c r="Y900" i="4"/>
  <c r="X900" i="4"/>
  <c r="AG900" i="4" s="1"/>
  <c r="AS899" i="4"/>
  <c r="AT899" i="4" s="1"/>
  <c r="AR899" i="4"/>
  <c r="AQ899" i="4"/>
  <c r="AP899" i="4"/>
  <c r="AL899" i="4"/>
  <c r="AK899" i="4"/>
  <c r="AK898" i="4" s="1"/>
  <c r="AJ899" i="4"/>
  <c r="AC899" i="4"/>
  <c r="AC898" i="4" s="1"/>
  <c r="AC897" i="4" s="1"/>
  <c r="AC896" i="4" s="1"/>
  <c r="AC895" i="4" s="1"/>
  <c r="AC894" i="4" s="1"/>
  <c r="AC893" i="4" s="1"/>
  <c r="AB899" i="4"/>
  <c r="AA899" i="4"/>
  <c r="X899" i="4"/>
  <c r="W899" i="4"/>
  <c r="V899" i="4"/>
  <c r="V898" i="4" s="1"/>
  <c r="U899" i="4"/>
  <c r="S899" i="4"/>
  <c r="R899" i="4"/>
  <c r="Q899" i="4"/>
  <c r="Q898" i="4" s="1"/>
  <c r="P899" i="4"/>
  <c r="AQ898" i="4"/>
  <c r="AQ897" i="4" s="1"/>
  <c r="AL898" i="4"/>
  <c r="AL897" i="4" s="1"/>
  <c r="AL896" i="4" s="1"/>
  <c r="AL895" i="4" s="1"/>
  <c r="AL894" i="4" s="1"/>
  <c r="AL893" i="4" s="1"/>
  <c r="AJ898" i="4"/>
  <c r="U898" i="4"/>
  <c r="P898" i="4"/>
  <c r="P897" i="4" s="1"/>
  <c r="P896" i="4" s="1"/>
  <c r="P895" i="4" s="1"/>
  <c r="AK897" i="4"/>
  <c r="AK896" i="4" s="1"/>
  <c r="AK895" i="4" s="1"/>
  <c r="AK894" i="4" s="1"/>
  <c r="V897" i="4"/>
  <c r="V896" i="4" s="1"/>
  <c r="V895" i="4" s="1"/>
  <c r="V894" i="4" s="1"/>
  <c r="V893" i="4" s="1"/>
  <c r="Q897" i="4"/>
  <c r="Q896" i="4" s="1"/>
  <c r="Q895" i="4" s="1"/>
  <c r="Q894" i="4" s="1"/>
  <c r="Q893" i="4" s="1"/>
  <c r="AQ896" i="4"/>
  <c r="AQ895" i="4" s="1"/>
  <c r="AQ894" i="4" s="1"/>
  <c r="AQ893" i="4" s="1"/>
  <c r="W896" i="4"/>
  <c r="W895" i="4" s="1"/>
  <c r="W894" i="4" s="1"/>
  <c r="W893" i="4" s="1"/>
  <c r="R896" i="4"/>
  <c r="R895" i="4" s="1"/>
  <c r="R894" i="4" s="1"/>
  <c r="R893" i="4" s="1"/>
  <c r="AR895" i="4"/>
  <c r="AR894" i="4" s="1"/>
  <c r="AR893" i="4" s="1"/>
  <c r="P894" i="4"/>
  <c r="P893" i="4" s="1"/>
  <c r="AK893" i="4"/>
  <c r="AV892" i="4"/>
  <c r="AW892" i="4" s="1"/>
  <c r="AS892" i="4"/>
  <c r="AT892" i="4" s="1"/>
  <c r="AM892" i="4"/>
  <c r="AN892" i="4" s="1"/>
  <c r="AD892" i="4"/>
  <c r="AE892" i="4" s="1"/>
  <c r="X892" i="4"/>
  <c r="Y892" i="4" s="1"/>
  <c r="AR891" i="4"/>
  <c r="AQ891" i="4"/>
  <c r="AP891" i="4"/>
  <c r="AS891" i="4" s="1"/>
  <c r="AT891" i="4" s="1"/>
  <c r="AM891" i="4"/>
  <c r="AL891" i="4"/>
  <c r="AK891" i="4"/>
  <c r="AJ891" i="4"/>
  <c r="AC891" i="4"/>
  <c r="AB891" i="4"/>
  <c r="AA891" i="4"/>
  <c r="AD891" i="4" s="1"/>
  <c r="AE891" i="4" s="1"/>
  <c r="W891" i="4"/>
  <c r="V891" i="4"/>
  <c r="X891" i="4" s="1"/>
  <c r="U891" i="4"/>
  <c r="S891" i="4"/>
  <c r="R891" i="4"/>
  <c r="Q891" i="4"/>
  <c r="P891" i="4"/>
  <c r="AV890" i="4"/>
  <c r="AW890" i="4" s="1"/>
  <c r="AS890" i="4"/>
  <c r="AT890" i="4" s="1"/>
  <c r="AM890" i="4"/>
  <c r="AN890" i="4" s="1"/>
  <c r="AG890" i="4"/>
  <c r="AH890" i="4" s="1"/>
  <c r="AD890" i="4"/>
  <c r="AE890" i="4" s="1"/>
  <c r="X890" i="4"/>
  <c r="Y890" i="4" s="1"/>
  <c r="AT889" i="4"/>
  <c r="AS889" i="4"/>
  <c r="AN889" i="4"/>
  <c r="AM889" i="4"/>
  <c r="AV889" i="4" s="1"/>
  <c r="AW889" i="4" s="1"/>
  <c r="AE889" i="4"/>
  <c r="AD889" i="4"/>
  <c r="Y889" i="4"/>
  <c r="X889" i="4"/>
  <c r="AG889" i="4" s="1"/>
  <c r="AS888" i="4"/>
  <c r="AT888" i="4" s="1"/>
  <c r="AM888" i="4"/>
  <c r="AG888" i="4"/>
  <c r="AH888" i="4" s="1"/>
  <c r="AD888" i="4"/>
  <c r="AE888" i="4" s="1"/>
  <c r="X888" i="4"/>
  <c r="Y888" i="4" s="1"/>
  <c r="AT887" i="4"/>
  <c r="AS887" i="4"/>
  <c r="AN887" i="4"/>
  <c r="AM887" i="4"/>
  <c r="AV887" i="4" s="1"/>
  <c r="AW887" i="4" s="1"/>
  <c r="AE887" i="4"/>
  <c r="AD887" i="4"/>
  <c r="Y887" i="4"/>
  <c r="X887" i="4"/>
  <c r="AG887" i="4" s="1"/>
  <c r="AS886" i="4"/>
  <c r="AT886" i="4" s="1"/>
  <c r="AM886" i="4"/>
  <c r="AN886" i="4" s="1"/>
  <c r="AD886" i="4"/>
  <c r="AE886" i="4" s="1"/>
  <c r="X886" i="4"/>
  <c r="AR885" i="4"/>
  <c r="AQ885" i="4"/>
  <c r="AP885" i="4"/>
  <c r="AM885" i="4"/>
  <c r="AL885" i="4"/>
  <c r="AK885" i="4"/>
  <c r="AJ885" i="4"/>
  <c r="AC885" i="4"/>
  <c r="AB885" i="4"/>
  <c r="AA885" i="4"/>
  <c r="AD885" i="4" s="1"/>
  <c r="AE885" i="4" s="1"/>
  <c r="W885" i="4"/>
  <c r="V885" i="4"/>
  <c r="U885" i="4"/>
  <c r="X885" i="4" s="1"/>
  <c r="S885" i="4"/>
  <c r="R885" i="4"/>
  <c r="Q885" i="4"/>
  <c r="P885" i="4"/>
  <c r="AT884" i="4"/>
  <c r="AS884" i="4"/>
  <c r="AM884" i="4"/>
  <c r="AN884" i="4" s="1"/>
  <c r="AG884" i="4"/>
  <c r="AD884" i="4"/>
  <c r="AE884" i="4" s="1"/>
  <c r="Y884" i="4"/>
  <c r="X884" i="4"/>
  <c r="AV883" i="4"/>
  <c r="AW883" i="4" s="1"/>
  <c r="AT883" i="4"/>
  <c r="AS883" i="4"/>
  <c r="AM883" i="4"/>
  <c r="AN883" i="4" s="1"/>
  <c r="AE883" i="4"/>
  <c r="AD883" i="4"/>
  <c r="Y883" i="4"/>
  <c r="X883" i="4"/>
  <c r="AG883" i="4" s="1"/>
  <c r="AS882" i="4"/>
  <c r="AT882" i="4" s="1"/>
  <c r="AN882" i="4"/>
  <c r="AM882" i="4"/>
  <c r="AV882" i="4" s="1"/>
  <c r="AW882" i="4" s="1"/>
  <c r="AE882" i="4"/>
  <c r="AD882" i="4"/>
  <c r="X882" i="4"/>
  <c r="Y882" i="4" s="1"/>
  <c r="AT881" i="4"/>
  <c r="AR881" i="4"/>
  <c r="AQ881" i="4"/>
  <c r="AP881" i="4"/>
  <c r="AS881" i="4" s="1"/>
  <c r="AL881" i="4"/>
  <c r="AK881" i="4"/>
  <c r="AJ881" i="4"/>
  <c r="AM881" i="4" s="1"/>
  <c r="AD881" i="4"/>
  <c r="AE881" i="4" s="1"/>
  <c r="AC881" i="4"/>
  <c r="AB881" i="4"/>
  <c r="AA881" i="4"/>
  <c r="W881" i="4"/>
  <c r="V881" i="4"/>
  <c r="U881" i="4"/>
  <c r="S881" i="4"/>
  <c r="R881" i="4"/>
  <c r="Q881" i="4"/>
  <c r="P881" i="4"/>
  <c r="P876" i="4" s="1"/>
  <c r="P875" i="4" s="1"/>
  <c r="AT880" i="4"/>
  <c r="AS880" i="4"/>
  <c r="AM880" i="4"/>
  <c r="AD880" i="4"/>
  <c r="AE880" i="4" s="1"/>
  <c r="Y880" i="4"/>
  <c r="X880" i="4"/>
  <c r="AG880" i="4" s="1"/>
  <c r="AH880" i="4" s="1"/>
  <c r="AT879" i="4"/>
  <c r="AS879" i="4"/>
  <c r="AN879" i="4"/>
  <c r="AM879" i="4"/>
  <c r="AV879" i="4" s="1"/>
  <c r="AW879" i="4" s="1"/>
  <c r="AE879" i="4"/>
  <c r="AD879" i="4"/>
  <c r="Y879" i="4"/>
  <c r="X879" i="4"/>
  <c r="AS878" i="4"/>
  <c r="AT878" i="4" s="1"/>
  <c r="AM878" i="4"/>
  <c r="AE878" i="4"/>
  <c r="AD878" i="4"/>
  <c r="X878" i="4"/>
  <c r="AR877" i="4"/>
  <c r="AR876" i="4" s="1"/>
  <c r="AR875" i="4" s="1"/>
  <c r="AQ877" i="4"/>
  <c r="AP877" i="4"/>
  <c r="AM877" i="4"/>
  <c r="AL877" i="4"/>
  <c r="AK877" i="4"/>
  <c r="AK876" i="4" s="1"/>
  <c r="AJ877" i="4"/>
  <c r="AC877" i="4"/>
  <c r="AC876" i="4" s="1"/>
  <c r="AC875" i="4" s="1"/>
  <c r="AB877" i="4"/>
  <c r="AB876" i="4" s="1"/>
  <c r="AB875" i="4" s="1"/>
  <c r="AA877" i="4"/>
  <c r="X877" i="4"/>
  <c r="W877" i="4"/>
  <c r="W876" i="4" s="1"/>
  <c r="W875" i="4" s="1"/>
  <c r="V877" i="4"/>
  <c r="U877" i="4"/>
  <c r="S877" i="4"/>
  <c r="R877" i="4"/>
  <c r="R876" i="4" s="1"/>
  <c r="R875" i="4" s="1"/>
  <c r="Q877" i="4"/>
  <c r="P877" i="4"/>
  <c r="AQ876" i="4"/>
  <c r="AQ875" i="4" s="1"/>
  <c r="AL876" i="4"/>
  <c r="AL875" i="4" s="1"/>
  <c r="AJ876" i="4"/>
  <c r="AK875" i="4"/>
  <c r="AV874" i="4"/>
  <c r="AW874" i="4" s="1"/>
  <c r="AT874" i="4"/>
  <c r="AS874" i="4"/>
  <c r="AM874" i="4"/>
  <c r="AE874" i="4"/>
  <c r="AD874" i="4"/>
  <c r="Y874" i="4"/>
  <c r="X874" i="4"/>
  <c r="AG874" i="4" s="1"/>
  <c r="AY874" i="4" s="1"/>
  <c r="AT873" i="4"/>
  <c r="AS873" i="4"/>
  <c r="AM873" i="4"/>
  <c r="AN873" i="4" s="1"/>
  <c r="AD873" i="4"/>
  <c r="AE873" i="4" s="1"/>
  <c r="Y873" i="4"/>
  <c r="X873" i="4"/>
  <c r="AG873" i="4" s="1"/>
  <c r="AT872" i="4"/>
  <c r="AS872" i="4"/>
  <c r="AN872" i="4"/>
  <c r="AM872" i="4"/>
  <c r="AV872" i="4" s="1"/>
  <c r="AW872" i="4" s="1"/>
  <c r="AE872" i="4"/>
  <c r="AD872" i="4"/>
  <c r="Y872" i="4"/>
  <c r="X872" i="4"/>
  <c r="AG872" i="4" s="1"/>
  <c r="AS871" i="4"/>
  <c r="AT871" i="4" s="1"/>
  <c r="AN871" i="4"/>
  <c r="AM871" i="4"/>
  <c r="AG871" i="4"/>
  <c r="AH871" i="4" s="1"/>
  <c r="AE871" i="4"/>
  <c r="AD871" i="4"/>
  <c r="X871" i="4"/>
  <c r="Y871" i="4" s="1"/>
  <c r="AR870" i="4"/>
  <c r="AR869" i="4" s="1"/>
  <c r="AQ870" i="4"/>
  <c r="AP870" i="4"/>
  <c r="AL870" i="4"/>
  <c r="AK870" i="4"/>
  <c r="AK869" i="4" s="1"/>
  <c r="AK868" i="4" s="1"/>
  <c r="AJ870" i="4"/>
  <c r="AC870" i="4"/>
  <c r="AC869" i="4" s="1"/>
  <c r="AB870" i="4"/>
  <c r="AA870" i="4"/>
  <c r="W870" i="4"/>
  <c r="V870" i="4"/>
  <c r="V869" i="4" s="1"/>
  <c r="V868" i="4" s="1"/>
  <c r="U870" i="4"/>
  <c r="S870" i="4"/>
  <c r="R870" i="4"/>
  <c r="Q870" i="4"/>
  <c r="Q869" i="4" s="1"/>
  <c r="Q868" i="4" s="1"/>
  <c r="P870" i="4"/>
  <c r="P869" i="4" s="1"/>
  <c r="P868" i="4" s="1"/>
  <c r="AQ869" i="4"/>
  <c r="AQ868" i="4" s="1"/>
  <c r="AL869" i="4"/>
  <c r="AL868" i="4" s="1"/>
  <c r="AB869" i="4"/>
  <c r="AB868" i="4" s="1"/>
  <c r="W869" i="4"/>
  <c r="W868" i="4" s="1"/>
  <c r="R869" i="4"/>
  <c r="R868" i="4" s="1"/>
  <c r="AR868" i="4"/>
  <c r="AC868" i="4"/>
  <c r="AS867" i="4"/>
  <c r="AT867" i="4" s="1"/>
  <c r="AN867" i="4"/>
  <c r="AM867" i="4"/>
  <c r="AG867" i="4"/>
  <c r="AH867" i="4" s="1"/>
  <c r="AE867" i="4"/>
  <c r="AD867" i="4"/>
  <c r="X867" i="4"/>
  <c r="Y867" i="4" s="1"/>
  <c r="AT866" i="4"/>
  <c r="AS866" i="4"/>
  <c r="AN866" i="4"/>
  <c r="AM866" i="4"/>
  <c r="AV866" i="4" s="1"/>
  <c r="AW866" i="4" s="1"/>
  <c r="AE866" i="4"/>
  <c r="AD866" i="4"/>
  <c r="Y866" i="4"/>
  <c r="X866" i="4"/>
  <c r="AG866" i="4" s="1"/>
  <c r="AT865" i="4"/>
  <c r="AS865" i="4"/>
  <c r="AM865" i="4"/>
  <c r="AN865" i="4" s="1"/>
  <c r="AD865" i="4"/>
  <c r="AE865" i="4" s="1"/>
  <c r="Y865" i="4"/>
  <c r="X865" i="4"/>
  <c r="AG865" i="4" s="1"/>
  <c r="AT864" i="4"/>
  <c r="AS864" i="4"/>
  <c r="AN864" i="4"/>
  <c r="AM864" i="4"/>
  <c r="AV864" i="4" s="1"/>
  <c r="AW864" i="4" s="1"/>
  <c r="AE864" i="4"/>
  <c r="AD864" i="4"/>
  <c r="Y864" i="4"/>
  <c r="X864" i="4"/>
  <c r="AG864" i="4" s="1"/>
  <c r="AS863" i="4"/>
  <c r="AT863" i="4" s="1"/>
  <c r="AR863" i="4"/>
  <c r="AQ863" i="4"/>
  <c r="AQ862" i="4" s="1"/>
  <c r="AQ861" i="4" s="1"/>
  <c r="AP863" i="4"/>
  <c r="AL863" i="4"/>
  <c r="AL862" i="4" s="1"/>
  <c r="AK863" i="4"/>
  <c r="AJ863" i="4"/>
  <c r="AD863" i="4"/>
  <c r="AE863" i="4" s="1"/>
  <c r="AC863" i="4"/>
  <c r="AB863" i="4"/>
  <c r="AB862" i="4" s="1"/>
  <c r="AB861" i="4" s="1"/>
  <c r="AA863" i="4"/>
  <c r="W863" i="4"/>
  <c r="W862" i="4" s="1"/>
  <c r="V863" i="4"/>
  <c r="U863" i="4"/>
  <c r="S863" i="4"/>
  <c r="R863" i="4"/>
  <c r="R862" i="4" s="1"/>
  <c r="Q863" i="4"/>
  <c r="P863" i="4"/>
  <c r="P862" i="4" s="1"/>
  <c r="P861" i="4" s="1"/>
  <c r="AR862" i="4"/>
  <c r="AR861" i="4" s="1"/>
  <c r="AP862" i="4"/>
  <c r="AK862" i="4"/>
  <c r="AK861" i="4" s="1"/>
  <c r="AC862" i="4"/>
  <c r="AC861" i="4" s="1"/>
  <c r="AA862" i="4"/>
  <c r="V862" i="4"/>
  <c r="V861" i="4" s="1"/>
  <c r="S862" i="4"/>
  <c r="Q862" i="4"/>
  <c r="Q861" i="4" s="1"/>
  <c r="AL861" i="4"/>
  <c r="W861" i="4"/>
  <c r="R861" i="4"/>
  <c r="AT860" i="4"/>
  <c r="AS860" i="4"/>
  <c r="AN860" i="4"/>
  <c r="AM860" i="4"/>
  <c r="AV860" i="4" s="1"/>
  <c r="AW860" i="4" s="1"/>
  <c r="AE860" i="4"/>
  <c r="AD860" i="4"/>
  <c r="Y860" i="4"/>
  <c r="X860" i="4"/>
  <c r="AG860" i="4" s="1"/>
  <c r="AS859" i="4"/>
  <c r="AT859" i="4" s="1"/>
  <c r="AM859" i="4"/>
  <c r="AN859" i="4" s="1"/>
  <c r="AD859" i="4"/>
  <c r="AE859" i="4" s="1"/>
  <c r="X859" i="4"/>
  <c r="Y859" i="4" s="1"/>
  <c r="AT858" i="4"/>
  <c r="AS858" i="4"/>
  <c r="AN858" i="4"/>
  <c r="AM858" i="4"/>
  <c r="AV858" i="4" s="1"/>
  <c r="AW858" i="4" s="1"/>
  <c r="AE858" i="4"/>
  <c r="AD858" i="4"/>
  <c r="Y858" i="4"/>
  <c r="X858" i="4"/>
  <c r="AG858" i="4" s="1"/>
  <c r="AR857" i="4"/>
  <c r="AQ857" i="4"/>
  <c r="AP857" i="4"/>
  <c r="AL857" i="4"/>
  <c r="AL856" i="4" s="1"/>
  <c r="AL855" i="4" s="1"/>
  <c r="AK857" i="4"/>
  <c r="AJ857" i="4"/>
  <c r="AC857" i="4"/>
  <c r="AB857" i="4"/>
  <c r="AA857" i="4"/>
  <c r="W857" i="4"/>
  <c r="W856" i="4" s="1"/>
  <c r="W855" i="4" s="1"/>
  <c r="V857" i="4"/>
  <c r="U857" i="4"/>
  <c r="S857" i="4"/>
  <c r="R857" i="4"/>
  <c r="R856" i="4" s="1"/>
  <c r="R855" i="4" s="1"/>
  <c r="Q857" i="4"/>
  <c r="P857" i="4"/>
  <c r="P856" i="4" s="1"/>
  <c r="AR856" i="4"/>
  <c r="AR855" i="4" s="1"/>
  <c r="AP856" i="4"/>
  <c r="AK856" i="4"/>
  <c r="AK855" i="4" s="1"/>
  <c r="AC856" i="4"/>
  <c r="AC855" i="4" s="1"/>
  <c r="AA856" i="4"/>
  <c r="V856" i="4"/>
  <c r="V855" i="4" s="1"/>
  <c r="S856" i="4"/>
  <c r="Q856" i="4"/>
  <c r="Q855" i="4" s="1"/>
  <c r="P855" i="4"/>
  <c r="AT854" i="4"/>
  <c r="AS854" i="4"/>
  <c r="AN854" i="4"/>
  <c r="AM854" i="4"/>
  <c r="AV854" i="4" s="1"/>
  <c r="AW854" i="4" s="1"/>
  <c r="AE854" i="4"/>
  <c r="AD854" i="4"/>
  <c r="Y854" i="4"/>
  <c r="X854" i="4"/>
  <c r="AG854" i="4" s="1"/>
  <c r="AR853" i="4"/>
  <c r="AQ853" i="4"/>
  <c r="AQ852" i="4" s="1"/>
  <c r="AP853" i="4"/>
  <c r="AL853" i="4"/>
  <c r="AK853" i="4"/>
  <c r="AK852" i="4" s="1"/>
  <c r="AK851" i="4" s="1"/>
  <c r="AJ853" i="4"/>
  <c r="AD853" i="4"/>
  <c r="AE853" i="4" s="1"/>
  <c r="AC853" i="4"/>
  <c r="AB853" i="4"/>
  <c r="AA853" i="4"/>
  <c r="W853" i="4"/>
  <c r="W852" i="4" s="1"/>
  <c r="W851" i="4" s="1"/>
  <c r="V853" i="4"/>
  <c r="U853" i="4"/>
  <c r="S853" i="4"/>
  <c r="R853" i="4"/>
  <c r="R852" i="4" s="1"/>
  <c r="R851" i="4" s="1"/>
  <c r="Q853" i="4"/>
  <c r="Q852" i="4" s="1"/>
  <c r="Q851" i="4" s="1"/>
  <c r="P853" i="4"/>
  <c r="P852" i="4" s="1"/>
  <c r="AR852" i="4"/>
  <c r="AR851" i="4" s="1"/>
  <c r="AP852" i="4"/>
  <c r="AL852" i="4"/>
  <c r="AL851" i="4" s="1"/>
  <c r="AC852" i="4"/>
  <c r="AB852" i="4"/>
  <c r="AB851" i="4" s="1"/>
  <c r="AA852" i="4"/>
  <c r="V852" i="4"/>
  <c r="V851" i="4" s="1"/>
  <c r="S852" i="4"/>
  <c r="S851" i="4" s="1"/>
  <c r="AQ851" i="4"/>
  <c r="AC851" i="4"/>
  <c r="P851" i="4"/>
  <c r="P837" i="4" s="1"/>
  <c r="AT850" i="4"/>
  <c r="AS850" i="4"/>
  <c r="AN850" i="4"/>
  <c r="AM850" i="4"/>
  <c r="AV850" i="4" s="1"/>
  <c r="AW850" i="4" s="1"/>
  <c r="AE850" i="4"/>
  <c r="AD850" i="4"/>
  <c r="Y850" i="4"/>
  <c r="X850" i="4"/>
  <c r="AG850" i="4" s="1"/>
  <c r="AH850" i="4" s="1"/>
  <c r="AV849" i="4"/>
  <c r="AW849" i="4" s="1"/>
  <c r="AT849" i="4"/>
  <c r="AS849" i="4"/>
  <c r="AM849" i="4"/>
  <c r="AN849" i="4" s="1"/>
  <c r="AD849" i="4"/>
  <c r="AE849" i="4" s="1"/>
  <c r="X849" i="4"/>
  <c r="AT848" i="4"/>
  <c r="AS848" i="4"/>
  <c r="AN848" i="4"/>
  <c r="AM848" i="4"/>
  <c r="AV848" i="4" s="1"/>
  <c r="AW848" i="4" s="1"/>
  <c r="AD848" i="4"/>
  <c r="AE848" i="4" s="1"/>
  <c r="Y848" i="4"/>
  <c r="X848" i="4"/>
  <c r="AV847" i="4"/>
  <c r="AW847" i="4" s="1"/>
  <c r="AS847" i="4"/>
  <c r="AT847" i="4" s="1"/>
  <c r="AN847" i="4"/>
  <c r="AM847" i="4"/>
  <c r="AG847" i="4"/>
  <c r="AE847" i="4"/>
  <c r="AD847" i="4"/>
  <c r="X847" i="4"/>
  <c r="Y847" i="4" s="1"/>
  <c r="AR846" i="4"/>
  <c r="AQ846" i="4"/>
  <c r="AP846" i="4"/>
  <c r="AS846" i="4" s="1"/>
  <c r="AT846" i="4" s="1"/>
  <c r="AL846" i="4"/>
  <c r="AK846" i="4"/>
  <c r="AJ846" i="4"/>
  <c r="AM846" i="4" s="1"/>
  <c r="AC846" i="4"/>
  <c r="AB846" i="4"/>
  <c r="AA846" i="4"/>
  <c r="AD846" i="4" s="1"/>
  <c r="AE846" i="4" s="1"/>
  <c r="W846" i="4"/>
  <c r="V846" i="4"/>
  <c r="U846" i="4"/>
  <c r="S846" i="4"/>
  <c r="R846" i="4"/>
  <c r="Q846" i="4"/>
  <c r="P846" i="4"/>
  <c r="AS845" i="4"/>
  <c r="AT845" i="4" s="1"/>
  <c r="AM845" i="4"/>
  <c r="AN845" i="4" s="1"/>
  <c r="AD845" i="4"/>
  <c r="AE845" i="4" s="1"/>
  <c r="Y845" i="4"/>
  <c r="X845" i="4"/>
  <c r="AT844" i="4"/>
  <c r="AS844" i="4"/>
  <c r="AN844" i="4"/>
  <c r="AM844" i="4"/>
  <c r="AV844" i="4" s="1"/>
  <c r="AW844" i="4" s="1"/>
  <c r="AE844" i="4"/>
  <c r="AD844" i="4"/>
  <c r="Y844" i="4"/>
  <c r="X844" i="4"/>
  <c r="AG844" i="4" s="1"/>
  <c r="AR843" i="4"/>
  <c r="AR839" i="4" s="1"/>
  <c r="AR838" i="4" s="1"/>
  <c r="AQ843" i="4"/>
  <c r="AS843" i="4" s="1"/>
  <c r="AT843" i="4" s="1"/>
  <c r="AP843" i="4"/>
  <c r="AM843" i="4"/>
  <c r="AL843" i="4"/>
  <c r="AK843" i="4"/>
  <c r="AJ843" i="4"/>
  <c r="AC843" i="4"/>
  <c r="AB843" i="4"/>
  <c r="AD843" i="4" s="1"/>
  <c r="AE843" i="4" s="1"/>
  <c r="AA843" i="4"/>
  <c r="W843" i="4"/>
  <c r="W839" i="4" s="1"/>
  <c r="W838" i="4" s="1"/>
  <c r="V843" i="4"/>
  <c r="U843" i="4"/>
  <c r="X843" i="4" s="1"/>
  <c r="S843" i="4"/>
  <c r="R843" i="4"/>
  <c r="R839" i="4" s="1"/>
  <c r="R838" i="4" s="1"/>
  <c r="Q843" i="4"/>
  <c r="P843" i="4"/>
  <c r="AT842" i="4"/>
  <c r="AS842" i="4"/>
  <c r="AN842" i="4"/>
  <c r="AM842" i="4"/>
  <c r="AE842" i="4"/>
  <c r="AD842" i="4"/>
  <c r="Y842" i="4"/>
  <c r="X842" i="4"/>
  <c r="AG842" i="4" s="1"/>
  <c r="AS841" i="4"/>
  <c r="AT841" i="4" s="1"/>
  <c r="AM841" i="4"/>
  <c r="AN841" i="4" s="1"/>
  <c r="AD841" i="4"/>
  <c r="AE841" i="4" s="1"/>
  <c r="Y841" i="4"/>
  <c r="X841" i="4"/>
  <c r="AG841" i="4" s="1"/>
  <c r="AR840" i="4"/>
  <c r="AQ840" i="4"/>
  <c r="AP840" i="4"/>
  <c r="AM840" i="4"/>
  <c r="AL840" i="4"/>
  <c r="AK840" i="4"/>
  <c r="AK839" i="4" s="1"/>
  <c r="AJ840" i="4"/>
  <c r="AC840" i="4"/>
  <c r="AB840" i="4"/>
  <c r="AA840" i="4"/>
  <c r="W840" i="4"/>
  <c r="V840" i="4"/>
  <c r="U840" i="4"/>
  <c r="S840" i="4"/>
  <c r="R840" i="4"/>
  <c r="Q840" i="4"/>
  <c r="P840" i="4"/>
  <c r="AQ839" i="4"/>
  <c r="AQ838" i="4" s="1"/>
  <c r="AM839" i="4"/>
  <c r="AL839" i="4"/>
  <c r="AL838" i="4" s="1"/>
  <c r="AJ839" i="4"/>
  <c r="AJ838" i="4" s="1"/>
  <c r="AM838" i="4" s="1"/>
  <c r="AC839" i="4"/>
  <c r="AC838" i="4" s="1"/>
  <c r="AC837" i="4" s="1"/>
  <c r="AC836" i="4" s="1"/>
  <c r="AC835" i="4" s="1"/>
  <c r="AC834" i="4" s="1"/>
  <c r="S839" i="4"/>
  <c r="P839" i="4"/>
  <c r="P838" i="4" s="1"/>
  <c r="AK838" i="4"/>
  <c r="P836" i="4"/>
  <c r="P835" i="4" s="1"/>
  <c r="P834" i="4" s="1"/>
  <c r="AT833" i="4"/>
  <c r="AS833" i="4"/>
  <c r="AN833" i="4"/>
  <c r="AM833" i="4"/>
  <c r="AV833" i="4" s="1"/>
  <c r="AW833" i="4" s="1"/>
  <c r="AE833" i="4"/>
  <c r="AD833" i="4"/>
  <c r="Y833" i="4"/>
  <c r="X833" i="4"/>
  <c r="AG833" i="4" s="1"/>
  <c r="AS832" i="4"/>
  <c r="AT832" i="4" s="1"/>
  <c r="AR832" i="4"/>
  <c r="AQ832" i="4"/>
  <c r="AP832" i="4"/>
  <c r="AL832" i="4"/>
  <c r="AK832" i="4"/>
  <c r="AJ832" i="4"/>
  <c r="AM832" i="4" s="1"/>
  <c r="AD832" i="4"/>
  <c r="AE832" i="4" s="1"/>
  <c r="AC832" i="4"/>
  <c r="AB832" i="4"/>
  <c r="AA832" i="4"/>
  <c r="W832" i="4"/>
  <c r="V832" i="4"/>
  <c r="U832" i="4"/>
  <c r="X832" i="4" s="1"/>
  <c r="S832" i="4"/>
  <c r="R832" i="4"/>
  <c r="Q832" i="4"/>
  <c r="P832" i="4"/>
  <c r="AT831" i="4"/>
  <c r="AS831" i="4"/>
  <c r="AN831" i="4"/>
  <c r="AM831" i="4"/>
  <c r="AV831" i="4" s="1"/>
  <c r="AW831" i="4" s="1"/>
  <c r="AE831" i="4"/>
  <c r="AD831" i="4"/>
  <c r="Y831" i="4"/>
  <c r="X831" i="4"/>
  <c r="AG831" i="4" s="1"/>
  <c r="AY831" i="4" s="1"/>
  <c r="BB831" i="4" s="1"/>
  <c r="AV830" i="4"/>
  <c r="AW830" i="4" s="1"/>
  <c r="AS830" i="4"/>
  <c r="AT830" i="4" s="1"/>
  <c r="AM830" i="4"/>
  <c r="AN830" i="4" s="1"/>
  <c r="AD830" i="4"/>
  <c r="AE830" i="4" s="1"/>
  <c r="X830" i="4"/>
  <c r="AT829" i="4"/>
  <c r="AS829" i="4"/>
  <c r="AN829" i="4"/>
  <c r="AM829" i="4"/>
  <c r="AV829" i="4" s="1"/>
  <c r="AW829" i="4" s="1"/>
  <c r="AE829" i="4"/>
  <c r="AD829" i="4"/>
  <c r="Y829" i="4"/>
  <c r="X829" i="4"/>
  <c r="AG829" i="4" s="1"/>
  <c r="AY829" i="4" s="1"/>
  <c r="AV828" i="4"/>
  <c r="AW828" i="4" s="1"/>
  <c r="AS828" i="4"/>
  <c r="AT828" i="4" s="1"/>
  <c r="AM828" i="4"/>
  <c r="AN828" i="4" s="1"/>
  <c r="AD828" i="4"/>
  <c r="AE828" i="4" s="1"/>
  <c r="X828" i="4"/>
  <c r="Y828" i="4" s="1"/>
  <c r="AR827" i="4"/>
  <c r="AQ827" i="4"/>
  <c r="AP827" i="4"/>
  <c r="AS827" i="4" s="1"/>
  <c r="AL827" i="4"/>
  <c r="AK827" i="4"/>
  <c r="AJ827" i="4"/>
  <c r="AC827" i="4"/>
  <c r="AB827" i="4"/>
  <c r="AA827" i="4"/>
  <c r="AD827" i="4" s="1"/>
  <c r="X827" i="4"/>
  <c r="W827" i="4"/>
  <c r="V827" i="4"/>
  <c r="U827" i="4"/>
  <c r="S827" i="4"/>
  <c r="R827" i="4"/>
  <c r="Q827" i="4"/>
  <c r="P827" i="4"/>
  <c r="AV826" i="4"/>
  <c r="AW826" i="4" s="1"/>
  <c r="AS826" i="4"/>
  <c r="AT826" i="4" s="1"/>
  <c r="AM826" i="4"/>
  <c r="AN826" i="4" s="1"/>
  <c r="AD826" i="4"/>
  <c r="AE826" i="4" s="1"/>
  <c r="X826" i="4"/>
  <c r="AR825" i="4"/>
  <c r="AQ825" i="4"/>
  <c r="AQ822" i="4" s="1"/>
  <c r="AQ821" i="4" s="1"/>
  <c r="AP825" i="4"/>
  <c r="AL825" i="4"/>
  <c r="AK825" i="4"/>
  <c r="AJ825" i="4"/>
  <c r="AC825" i="4"/>
  <c r="AB825" i="4"/>
  <c r="AB822" i="4" s="1"/>
  <c r="AA825" i="4"/>
  <c r="X825" i="4"/>
  <c r="W825" i="4"/>
  <c r="V825" i="4"/>
  <c r="U825" i="4"/>
  <c r="S825" i="4"/>
  <c r="R825" i="4"/>
  <c r="Q825" i="4"/>
  <c r="P825" i="4"/>
  <c r="AS824" i="4"/>
  <c r="AT824" i="4" s="1"/>
  <c r="AM824" i="4"/>
  <c r="AE824" i="4"/>
  <c r="AD824" i="4"/>
  <c r="X824" i="4"/>
  <c r="AR823" i="4"/>
  <c r="AR822" i="4" s="1"/>
  <c r="AR821" i="4" s="1"/>
  <c r="AR820" i="4" s="1"/>
  <c r="AQ823" i="4"/>
  <c r="AP823" i="4"/>
  <c r="AS823" i="4" s="1"/>
  <c r="AT823" i="4" s="1"/>
  <c r="AM823" i="4"/>
  <c r="AL823" i="4"/>
  <c r="AK823" i="4"/>
  <c r="AJ823" i="4"/>
  <c r="AD823" i="4"/>
  <c r="AE823" i="4" s="1"/>
  <c r="AC823" i="4"/>
  <c r="AB823" i="4"/>
  <c r="AA823" i="4"/>
  <c r="W823" i="4"/>
  <c r="V823" i="4"/>
  <c r="V822" i="4" s="1"/>
  <c r="V821" i="4" s="1"/>
  <c r="V820" i="4" s="1"/>
  <c r="V819" i="4" s="1"/>
  <c r="V818" i="4" s="1"/>
  <c r="V817" i="4" s="1"/>
  <c r="U823" i="4"/>
  <c r="X823" i="4" s="1"/>
  <c r="S823" i="4"/>
  <c r="R823" i="4"/>
  <c r="Q823" i="4"/>
  <c r="P823" i="4"/>
  <c r="P822" i="4" s="1"/>
  <c r="P821" i="4" s="1"/>
  <c r="P820" i="4" s="1"/>
  <c r="P819" i="4" s="1"/>
  <c r="P818" i="4" s="1"/>
  <c r="P817" i="4" s="1"/>
  <c r="AL822" i="4"/>
  <c r="AA822" i="4"/>
  <c r="W822" i="4"/>
  <c r="W821" i="4" s="1"/>
  <c r="U822" i="4"/>
  <c r="R822" i="4"/>
  <c r="Q822" i="4"/>
  <c r="Q821" i="4" s="1"/>
  <c r="Q820" i="4" s="1"/>
  <c r="AL821" i="4"/>
  <c r="AL820" i="4" s="1"/>
  <c r="AL819" i="4" s="1"/>
  <c r="AB821" i="4"/>
  <c r="AB820" i="4" s="1"/>
  <c r="AB819" i="4" s="1"/>
  <c r="AB818" i="4" s="1"/>
  <c r="AB817" i="4" s="1"/>
  <c r="R821" i="4"/>
  <c r="R820" i="4" s="1"/>
  <c r="R819" i="4" s="1"/>
  <c r="AQ820" i="4"/>
  <c r="AQ819" i="4" s="1"/>
  <c r="AQ818" i="4" s="1"/>
  <c r="AQ817" i="4" s="1"/>
  <c r="W820" i="4"/>
  <c r="W819" i="4" s="1"/>
  <c r="W818" i="4" s="1"/>
  <c r="W817" i="4" s="1"/>
  <c r="AR819" i="4"/>
  <c r="AR818" i="4" s="1"/>
  <c r="AR817" i="4" s="1"/>
  <c r="Q819" i="4"/>
  <c r="Q818" i="4" s="1"/>
  <c r="Q817" i="4" s="1"/>
  <c r="AL818" i="4"/>
  <c r="AL817" i="4" s="1"/>
  <c r="R818" i="4"/>
  <c r="R817" i="4" s="1"/>
  <c r="AV816" i="4"/>
  <c r="AW816" i="4" s="1"/>
  <c r="AS816" i="4"/>
  <c r="AT816" i="4" s="1"/>
  <c r="AN816" i="4"/>
  <c r="AM816" i="4"/>
  <c r="AG816" i="4"/>
  <c r="AD816" i="4"/>
  <c r="AE816" i="4" s="1"/>
  <c r="X816" i="4"/>
  <c r="Y816" i="4" s="1"/>
  <c r="AS815" i="4"/>
  <c r="AT815" i="4" s="1"/>
  <c r="AN815" i="4"/>
  <c r="AM815" i="4"/>
  <c r="AV815" i="4" s="1"/>
  <c r="AW815" i="4" s="1"/>
  <c r="AE815" i="4"/>
  <c r="AD815" i="4"/>
  <c r="X815" i="4"/>
  <c r="Y815" i="4" s="1"/>
  <c r="AR814" i="4"/>
  <c r="AQ814" i="4"/>
  <c r="AP814" i="4"/>
  <c r="AS814" i="4" s="1"/>
  <c r="AT814" i="4" s="1"/>
  <c r="AL814" i="4"/>
  <c r="AK814" i="4"/>
  <c r="AJ814" i="4"/>
  <c r="AM814" i="4" s="1"/>
  <c r="AC814" i="4"/>
  <c r="AB814" i="4"/>
  <c r="AA814" i="4"/>
  <c r="AD814" i="4" s="1"/>
  <c r="AE814" i="4" s="1"/>
  <c r="W814" i="4"/>
  <c r="W804" i="4" s="1"/>
  <c r="W803" i="4" s="1"/>
  <c r="W802" i="4" s="1"/>
  <c r="W801" i="4" s="1"/>
  <c r="W800" i="4" s="1"/>
  <c r="W799" i="4" s="1"/>
  <c r="V814" i="4"/>
  <c r="U814" i="4"/>
  <c r="S814" i="4"/>
  <c r="R814" i="4"/>
  <c r="Q814" i="4"/>
  <c r="P814" i="4"/>
  <c r="AT813" i="4"/>
  <c r="AS813" i="4"/>
  <c r="AN813" i="4"/>
  <c r="AM813" i="4"/>
  <c r="AV813" i="4" s="1"/>
  <c r="AW813" i="4" s="1"/>
  <c r="AH813" i="4"/>
  <c r="AD813" i="4"/>
  <c r="AE813" i="4" s="1"/>
  <c r="Y813" i="4"/>
  <c r="X813" i="4"/>
  <c r="AG813" i="4" s="1"/>
  <c r="AY813" i="4" s="1"/>
  <c r="AZ813" i="4" s="1"/>
  <c r="AV812" i="4"/>
  <c r="AW812" i="4" s="1"/>
  <c r="AS812" i="4"/>
  <c r="AT812" i="4" s="1"/>
  <c r="AN812" i="4"/>
  <c r="AM812" i="4"/>
  <c r="AD812" i="4"/>
  <c r="X812" i="4"/>
  <c r="Y812" i="4" s="1"/>
  <c r="AS811" i="4"/>
  <c r="AT811" i="4" s="1"/>
  <c r="AN811" i="4"/>
  <c r="AM811" i="4"/>
  <c r="AE811" i="4"/>
  <c r="AD811" i="4"/>
  <c r="X811" i="4"/>
  <c r="Y811" i="4" s="1"/>
  <c r="AT810" i="4"/>
  <c r="AS810" i="4"/>
  <c r="AM810" i="4"/>
  <c r="AG810" i="4"/>
  <c r="AH810" i="4" s="1"/>
  <c r="AD810" i="4"/>
  <c r="AE810" i="4" s="1"/>
  <c r="Y810" i="4"/>
  <c r="X810" i="4"/>
  <c r="AR809" i="4"/>
  <c r="AQ809" i="4"/>
  <c r="AP809" i="4"/>
  <c r="AL809" i="4"/>
  <c r="AL804" i="4" s="1"/>
  <c r="AL803" i="4" s="1"/>
  <c r="AK809" i="4"/>
  <c r="AM809" i="4" s="1"/>
  <c r="AJ809" i="4"/>
  <c r="AC809" i="4"/>
  <c r="AB809" i="4"/>
  <c r="AA809" i="4"/>
  <c r="AD809" i="4" s="1"/>
  <c r="AE809" i="4" s="1"/>
  <c r="W809" i="4"/>
  <c r="X809" i="4" s="1"/>
  <c r="Y809" i="4" s="1"/>
  <c r="V809" i="4"/>
  <c r="U809" i="4"/>
  <c r="S809" i="4"/>
  <c r="R809" i="4"/>
  <c r="Q809" i="4"/>
  <c r="P809" i="4"/>
  <c r="AV808" i="4"/>
  <c r="AW808" i="4" s="1"/>
  <c r="AS808" i="4"/>
  <c r="AT808" i="4" s="1"/>
  <c r="AN808" i="4"/>
  <c r="AM808" i="4"/>
  <c r="AD808" i="4"/>
  <c r="X808" i="4"/>
  <c r="Y808" i="4" s="1"/>
  <c r="AS807" i="4"/>
  <c r="AT807" i="4" s="1"/>
  <c r="AR807" i="4"/>
  <c r="AQ807" i="4"/>
  <c r="AP807" i="4"/>
  <c r="AN807" i="4"/>
  <c r="AL807" i="4"/>
  <c r="AK807" i="4"/>
  <c r="AJ807" i="4"/>
  <c r="AM807" i="4" s="1"/>
  <c r="AC807" i="4"/>
  <c r="AC804" i="4" s="1"/>
  <c r="AC803" i="4" s="1"/>
  <c r="AC802" i="4" s="1"/>
  <c r="AC801" i="4" s="1"/>
  <c r="AC800" i="4" s="1"/>
  <c r="AC799" i="4" s="1"/>
  <c r="AB807" i="4"/>
  <c r="AA807" i="4"/>
  <c r="X807" i="4"/>
  <c r="W807" i="4"/>
  <c r="V807" i="4"/>
  <c r="U807" i="4"/>
  <c r="S807" i="4"/>
  <c r="R807" i="4"/>
  <c r="Q807" i="4"/>
  <c r="P807" i="4"/>
  <c r="AV806" i="4"/>
  <c r="AW806" i="4" s="1"/>
  <c r="AS806" i="4"/>
  <c r="AT806" i="4" s="1"/>
  <c r="AM806" i="4"/>
  <c r="AN806" i="4" s="1"/>
  <c r="AD806" i="4"/>
  <c r="AE806" i="4" s="1"/>
  <c r="X806" i="4"/>
  <c r="AR805" i="4"/>
  <c r="AQ805" i="4"/>
  <c r="AQ804" i="4" s="1"/>
  <c r="AQ803" i="4" s="1"/>
  <c r="AQ802" i="4" s="1"/>
  <c r="AQ801" i="4" s="1"/>
  <c r="AQ800" i="4" s="1"/>
  <c r="AQ799" i="4" s="1"/>
  <c r="AP805" i="4"/>
  <c r="AL805" i="4"/>
  <c r="AK805" i="4"/>
  <c r="AJ805" i="4"/>
  <c r="AC805" i="4"/>
  <c r="AB805" i="4"/>
  <c r="AB804" i="4" s="1"/>
  <c r="AB803" i="4" s="1"/>
  <c r="AB802" i="4" s="1"/>
  <c r="AB801" i="4" s="1"/>
  <c r="AA805" i="4"/>
  <c r="X805" i="4"/>
  <c r="W805" i="4"/>
  <c r="V805" i="4"/>
  <c r="V804" i="4" s="1"/>
  <c r="V803" i="4" s="1"/>
  <c r="V802" i="4" s="1"/>
  <c r="V801" i="4" s="1"/>
  <c r="V800" i="4" s="1"/>
  <c r="U805" i="4"/>
  <c r="S805" i="4"/>
  <c r="R805" i="4"/>
  <c r="Q805" i="4"/>
  <c r="Q804" i="4" s="1"/>
  <c r="P805" i="4"/>
  <c r="AJ804" i="4"/>
  <c r="AJ803" i="4" s="1"/>
  <c r="U804" i="4"/>
  <c r="P804" i="4"/>
  <c r="P803" i="4" s="1"/>
  <c r="P802" i="4" s="1"/>
  <c r="P801" i="4" s="1"/>
  <c r="P800" i="4" s="1"/>
  <c r="U803" i="4"/>
  <c r="U802" i="4" s="1"/>
  <c r="Q803" i="4"/>
  <c r="Q802" i="4" s="1"/>
  <c r="Q801" i="4" s="1"/>
  <c r="Q800" i="4" s="1"/>
  <c r="Q799" i="4" s="1"/>
  <c r="AL802" i="4"/>
  <c r="AL801" i="4" s="1"/>
  <c r="AL800" i="4" s="1"/>
  <c r="AL799" i="4" s="1"/>
  <c r="AB800" i="4"/>
  <c r="AB799" i="4" s="1"/>
  <c r="V799" i="4"/>
  <c r="P799" i="4"/>
  <c r="AT798" i="4"/>
  <c r="AS798" i="4"/>
  <c r="AS797" i="4" s="1"/>
  <c r="AM798" i="4"/>
  <c r="AG798" i="4"/>
  <c r="AH798" i="4" s="1"/>
  <c r="AD798" i="4"/>
  <c r="Y798" i="4"/>
  <c r="X798" i="4"/>
  <c r="AR797" i="4"/>
  <c r="AQ797" i="4"/>
  <c r="AP797" i="4"/>
  <c r="AP796" i="4" s="1"/>
  <c r="AS796" i="4" s="1"/>
  <c r="AL797" i="4"/>
  <c r="AK797" i="4"/>
  <c r="AK796" i="4" s="1"/>
  <c r="AJ797" i="4"/>
  <c r="AC797" i="4"/>
  <c r="AC796" i="4" s="1"/>
  <c r="AC795" i="4" s="1"/>
  <c r="AB797" i="4"/>
  <c r="AA797" i="4"/>
  <c r="AA796" i="4" s="1"/>
  <c r="AD796" i="4" s="1"/>
  <c r="X797" i="4"/>
  <c r="W797" i="4"/>
  <c r="W796" i="4" s="1"/>
  <c r="W795" i="4" s="1"/>
  <c r="V797" i="4"/>
  <c r="V796" i="4" s="1"/>
  <c r="U797" i="4"/>
  <c r="S797" i="4"/>
  <c r="R797" i="4"/>
  <c r="Q797" i="4"/>
  <c r="Q796" i="4" s="1"/>
  <c r="P797" i="4"/>
  <c r="AR796" i="4"/>
  <c r="AR795" i="4" s="1"/>
  <c r="AQ796" i="4"/>
  <c r="AL796" i="4"/>
  <c r="AL795" i="4" s="1"/>
  <c r="AJ796" i="4"/>
  <c r="AM796" i="4" s="1"/>
  <c r="AB796" i="4"/>
  <c r="AB795" i="4" s="1"/>
  <c r="X796" i="4"/>
  <c r="U796" i="4"/>
  <c r="R796" i="4"/>
  <c r="R795" i="4" s="1"/>
  <c r="P796" i="4"/>
  <c r="P795" i="4" s="1"/>
  <c r="O796" i="4"/>
  <c r="O795" i="4" s="1"/>
  <c r="AQ795" i="4"/>
  <c r="AK795" i="4"/>
  <c r="V795" i="4"/>
  <c r="U795" i="4"/>
  <c r="X795" i="4" s="1"/>
  <c r="Q795" i="4"/>
  <c r="AS794" i="4"/>
  <c r="AT794" i="4" s="1"/>
  <c r="AM794" i="4"/>
  <c r="AE794" i="4"/>
  <c r="AD794" i="4"/>
  <c r="X794" i="4"/>
  <c r="AT793" i="4"/>
  <c r="AS793" i="4"/>
  <c r="AN793" i="4"/>
  <c r="AM793" i="4"/>
  <c r="AV793" i="4" s="1"/>
  <c r="AW793" i="4" s="1"/>
  <c r="AE793" i="4"/>
  <c r="AD793" i="4"/>
  <c r="Y793" i="4"/>
  <c r="X793" i="4"/>
  <c r="AG793" i="4" s="1"/>
  <c r="AV792" i="4"/>
  <c r="AW792" i="4" s="1"/>
  <c r="AT792" i="4"/>
  <c r="AN792" i="4"/>
  <c r="AG792" i="4"/>
  <c r="AE792" i="4"/>
  <c r="Y792" i="4"/>
  <c r="AT791" i="4"/>
  <c r="AS791" i="4"/>
  <c r="AN791" i="4"/>
  <c r="AM791" i="4"/>
  <c r="AV791" i="4" s="1"/>
  <c r="AW791" i="4" s="1"/>
  <c r="AE791" i="4"/>
  <c r="AD791" i="4"/>
  <c r="Y791" i="4"/>
  <c r="X791" i="4"/>
  <c r="AG791" i="4" s="1"/>
  <c r="AS790" i="4"/>
  <c r="AT790" i="4" s="1"/>
  <c r="AM790" i="4"/>
  <c r="AN790" i="4" s="1"/>
  <c r="AG790" i="4"/>
  <c r="AH790" i="4" s="1"/>
  <c r="AD790" i="4"/>
  <c r="AE790" i="4" s="1"/>
  <c r="X790" i="4"/>
  <c r="Y790" i="4" s="1"/>
  <c r="AR789" i="4"/>
  <c r="AR788" i="4" s="1"/>
  <c r="AQ789" i="4"/>
  <c r="AP789" i="4"/>
  <c r="AL789" i="4"/>
  <c r="AK789" i="4"/>
  <c r="AJ789" i="4"/>
  <c r="AC789" i="4"/>
  <c r="AC788" i="4" s="1"/>
  <c r="AC787" i="4" s="1"/>
  <c r="AB789" i="4"/>
  <c r="AA789" i="4"/>
  <c r="W789" i="4"/>
  <c r="V789" i="4"/>
  <c r="U789" i="4"/>
  <c r="S789" i="4"/>
  <c r="R789" i="4"/>
  <c r="Q789" i="4"/>
  <c r="Q788" i="4" s="1"/>
  <c r="Q787" i="4" s="1"/>
  <c r="P789" i="4"/>
  <c r="AQ788" i="4"/>
  <c r="AQ787" i="4" s="1"/>
  <c r="AL788" i="4"/>
  <c r="AL787" i="4" s="1"/>
  <c r="AJ788" i="4"/>
  <c r="AB788" i="4"/>
  <c r="AB787" i="4" s="1"/>
  <c r="W788" i="4"/>
  <c r="W787" i="4" s="1"/>
  <c r="U788" i="4"/>
  <c r="R788" i="4"/>
  <c r="R787" i="4" s="1"/>
  <c r="P788" i="4"/>
  <c r="P787" i="4" s="1"/>
  <c r="AR787" i="4"/>
  <c r="AS786" i="4"/>
  <c r="AT786" i="4" s="1"/>
  <c r="AM786" i="4"/>
  <c r="AN786" i="4" s="1"/>
  <c r="AD786" i="4"/>
  <c r="AE786" i="4" s="1"/>
  <c r="X786" i="4"/>
  <c r="Y786" i="4" s="1"/>
  <c r="AT785" i="4"/>
  <c r="AS785" i="4"/>
  <c r="AN785" i="4"/>
  <c r="AM785" i="4"/>
  <c r="AV785" i="4" s="1"/>
  <c r="AW785" i="4" s="1"/>
  <c r="AE785" i="4"/>
  <c r="AD785" i="4"/>
  <c r="Y785" i="4"/>
  <c r="X785" i="4"/>
  <c r="AG785" i="4" s="1"/>
  <c r="AV784" i="4"/>
  <c r="AW784" i="4" s="1"/>
  <c r="AS784" i="4"/>
  <c r="AT784" i="4" s="1"/>
  <c r="AM784" i="4"/>
  <c r="AN784" i="4" s="1"/>
  <c r="AD784" i="4"/>
  <c r="X784" i="4"/>
  <c r="Y784" i="4" s="1"/>
  <c r="AT783" i="4"/>
  <c r="AS783" i="4"/>
  <c r="AN783" i="4"/>
  <c r="AM783" i="4"/>
  <c r="AV783" i="4" s="1"/>
  <c r="AW783" i="4" s="1"/>
  <c r="AE783" i="4"/>
  <c r="AD783" i="4"/>
  <c r="Y783" i="4"/>
  <c r="X783" i="4"/>
  <c r="AG783" i="4" s="1"/>
  <c r="AS782" i="4"/>
  <c r="AM782" i="4"/>
  <c r="AN782" i="4" s="1"/>
  <c r="AD782" i="4"/>
  <c r="AE782" i="4" s="1"/>
  <c r="X782" i="4"/>
  <c r="Y782" i="4" s="1"/>
  <c r="AT781" i="4"/>
  <c r="AS781" i="4"/>
  <c r="AN781" i="4"/>
  <c r="AM781" i="4"/>
  <c r="AV781" i="4" s="1"/>
  <c r="AW781" i="4" s="1"/>
  <c r="AE781" i="4"/>
  <c r="AD781" i="4"/>
  <c r="Y781" i="4"/>
  <c r="X781" i="4"/>
  <c r="AG781" i="4" s="1"/>
  <c r="AR780" i="4"/>
  <c r="AQ780" i="4"/>
  <c r="AP780" i="4"/>
  <c r="AL780" i="4"/>
  <c r="AK780" i="4"/>
  <c r="AJ780" i="4"/>
  <c r="AC780" i="4"/>
  <c r="AB780" i="4"/>
  <c r="AA780" i="4"/>
  <c r="W780" i="4"/>
  <c r="V780" i="4"/>
  <c r="U780" i="4"/>
  <c r="S780" i="4"/>
  <c r="R780" i="4"/>
  <c r="Q780" i="4"/>
  <c r="P780" i="4"/>
  <c r="AT779" i="4"/>
  <c r="AN779" i="4"/>
  <c r="AH779" i="4"/>
  <c r="AG779" i="4"/>
  <c r="AE779" i="4"/>
  <c r="Y779" i="4"/>
  <c r="AS778" i="4"/>
  <c r="AR778" i="4"/>
  <c r="AQ778" i="4"/>
  <c r="AQ777" i="4" s="1"/>
  <c r="AP778" i="4"/>
  <c r="AN778" i="4"/>
  <c r="AM778" i="4"/>
  <c r="AL778" i="4"/>
  <c r="AK778" i="4"/>
  <c r="AJ778" i="4"/>
  <c r="AJ777" i="4" s="1"/>
  <c r="AJ776" i="4" s="1"/>
  <c r="AD778" i="4"/>
  <c r="AC778" i="4"/>
  <c r="AB778" i="4"/>
  <c r="AB777" i="4" s="1"/>
  <c r="AB776" i="4" s="1"/>
  <c r="AA778" i="4"/>
  <c r="Y778" i="4"/>
  <c r="X778" i="4"/>
  <c r="W778" i="4"/>
  <c r="W777" i="4" s="1"/>
  <c r="V778" i="4"/>
  <c r="U778" i="4"/>
  <c r="U777" i="4" s="1"/>
  <c r="U776" i="4" s="1"/>
  <c r="S778" i="4"/>
  <c r="R778" i="4"/>
  <c r="R777" i="4" s="1"/>
  <c r="Q778" i="4"/>
  <c r="P778" i="4"/>
  <c r="P777" i="4" s="1"/>
  <c r="P776" i="4" s="1"/>
  <c r="AR777" i="4"/>
  <c r="AR776" i="4" s="1"/>
  <c r="AP777" i="4"/>
  <c r="AP776" i="4" s="1"/>
  <c r="AK777" i="4"/>
  <c r="AK776" i="4" s="1"/>
  <c r="AC777" i="4"/>
  <c r="AC776" i="4" s="1"/>
  <c r="AA777" i="4"/>
  <c r="AA776" i="4" s="1"/>
  <c r="V777" i="4"/>
  <c r="V776" i="4" s="1"/>
  <c r="S777" i="4"/>
  <c r="Q777" i="4"/>
  <c r="Q776" i="4" s="1"/>
  <c r="AQ776" i="4"/>
  <c r="W776" i="4"/>
  <c r="R776" i="4"/>
  <c r="AT775" i="4"/>
  <c r="AS775" i="4"/>
  <c r="AN775" i="4"/>
  <c r="AM775" i="4"/>
  <c r="AV775" i="4" s="1"/>
  <c r="AW775" i="4" s="1"/>
  <c r="AE775" i="4"/>
  <c r="AD775" i="4"/>
  <c r="Y775" i="4"/>
  <c r="X775" i="4"/>
  <c r="AG775" i="4" s="1"/>
  <c r="AS774" i="4"/>
  <c r="AT774" i="4" s="1"/>
  <c r="AM774" i="4"/>
  <c r="AN774" i="4" s="1"/>
  <c r="AG774" i="4"/>
  <c r="AH774" i="4" s="1"/>
  <c r="AD774" i="4"/>
  <c r="AE774" i="4" s="1"/>
  <c r="X774" i="4"/>
  <c r="Y774" i="4" s="1"/>
  <c r="AT773" i="4"/>
  <c r="AS773" i="4"/>
  <c r="AN773" i="4"/>
  <c r="AM773" i="4"/>
  <c r="AV773" i="4" s="1"/>
  <c r="AW773" i="4" s="1"/>
  <c r="AE773" i="4"/>
  <c r="AD773" i="4"/>
  <c r="Y773" i="4"/>
  <c r="X773" i="4"/>
  <c r="AG773" i="4" s="1"/>
  <c r="AY773" i="4" s="1"/>
  <c r="BB773" i="4" s="1"/>
  <c r="AS772" i="4"/>
  <c r="AT772" i="4" s="1"/>
  <c r="AM772" i="4"/>
  <c r="AN772" i="4" s="1"/>
  <c r="AD772" i="4"/>
  <c r="AE772" i="4" s="1"/>
  <c r="X772" i="4"/>
  <c r="Y772" i="4" s="1"/>
  <c r="AT771" i="4"/>
  <c r="AS771" i="4"/>
  <c r="AN771" i="4"/>
  <c r="AM771" i="4"/>
  <c r="AV771" i="4" s="1"/>
  <c r="AW771" i="4" s="1"/>
  <c r="AE771" i="4"/>
  <c r="AD771" i="4"/>
  <c r="Y771" i="4"/>
  <c r="X771" i="4"/>
  <c r="AG771" i="4" s="1"/>
  <c r="AS770" i="4"/>
  <c r="AT770" i="4" s="1"/>
  <c r="AR770" i="4"/>
  <c r="AQ770" i="4"/>
  <c r="AP770" i="4"/>
  <c r="AL770" i="4"/>
  <c r="AK770" i="4"/>
  <c r="AJ770" i="4"/>
  <c r="AM770" i="4" s="1"/>
  <c r="AV770" i="4" s="1"/>
  <c r="AW770" i="4" s="1"/>
  <c r="AD770" i="4"/>
  <c r="AE770" i="4" s="1"/>
  <c r="AC770" i="4"/>
  <c r="AB770" i="4"/>
  <c r="AA770" i="4"/>
  <c r="W770" i="4"/>
  <c r="V770" i="4"/>
  <c r="U770" i="4"/>
  <c r="X770" i="4" s="1"/>
  <c r="AG770" i="4" s="1"/>
  <c r="AH770" i="4" s="1"/>
  <c r="S770" i="4"/>
  <c r="R770" i="4"/>
  <c r="Q770" i="4"/>
  <c r="P770" i="4"/>
  <c r="AT769" i="4"/>
  <c r="AS769" i="4"/>
  <c r="AN769" i="4"/>
  <c r="AM769" i="4"/>
  <c r="AV769" i="4" s="1"/>
  <c r="AW769" i="4" s="1"/>
  <c r="AE769" i="4"/>
  <c r="AD769" i="4"/>
  <c r="Y769" i="4"/>
  <c r="X769" i="4"/>
  <c r="AG769" i="4" s="1"/>
  <c r="AS768" i="4"/>
  <c r="AT768" i="4" s="1"/>
  <c r="AM768" i="4"/>
  <c r="AN768" i="4" s="1"/>
  <c r="AG768" i="4"/>
  <c r="AH768" i="4" s="1"/>
  <c r="AD768" i="4"/>
  <c r="AE768" i="4" s="1"/>
  <c r="X768" i="4"/>
  <c r="Y768" i="4" s="1"/>
  <c r="AT767" i="4"/>
  <c r="AS767" i="4"/>
  <c r="AN767" i="4"/>
  <c r="AM767" i="4"/>
  <c r="AV767" i="4" s="1"/>
  <c r="AW767" i="4" s="1"/>
  <c r="AE767" i="4"/>
  <c r="AD767" i="4"/>
  <c r="Y767" i="4"/>
  <c r="X767" i="4"/>
  <c r="AG767" i="4" s="1"/>
  <c r="AS766" i="4"/>
  <c r="AT766" i="4" s="1"/>
  <c r="AM766" i="4"/>
  <c r="AN766" i="4" s="1"/>
  <c r="AD766" i="4"/>
  <c r="AE766" i="4" s="1"/>
  <c r="X766" i="4"/>
  <c r="Y766" i="4" s="1"/>
  <c r="BC765" i="4"/>
  <c r="AT765" i="4"/>
  <c r="AS765" i="4"/>
  <c r="AN765" i="4"/>
  <c r="AM765" i="4"/>
  <c r="AV765" i="4" s="1"/>
  <c r="AW765" i="4" s="1"/>
  <c r="AE765" i="4"/>
  <c r="AD765" i="4"/>
  <c r="Y765" i="4"/>
  <c r="X765" i="4"/>
  <c r="AG765" i="4" s="1"/>
  <c r="AY765" i="4" s="1"/>
  <c r="BB765" i="4" s="1"/>
  <c r="BD765" i="4" s="1"/>
  <c r="AS764" i="4"/>
  <c r="AT764" i="4" s="1"/>
  <c r="AM764" i="4"/>
  <c r="AN764" i="4" s="1"/>
  <c r="AD764" i="4"/>
  <c r="AE764" i="4" s="1"/>
  <c r="X764" i="4"/>
  <c r="Y764" i="4" s="1"/>
  <c r="AR763" i="4"/>
  <c r="AR762" i="4" s="1"/>
  <c r="AR761" i="4" s="1"/>
  <c r="AR760" i="4" s="1"/>
  <c r="AR759" i="4" s="1"/>
  <c r="AR758" i="4" s="1"/>
  <c r="AQ763" i="4"/>
  <c r="AP763" i="4"/>
  <c r="AM763" i="4"/>
  <c r="AL763" i="4"/>
  <c r="AK763" i="4"/>
  <c r="AK762" i="4" s="1"/>
  <c r="AJ763" i="4"/>
  <c r="AC763" i="4"/>
  <c r="AC762" i="4" s="1"/>
  <c r="AB763" i="4"/>
  <c r="AA763" i="4"/>
  <c r="W763" i="4"/>
  <c r="V763" i="4"/>
  <c r="V762" i="4" s="1"/>
  <c r="U763" i="4"/>
  <c r="S763" i="4"/>
  <c r="R763" i="4"/>
  <c r="Q763" i="4"/>
  <c r="Q762" i="4" s="1"/>
  <c r="Q761" i="4" s="1"/>
  <c r="Q760" i="4" s="1"/>
  <c r="Q759" i="4" s="1"/>
  <c r="Q758" i="4" s="1"/>
  <c r="P763" i="4"/>
  <c r="AQ762" i="4"/>
  <c r="AQ761" i="4" s="1"/>
  <c r="AL762" i="4"/>
  <c r="AL761" i="4" s="1"/>
  <c r="AJ762" i="4"/>
  <c r="AB762" i="4"/>
  <c r="AB761" i="4" s="1"/>
  <c r="AB760" i="4" s="1"/>
  <c r="AB759" i="4" s="1"/>
  <c r="AB758" i="4" s="1"/>
  <c r="W762" i="4"/>
  <c r="W761" i="4" s="1"/>
  <c r="U762" i="4"/>
  <c r="R762" i="4"/>
  <c r="R761" i="4" s="1"/>
  <c r="R760" i="4" s="1"/>
  <c r="R759" i="4" s="1"/>
  <c r="R758" i="4" s="1"/>
  <c r="P762" i="4"/>
  <c r="P761" i="4" s="1"/>
  <c r="P760" i="4" s="1"/>
  <c r="P759" i="4" s="1"/>
  <c r="P758" i="4" s="1"/>
  <c r="AK761" i="4"/>
  <c r="AC761" i="4"/>
  <c r="V761" i="4"/>
  <c r="AQ760" i="4"/>
  <c r="AQ759" i="4" s="1"/>
  <c r="W760" i="4"/>
  <c r="W759" i="4" s="1"/>
  <c r="AQ758" i="4"/>
  <c r="W758" i="4"/>
  <c r="BC757" i="4"/>
  <c r="AT757" i="4"/>
  <c r="AS757" i="4"/>
  <c r="AN757" i="4"/>
  <c r="AM757" i="4"/>
  <c r="AV757" i="4" s="1"/>
  <c r="AW757" i="4" s="1"/>
  <c r="AE757" i="4"/>
  <c r="AD757" i="4"/>
  <c r="X757" i="4"/>
  <c r="AG757" i="4" s="1"/>
  <c r="AY757" i="4" s="1"/>
  <c r="BB757" i="4" s="1"/>
  <c r="BD757" i="4" s="1"/>
  <c r="AR756" i="4"/>
  <c r="AQ756" i="4"/>
  <c r="AQ755" i="4" s="1"/>
  <c r="AQ754" i="4" s="1"/>
  <c r="AQ753" i="4" s="1"/>
  <c r="AQ752" i="4" s="1"/>
  <c r="AQ751" i="4" s="1"/>
  <c r="AP756" i="4"/>
  <c r="AS756" i="4" s="1"/>
  <c r="AT756" i="4" s="1"/>
  <c r="AL756" i="4"/>
  <c r="AL755" i="4" s="1"/>
  <c r="AL754" i="4" s="1"/>
  <c r="AL753" i="4" s="1"/>
  <c r="AL752" i="4" s="1"/>
  <c r="AL751" i="4" s="1"/>
  <c r="AK756" i="4"/>
  <c r="AK755" i="4" s="1"/>
  <c r="AK754" i="4" s="1"/>
  <c r="AK753" i="4" s="1"/>
  <c r="AK752" i="4" s="1"/>
  <c r="AK751" i="4" s="1"/>
  <c r="AJ756" i="4"/>
  <c r="AD756" i="4"/>
  <c r="AE756" i="4" s="1"/>
  <c r="AC756" i="4"/>
  <c r="AB756" i="4"/>
  <c r="AA756" i="4"/>
  <c r="AA755" i="4" s="1"/>
  <c r="W756" i="4"/>
  <c r="V756" i="4"/>
  <c r="U756" i="4"/>
  <c r="S756" i="4"/>
  <c r="R756" i="4"/>
  <c r="R755" i="4" s="1"/>
  <c r="R754" i="4" s="1"/>
  <c r="R753" i="4" s="1"/>
  <c r="R752" i="4" s="1"/>
  <c r="R751" i="4" s="1"/>
  <c r="Q756" i="4"/>
  <c r="P756" i="4"/>
  <c r="P755" i="4" s="1"/>
  <c r="AR755" i="4"/>
  <c r="AP755" i="4"/>
  <c r="AC755" i="4"/>
  <c r="AB755" i="4"/>
  <c r="AB754" i="4" s="1"/>
  <c r="AB753" i="4" s="1"/>
  <c r="AB752" i="4" s="1"/>
  <c r="AB751" i="4" s="1"/>
  <c r="W755" i="4"/>
  <c r="V755" i="4"/>
  <c r="V754" i="4" s="1"/>
  <c r="V753" i="4" s="1"/>
  <c r="V752" i="4" s="1"/>
  <c r="V751" i="4" s="1"/>
  <c r="S755" i="4"/>
  <c r="S754" i="4" s="1"/>
  <c r="Q755" i="4"/>
  <c r="Q754" i="4" s="1"/>
  <c r="AR754" i="4"/>
  <c r="AC754" i="4"/>
  <c r="AC753" i="4" s="1"/>
  <c r="AC752" i="4" s="1"/>
  <c r="AC751" i="4" s="1"/>
  <c r="W754" i="4"/>
  <c r="W753" i="4" s="1"/>
  <c r="W752" i="4" s="1"/>
  <c r="W751" i="4" s="1"/>
  <c r="P754" i="4"/>
  <c r="P753" i="4" s="1"/>
  <c r="P752" i="4" s="1"/>
  <c r="P751" i="4" s="1"/>
  <c r="AR753" i="4"/>
  <c r="AR752" i="4" s="1"/>
  <c r="AR751" i="4" s="1"/>
  <c r="Q753" i="4"/>
  <c r="Q752" i="4" s="1"/>
  <c r="Q751" i="4" s="1"/>
  <c r="AV750" i="4"/>
  <c r="AW750" i="4" s="1"/>
  <c r="AS750" i="4"/>
  <c r="AT750" i="4" s="1"/>
  <c r="AM750" i="4"/>
  <c r="AN750" i="4" s="1"/>
  <c r="AG750" i="4"/>
  <c r="AH750" i="4" s="1"/>
  <c r="AE750" i="4"/>
  <c r="AD750" i="4"/>
  <c r="X750" i="4"/>
  <c r="Y750" i="4" s="1"/>
  <c r="AR749" i="4"/>
  <c r="AR748" i="4" s="1"/>
  <c r="AR747" i="4" s="1"/>
  <c r="AR746" i="4" s="1"/>
  <c r="AR745" i="4" s="1"/>
  <c r="AR744" i="4" s="1"/>
  <c r="AQ749" i="4"/>
  <c r="AP749" i="4"/>
  <c r="AS749" i="4" s="1"/>
  <c r="AT749" i="4" s="1"/>
  <c r="AM749" i="4"/>
  <c r="AL749" i="4"/>
  <c r="AK749" i="4"/>
  <c r="AJ749" i="4"/>
  <c r="AC749" i="4"/>
  <c r="AC748" i="4" s="1"/>
  <c r="AB749" i="4"/>
  <c r="AA749" i="4"/>
  <c r="W749" i="4"/>
  <c r="V749" i="4"/>
  <c r="V748" i="4" s="1"/>
  <c r="V747" i="4" s="1"/>
  <c r="V746" i="4" s="1"/>
  <c r="U749" i="4"/>
  <c r="X749" i="4" s="1"/>
  <c r="S749" i="4"/>
  <c r="R749" i="4"/>
  <c r="Q749" i="4"/>
  <c r="Q748" i="4" s="1"/>
  <c r="Q747" i="4" s="1"/>
  <c r="Q746" i="4" s="1"/>
  <c r="Q745" i="4" s="1"/>
  <c r="P749" i="4"/>
  <c r="P748" i="4" s="1"/>
  <c r="P747" i="4" s="1"/>
  <c r="P746" i="4" s="1"/>
  <c r="AQ748" i="4"/>
  <c r="AQ747" i="4" s="1"/>
  <c r="AQ746" i="4" s="1"/>
  <c r="AQ745" i="4" s="1"/>
  <c r="AL748" i="4"/>
  <c r="AL747" i="4" s="1"/>
  <c r="AL746" i="4" s="1"/>
  <c r="AL745" i="4" s="1"/>
  <c r="AL744" i="4" s="1"/>
  <c r="AK748" i="4"/>
  <c r="AK747" i="4" s="1"/>
  <c r="AK746" i="4" s="1"/>
  <c r="AK745" i="4" s="1"/>
  <c r="AJ748" i="4"/>
  <c r="AB748" i="4"/>
  <c r="W748" i="4"/>
  <c r="W747" i="4" s="1"/>
  <c r="W746" i="4" s="1"/>
  <c r="W745" i="4" s="1"/>
  <c r="W744" i="4" s="1"/>
  <c r="U748" i="4"/>
  <c r="R748" i="4"/>
  <c r="R747" i="4" s="1"/>
  <c r="R746" i="4" s="1"/>
  <c r="R745" i="4" s="1"/>
  <c r="R744" i="4" s="1"/>
  <c r="AC747" i="4"/>
  <c r="AB747" i="4"/>
  <c r="AC746" i="4"/>
  <c r="AB746" i="4"/>
  <c r="AB745" i="4" s="1"/>
  <c r="AB744" i="4" s="1"/>
  <c r="AC745" i="4"/>
  <c r="AC744" i="4" s="1"/>
  <c r="V745" i="4"/>
  <c r="V744" i="4" s="1"/>
  <c r="P745" i="4"/>
  <c r="P744" i="4" s="1"/>
  <c r="AQ744" i="4"/>
  <c r="AK744" i="4"/>
  <c r="Q744" i="4"/>
  <c r="AT743" i="4"/>
  <c r="AS743" i="4"/>
  <c r="AN743" i="4"/>
  <c r="AM743" i="4"/>
  <c r="AV743" i="4" s="1"/>
  <c r="AW743" i="4" s="1"/>
  <c r="AE743" i="4"/>
  <c r="AD743" i="4"/>
  <c r="Y743" i="4"/>
  <c r="X743" i="4"/>
  <c r="AG743" i="4" s="1"/>
  <c r="AR742" i="4"/>
  <c r="AR741" i="4" s="1"/>
  <c r="AR740" i="4" s="1"/>
  <c r="AR739" i="4" s="1"/>
  <c r="AR738" i="4" s="1"/>
  <c r="AR737" i="4" s="1"/>
  <c r="AQ742" i="4"/>
  <c r="AP742" i="4"/>
  <c r="AL742" i="4"/>
  <c r="AK742" i="4"/>
  <c r="AJ742" i="4"/>
  <c r="AC742" i="4"/>
  <c r="AB742" i="4"/>
  <c r="AB741" i="4" s="1"/>
  <c r="AA742" i="4"/>
  <c r="W742" i="4"/>
  <c r="W741" i="4" s="1"/>
  <c r="W740" i="4" s="1"/>
  <c r="W739" i="4" s="1"/>
  <c r="W738" i="4" s="1"/>
  <c r="W737" i="4" s="1"/>
  <c r="V742" i="4"/>
  <c r="U742" i="4"/>
  <c r="X742" i="4" s="1"/>
  <c r="Y742" i="4" s="1"/>
  <c r="S742" i="4"/>
  <c r="R742" i="4"/>
  <c r="R741" i="4" s="1"/>
  <c r="R740" i="4" s="1"/>
  <c r="R739" i="4" s="1"/>
  <c r="R738" i="4" s="1"/>
  <c r="R737" i="4" s="1"/>
  <c r="Q742" i="4"/>
  <c r="P742" i="4"/>
  <c r="P741" i="4" s="1"/>
  <c r="P740" i="4" s="1"/>
  <c r="P739" i="4" s="1"/>
  <c r="P738" i="4" s="1"/>
  <c r="P737" i="4" s="1"/>
  <c r="AP741" i="4"/>
  <c r="AK741" i="4"/>
  <c r="AK740" i="4" s="1"/>
  <c r="AK739" i="4" s="1"/>
  <c r="AK738" i="4" s="1"/>
  <c r="AK737" i="4" s="1"/>
  <c r="AJ741" i="4"/>
  <c r="AC741" i="4"/>
  <c r="AC740" i="4" s="1"/>
  <c r="AA741" i="4"/>
  <c r="AD741" i="4" s="1"/>
  <c r="AE741" i="4" s="1"/>
  <c r="V741" i="4"/>
  <c r="U741" i="4"/>
  <c r="X741" i="4" s="1"/>
  <c r="AG741" i="4" s="1"/>
  <c r="S741" i="4"/>
  <c r="Q741" i="4"/>
  <c r="Q740" i="4" s="1"/>
  <c r="Q739" i="4" s="1"/>
  <c r="Q738" i="4" s="1"/>
  <c r="Q737" i="4" s="1"/>
  <c r="AP740" i="4"/>
  <c r="AJ740" i="4"/>
  <c r="AB740" i="4"/>
  <c r="AA740" i="4"/>
  <c r="V740" i="4"/>
  <c r="U740" i="4"/>
  <c r="AP739" i="4"/>
  <c r="AC739" i="4"/>
  <c r="AB739" i="4"/>
  <c r="AB738" i="4" s="1"/>
  <c r="AB737" i="4" s="1"/>
  <c r="V739" i="4"/>
  <c r="V738" i="4" s="1"/>
  <c r="V737" i="4" s="1"/>
  <c r="AC738" i="4"/>
  <c r="AC737" i="4" s="1"/>
  <c r="AS736" i="4"/>
  <c r="AT736" i="4" s="1"/>
  <c r="AM736" i="4"/>
  <c r="AN736" i="4" s="1"/>
  <c r="AG736" i="4"/>
  <c r="AD736" i="4"/>
  <c r="AE736" i="4" s="1"/>
  <c r="Y736" i="4"/>
  <c r="X736" i="4"/>
  <c r="AV735" i="4"/>
  <c r="AW735" i="4" s="1"/>
  <c r="AT735" i="4"/>
  <c r="AS735" i="4"/>
  <c r="AM735" i="4"/>
  <c r="AN735" i="4" s="1"/>
  <c r="AE735" i="4"/>
  <c r="AD735" i="4"/>
  <c r="Y735" i="4"/>
  <c r="X735" i="4"/>
  <c r="AG735" i="4" s="1"/>
  <c r="AY735" i="4" s="1"/>
  <c r="AZ735" i="4" s="1"/>
  <c r="AS734" i="4"/>
  <c r="AT734" i="4" s="1"/>
  <c r="AN734" i="4"/>
  <c r="AM734" i="4"/>
  <c r="AE734" i="4"/>
  <c r="AD734" i="4"/>
  <c r="X734" i="4"/>
  <c r="Y734" i="4" s="1"/>
  <c r="AS733" i="4"/>
  <c r="AT733" i="4" s="1"/>
  <c r="AN733" i="4"/>
  <c r="AM733" i="4"/>
  <c r="AE733" i="4"/>
  <c r="AD733" i="4"/>
  <c r="X733" i="4"/>
  <c r="Y733" i="4" s="1"/>
  <c r="AT732" i="4"/>
  <c r="AS732" i="4"/>
  <c r="AM732" i="4"/>
  <c r="AN732" i="4" s="1"/>
  <c r="AD732" i="4"/>
  <c r="Y732" i="4"/>
  <c r="X732" i="4"/>
  <c r="AG732" i="4" s="1"/>
  <c r="AH732" i="4" s="1"/>
  <c r="AR731" i="4"/>
  <c r="AQ731" i="4"/>
  <c r="AQ730" i="4" s="1"/>
  <c r="AQ729" i="4" s="1"/>
  <c r="AP731" i="4"/>
  <c r="AP730" i="4" s="1"/>
  <c r="AM731" i="4"/>
  <c r="AN731" i="4" s="1"/>
  <c r="AL731" i="4"/>
  <c r="AL730" i="4" s="1"/>
  <c r="AL729" i="4" s="1"/>
  <c r="AK731" i="4"/>
  <c r="AK730" i="4" s="1"/>
  <c r="AK729" i="4" s="1"/>
  <c r="AJ731" i="4"/>
  <c r="AC731" i="4"/>
  <c r="AB731" i="4"/>
  <c r="AB730" i="4" s="1"/>
  <c r="AB729" i="4" s="1"/>
  <c r="AA731" i="4"/>
  <c r="AA730" i="4" s="1"/>
  <c r="AA729" i="4" s="1"/>
  <c r="AD729" i="4" s="1"/>
  <c r="W731" i="4"/>
  <c r="W730" i="4" s="1"/>
  <c r="W729" i="4" s="1"/>
  <c r="V731" i="4"/>
  <c r="V730" i="4" s="1"/>
  <c r="U731" i="4"/>
  <c r="S731" i="4"/>
  <c r="R731" i="4"/>
  <c r="R730" i="4" s="1"/>
  <c r="R729" i="4" s="1"/>
  <c r="Q731" i="4"/>
  <c r="Q730" i="4" s="1"/>
  <c r="P731" i="4"/>
  <c r="AR730" i="4"/>
  <c r="AR729" i="4" s="1"/>
  <c r="AM730" i="4"/>
  <c r="AN730" i="4" s="1"/>
  <c r="AJ730" i="4"/>
  <c r="AC730" i="4"/>
  <c r="AC729" i="4" s="1"/>
  <c r="X730" i="4"/>
  <c r="U730" i="4"/>
  <c r="S730" i="4"/>
  <c r="P730" i="4"/>
  <c r="AS729" i="4"/>
  <c r="AP729" i="4"/>
  <c r="AJ729" i="4"/>
  <c r="V729" i="4"/>
  <c r="U729" i="4"/>
  <c r="X729" i="4" s="1"/>
  <c r="Q729" i="4"/>
  <c r="P729" i="4"/>
  <c r="AT728" i="4"/>
  <c r="AS728" i="4"/>
  <c r="AM728" i="4"/>
  <c r="AN728" i="4" s="1"/>
  <c r="AD728" i="4"/>
  <c r="AE728" i="4" s="1"/>
  <c r="Y728" i="4"/>
  <c r="X728" i="4"/>
  <c r="AR727" i="4"/>
  <c r="AQ727" i="4"/>
  <c r="AP727" i="4"/>
  <c r="AM727" i="4"/>
  <c r="AN727" i="4" s="1"/>
  <c r="AL727" i="4"/>
  <c r="AK727" i="4"/>
  <c r="AJ727" i="4"/>
  <c r="AC727" i="4"/>
  <c r="AB727" i="4"/>
  <c r="AA727" i="4"/>
  <c r="W727" i="4"/>
  <c r="X727" i="4" s="1"/>
  <c r="V727" i="4"/>
  <c r="U727" i="4"/>
  <c r="S727" i="4"/>
  <c r="R727" i="4"/>
  <c r="Q727" i="4"/>
  <c r="P727" i="4"/>
  <c r="AS726" i="4"/>
  <c r="AT726" i="4" s="1"/>
  <c r="AN726" i="4"/>
  <c r="AM726" i="4"/>
  <c r="AG726" i="4"/>
  <c r="AH726" i="4" s="1"/>
  <c r="AE726" i="4"/>
  <c r="AD726" i="4"/>
  <c r="X726" i="4"/>
  <c r="Y726" i="4" s="1"/>
  <c r="AS725" i="4"/>
  <c r="AT725" i="4" s="1"/>
  <c r="AN725" i="4"/>
  <c r="AM725" i="4"/>
  <c r="AE725" i="4"/>
  <c r="AD725" i="4"/>
  <c r="X725" i="4"/>
  <c r="AG725" i="4" s="1"/>
  <c r="AT724" i="4"/>
  <c r="AS724" i="4"/>
  <c r="AM724" i="4"/>
  <c r="AN724" i="4" s="1"/>
  <c r="AD724" i="4"/>
  <c r="AE724" i="4" s="1"/>
  <c r="Y724" i="4"/>
  <c r="X724" i="4"/>
  <c r="AR723" i="4"/>
  <c r="AQ723" i="4"/>
  <c r="AP723" i="4"/>
  <c r="AM723" i="4"/>
  <c r="AN723" i="4" s="1"/>
  <c r="AL723" i="4"/>
  <c r="AK723" i="4"/>
  <c r="AJ723" i="4"/>
  <c r="AC723" i="4"/>
  <c r="AB723" i="4"/>
  <c r="AA723" i="4"/>
  <c r="W723" i="4"/>
  <c r="X723" i="4" s="1"/>
  <c r="V723" i="4"/>
  <c r="U723" i="4"/>
  <c r="S723" i="4"/>
  <c r="R723" i="4"/>
  <c r="Q723" i="4"/>
  <c r="P723" i="4"/>
  <c r="AW722" i="4"/>
  <c r="AS722" i="4"/>
  <c r="AT722" i="4" s="1"/>
  <c r="AN722" i="4"/>
  <c r="AM722" i="4"/>
  <c r="AV722" i="4" s="1"/>
  <c r="AG722" i="4"/>
  <c r="AH722" i="4" s="1"/>
  <c r="AE722" i="4"/>
  <c r="AD722" i="4"/>
  <c r="X722" i="4"/>
  <c r="Y722" i="4" s="1"/>
  <c r="AS721" i="4"/>
  <c r="AT721" i="4" s="1"/>
  <c r="AN721" i="4"/>
  <c r="AM721" i="4"/>
  <c r="AV721" i="4" s="1"/>
  <c r="AW721" i="4" s="1"/>
  <c r="AE721" i="4"/>
  <c r="AD721" i="4"/>
  <c r="X721" i="4"/>
  <c r="Y721" i="4" s="1"/>
  <c r="AR720" i="4"/>
  <c r="AQ720" i="4"/>
  <c r="AQ716" i="4" s="1"/>
  <c r="AQ715" i="4" s="1"/>
  <c r="AQ714" i="4" s="1"/>
  <c r="AQ713" i="4" s="1"/>
  <c r="AQ712" i="4" s="1"/>
  <c r="AP720" i="4"/>
  <c r="AL720" i="4"/>
  <c r="AL716" i="4" s="1"/>
  <c r="AL715" i="4" s="1"/>
  <c r="AL714" i="4" s="1"/>
  <c r="AL713" i="4" s="1"/>
  <c r="AL712" i="4" s="1"/>
  <c r="AK720" i="4"/>
  <c r="AJ720" i="4"/>
  <c r="AM720" i="4" s="1"/>
  <c r="AN720" i="4" s="1"/>
  <c r="AC720" i="4"/>
  <c r="AB720" i="4"/>
  <c r="AB716" i="4" s="1"/>
  <c r="AB715" i="4" s="1"/>
  <c r="AB714" i="4" s="1"/>
  <c r="AB713" i="4" s="1"/>
  <c r="AB712" i="4" s="1"/>
  <c r="AB711" i="4" s="1"/>
  <c r="AA720" i="4"/>
  <c r="W720" i="4"/>
  <c r="W716" i="4" s="1"/>
  <c r="W715" i="4" s="1"/>
  <c r="W714" i="4" s="1"/>
  <c r="W713" i="4" s="1"/>
  <c r="W712" i="4" s="1"/>
  <c r="V720" i="4"/>
  <c r="U720" i="4"/>
  <c r="X720" i="4" s="1"/>
  <c r="Y720" i="4" s="1"/>
  <c r="S720" i="4"/>
  <c r="R720" i="4"/>
  <c r="R716" i="4" s="1"/>
  <c r="R715" i="4" s="1"/>
  <c r="R714" i="4" s="1"/>
  <c r="R713" i="4" s="1"/>
  <c r="R712" i="4" s="1"/>
  <c r="Q720" i="4"/>
  <c r="P720" i="4"/>
  <c r="AT719" i="4"/>
  <c r="AS719" i="4"/>
  <c r="AM719" i="4"/>
  <c r="AV719" i="4" s="1"/>
  <c r="AW719" i="4" s="1"/>
  <c r="AD719" i="4"/>
  <c r="AE719" i="4" s="1"/>
  <c r="Y719" i="4"/>
  <c r="X719" i="4"/>
  <c r="AG719" i="4" s="1"/>
  <c r="AS718" i="4"/>
  <c r="AT718" i="4" s="1"/>
  <c r="AN718" i="4"/>
  <c r="AM718" i="4"/>
  <c r="AG718" i="4"/>
  <c r="AH718" i="4" s="1"/>
  <c r="AE718" i="4"/>
  <c r="AD718" i="4"/>
  <c r="X718" i="4"/>
  <c r="Y718" i="4" s="1"/>
  <c r="AS717" i="4"/>
  <c r="AT717" i="4" s="1"/>
  <c r="AR717" i="4"/>
  <c r="AR716" i="4" s="1"/>
  <c r="AQ717" i="4"/>
  <c r="AP717" i="4"/>
  <c r="AL717" i="4"/>
  <c r="AK717" i="4"/>
  <c r="AJ717" i="4"/>
  <c r="AC717" i="4"/>
  <c r="AC716" i="4" s="1"/>
  <c r="AC715" i="4" s="1"/>
  <c r="AC714" i="4" s="1"/>
  <c r="AC713" i="4" s="1"/>
  <c r="AC712" i="4" s="1"/>
  <c r="AB717" i="4"/>
  <c r="AA717" i="4"/>
  <c r="AD717" i="4" s="1"/>
  <c r="AE717" i="4" s="1"/>
  <c r="W717" i="4"/>
  <c r="V717" i="4"/>
  <c r="U717" i="4"/>
  <c r="S717" i="4"/>
  <c r="R717" i="4"/>
  <c r="Q717" i="4"/>
  <c r="P717" i="4"/>
  <c r="P716" i="4" s="1"/>
  <c r="P715" i="4" s="1"/>
  <c r="P714" i="4" s="1"/>
  <c r="P713" i="4" s="1"/>
  <c r="P712" i="4" s="1"/>
  <c r="AP716" i="4"/>
  <c r="AK716" i="4"/>
  <c r="AK715" i="4" s="1"/>
  <c r="AA716" i="4"/>
  <c r="V716" i="4"/>
  <c r="V715" i="4" s="1"/>
  <c r="V714" i="4" s="1"/>
  <c r="V713" i="4" s="1"/>
  <c r="V712" i="4" s="1"/>
  <c r="Q716" i="4"/>
  <c r="Q715" i="4" s="1"/>
  <c r="Q714" i="4" s="1"/>
  <c r="Q713" i="4" s="1"/>
  <c r="Q712" i="4" s="1"/>
  <c r="Q711" i="4" s="1"/>
  <c r="AR715" i="4"/>
  <c r="AR714" i="4"/>
  <c r="AR713" i="4" s="1"/>
  <c r="AR712" i="4" s="1"/>
  <c r="AR711" i="4" s="1"/>
  <c r="AV710" i="4"/>
  <c r="AW710" i="4" s="1"/>
  <c r="AS710" i="4"/>
  <c r="AT710" i="4" s="1"/>
  <c r="AN710" i="4"/>
  <c r="AM710" i="4"/>
  <c r="AG710" i="4"/>
  <c r="AH710" i="4" s="1"/>
  <c r="AD710" i="4"/>
  <c r="AE710" i="4" s="1"/>
  <c r="X710" i="4"/>
  <c r="Y710" i="4" s="1"/>
  <c r="AS709" i="4"/>
  <c r="AT709" i="4" s="1"/>
  <c r="AN709" i="4"/>
  <c r="AM709" i="4"/>
  <c r="AV709" i="4" s="1"/>
  <c r="AW709" i="4" s="1"/>
  <c r="AE709" i="4"/>
  <c r="AD709" i="4"/>
  <c r="X709" i="4"/>
  <c r="Y709" i="4" s="1"/>
  <c r="AT708" i="4"/>
  <c r="AS708" i="4"/>
  <c r="AM708" i="4"/>
  <c r="AN708" i="4" s="1"/>
  <c r="AG708" i="4"/>
  <c r="AD708" i="4"/>
  <c r="AE708" i="4" s="1"/>
  <c r="Y708" i="4"/>
  <c r="X708" i="4"/>
  <c r="AS707" i="4"/>
  <c r="AT707" i="4" s="1"/>
  <c r="AM707" i="4"/>
  <c r="AV707" i="4" s="1"/>
  <c r="AW707" i="4" s="1"/>
  <c r="AD707" i="4"/>
  <c r="AE707" i="4" s="1"/>
  <c r="X707" i="4"/>
  <c r="Y707" i="4" s="1"/>
  <c r="AR706" i="4"/>
  <c r="AQ706" i="4"/>
  <c r="AP706" i="4"/>
  <c r="AS706" i="4" s="1"/>
  <c r="AT706" i="4" s="1"/>
  <c r="AM706" i="4"/>
  <c r="AV706" i="4" s="1"/>
  <c r="AW706" i="4" s="1"/>
  <c r="AL706" i="4"/>
  <c r="AK706" i="4"/>
  <c r="AJ706" i="4"/>
  <c r="AC706" i="4"/>
  <c r="AB706" i="4"/>
  <c r="AA706" i="4"/>
  <c r="AD706" i="4" s="1"/>
  <c r="AE706" i="4" s="1"/>
  <c r="X706" i="4"/>
  <c r="W706" i="4"/>
  <c r="V706" i="4"/>
  <c r="U706" i="4"/>
  <c r="S706" i="4"/>
  <c r="R706" i="4"/>
  <c r="Q706" i="4"/>
  <c r="P706" i="4"/>
  <c r="AS705" i="4"/>
  <c r="AT705" i="4" s="1"/>
  <c r="AM705" i="4"/>
  <c r="AN705" i="4" s="1"/>
  <c r="AD705" i="4"/>
  <c r="AE705" i="4" s="1"/>
  <c r="X705" i="4"/>
  <c r="AG705" i="4" s="1"/>
  <c r="AR704" i="4"/>
  <c r="AQ704" i="4"/>
  <c r="AP704" i="4"/>
  <c r="AS704" i="4" s="1"/>
  <c r="AT704" i="4" s="1"/>
  <c r="AL704" i="4"/>
  <c r="AK704" i="4"/>
  <c r="AM704" i="4" s="1"/>
  <c r="AJ704" i="4"/>
  <c r="AC704" i="4"/>
  <c r="AB704" i="4"/>
  <c r="AA704" i="4"/>
  <c r="AD704" i="4" s="1"/>
  <c r="AE704" i="4" s="1"/>
  <c r="W704" i="4"/>
  <c r="V704" i="4"/>
  <c r="X704" i="4" s="1"/>
  <c r="U704" i="4"/>
  <c r="S704" i="4"/>
  <c r="R704" i="4"/>
  <c r="Q704" i="4"/>
  <c r="P704" i="4"/>
  <c r="AS703" i="4"/>
  <c r="AT703" i="4" s="1"/>
  <c r="AM703" i="4"/>
  <c r="AN703" i="4" s="1"/>
  <c r="AD703" i="4"/>
  <c r="AE703" i="4" s="1"/>
  <c r="X703" i="4"/>
  <c r="Y703" i="4" s="1"/>
  <c r="AR702" i="4"/>
  <c r="AR701" i="4" s="1"/>
  <c r="AQ702" i="4"/>
  <c r="AP702" i="4"/>
  <c r="AM702" i="4"/>
  <c r="AL702" i="4"/>
  <c r="AK702" i="4"/>
  <c r="AK701" i="4" s="1"/>
  <c r="AK700" i="4" s="1"/>
  <c r="AK699" i="4" s="1"/>
  <c r="AK698" i="4" s="1"/>
  <c r="AK697" i="4" s="1"/>
  <c r="AK696" i="4" s="1"/>
  <c r="AJ702" i="4"/>
  <c r="AC702" i="4"/>
  <c r="AC701" i="4" s="1"/>
  <c r="AB702" i="4"/>
  <c r="AA702" i="4"/>
  <c r="W702" i="4"/>
  <c r="V702" i="4"/>
  <c r="V701" i="4" s="1"/>
  <c r="U702" i="4"/>
  <c r="S702" i="4"/>
  <c r="R702" i="4"/>
  <c r="Q702" i="4"/>
  <c r="Q701" i="4" s="1"/>
  <c r="Q700" i="4" s="1"/>
  <c r="Q699" i="4" s="1"/>
  <c r="Q698" i="4" s="1"/>
  <c r="Q697" i="4" s="1"/>
  <c r="Q696" i="4" s="1"/>
  <c r="P702" i="4"/>
  <c r="AQ701" i="4"/>
  <c r="AQ700" i="4" s="1"/>
  <c r="AL701" i="4"/>
  <c r="AL700" i="4" s="1"/>
  <c r="AL699" i="4" s="1"/>
  <c r="AL698" i="4" s="1"/>
  <c r="AL697" i="4" s="1"/>
  <c r="AL696" i="4" s="1"/>
  <c r="AJ701" i="4"/>
  <c r="AB701" i="4"/>
  <c r="AB700" i="4" s="1"/>
  <c r="AB699" i="4" s="1"/>
  <c r="AB698" i="4" s="1"/>
  <c r="AB697" i="4" s="1"/>
  <c r="AB696" i="4" s="1"/>
  <c r="W701" i="4"/>
  <c r="W700" i="4" s="1"/>
  <c r="U701" i="4"/>
  <c r="R701" i="4"/>
  <c r="R700" i="4" s="1"/>
  <c r="R699" i="4" s="1"/>
  <c r="R698" i="4" s="1"/>
  <c r="R697" i="4" s="1"/>
  <c r="R696" i="4" s="1"/>
  <c r="P701" i="4"/>
  <c r="P700" i="4" s="1"/>
  <c r="AR700" i="4"/>
  <c r="AR699" i="4" s="1"/>
  <c r="AC700" i="4"/>
  <c r="AC699" i="4" s="1"/>
  <c r="AC698" i="4" s="1"/>
  <c r="AC697" i="4" s="1"/>
  <c r="AC696" i="4" s="1"/>
  <c r="V700" i="4"/>
  <c r="V699" i="4" s="1"/>
  <c r="AQ699" i="4"/>
  <c r="AQ698" i="4" s="1"/>
  <c r="W699" i="4"/>
  <c r="W698" i="4" s="1"/>
  <c r="P699" i="4"/>
  <c r="P698" i="4" s="1"/>
  <c r="AR698" i="4"/>
  <c r="AR697" i="4" s="1"/>
  <c r="V698" i="4"/>
  <c r="V697" i="4" s="1"/>
  <c r="V696" i="4" s="1"/>
  <c r="AQ697" i="4"/>
  <c r="AQ696" i="4" s="1"/>
  <c r="W697" i="4"/>
  <c r="W696" i="4" s="1"/>
  <c r="P697" i="4"/>
  <c r="P696" i="4" s="1"/>
  <c r="AR696" i="4"/>
  <c r="AS695" i="4"/>
  <c r="AT695" i="4" s="1"/>
  <c r="AM695" i="4"/>
  <c r="AN695" i="4" s="1"/>
  <c r="AD695" i="4"/>
  <c r="AE695" i="4" s="1"/>
  <c r="X695" i="4"/>
  <c r="Y695" i="4" s="1"/>
  <c r="AT694" i="4"/>
  <c r="AS694" i="4"/>
  <c r="AN694" i="4"/>
  <c r="AM694" i="4"/>
  <c r="AV694" i="4" s="1"/>
  <c r="AW694" i="4" s="1"/>
  <c r="AE694" i="4"/>
  <c r="AD694" i="4"/>
  <c r="Y694" i="4"/>
  <c r="X694" i="4"/>
  <c r="AG694" i="4" s="1"/>
  <c r="AY694" i="4" s="1"/>
  <c r="BB694" i="4" s="1"/>
  <c r="BD694" i="4" s="1"/>
  <c r="AV693" i="4"/>
  <c r="AW693" i="4" s="1"/>
  <c r="AS693" i="4"/>
  <c r="AT693" i="4" s="1"/>
  <c r="AM693" i="4"/>
  <c r="AN693" i="4" s="1"/>
  <c r="AD693" i="4"/>
  <c r="AE693" i="4" s="1"/>
  <c r="X693" i="4"/>
  <c r="Y693" i="4" s="1"/>
  <c r="AT692" i="4"/>
  <c r="AS692" i="4"/>
  <c r="AN692" i="4"/>
  <c r="AM692" i="4"/>
  <c r="AV692" i="4" s="1"/>
  <c r="AW692" i="4" s="1"/>
  <c r="AE692" i="4"/>
  <c r="AD692" i="4"/>
  <c r="Y692" i="4"/>
  <c r="X692" i="4"/>
  <c r="AG692" i="4" s="1"/>
  <c r="AR691" i="4"/>
  <c r="AQ691" i="4"/>
  <c r="AS691" i="4" s="1"/>
  <c r="AT691" i="4" s="1"/>
  <c r="AP691" i="4"/>
  <c r="AL691" i="4"/>
  <c r="AK691" i="4"/>
  <c r="AJ691" i="4"/>
  <c r="AD691" i="4"/>
  <c r="AE691" i="4" s="1"/>
  <c r="AC691" i="4"/>
  <c r="AB691" i="4"/>
  <c r="AA691" i="4"/>
  <c r="Y691" i="4"/>
  <c r="W691" i="4"/>
  <c r="V691" i="4"/>
  <c r="U691" i="4"/>
  <c r="X691" i="4" s="1"/>
  <c r="AG691" i="4" s="1"/>
  <c r="S691" i="4"/>
  <c r="R691" i="4"/>
  <c r="Q691" i="4"/>
  <c r="P691" i="4"/>
  <c r="AT690" i="4"/>
  <c r="AS690" i="4"/>
  <c r="AM690" i="4"/>
  <c r="AN690" i="4" s="1"/>
  <c r="AD690" i="4"/>
  <c r="AE690" i="4" s="1"/>
  <c r="Y690" i="4"/>
  <c r="X690" i="4"/>
  <c r="AS689" i="4"/>
  <c r="AT689" i="4" s="1"/>
  <c r="AR689" i="4"/>
  <c r="AQ689" i="4"/>
  <c r="AP689" i="4"/>
  <c r="AL689" i="4"/>
  <c r="AK689" i="4"/>
  <c r="AJ689" i="4"/>
  <c r="AM689" i="4" s="1"/>
  <c r="AC689" i="4"/>
  <c r="AC686" i="4" s="1"/>
  <c r="AC685" i="4" s="1"/>
  <c r="AC674" i="4" s="1"/>
  <c r="AC673" i="4" s="1"/>
  <c r="AB689" i="4"/>
  <c r="AA689" i="4"/>
  <c r="X689" i="4"/>
  <c r="W689" i="4"/>
  <c r="V689" i="4"/>
  <c r="U689" i="4"/>
  <c r="S689" i="4"/>
  <c r="R689" i="4"/>
  <c r="Q689" i="4"/>
  <c r="P689" i="4"/>
  <c r="AS688" i="4"/>
  <c r="AT688" i="4" s="1"/>
  <c r="AN688" i="4"/>
  <c r="AM688" i="4"/>
  <c r="AV688" i="4" s="1"/>
  <c r="AW688" i="4" s="1"/>
  <c r="AE688" i="4"/>
  <c r="AD688" i="4"/>
  <c r="X688" i="4"/>
  <c r="AG688" i="4" s="1"/>
  <c r="AR687" i="4"/>
  <c r="AQ687" i="4"/>
  <c r="AQ686" i="4" s="1"/>
  <c r="AQ685" i="4" s="1"/>
  <c r="AP687" i="4"/>
  <c r="AP686" i="4" s="1"/>
  <c r="AL687" i="4"/>
  <c r="AL686" i="4" s="1"/>
  <c r="AL685" i="4" s="1"/>
  <c r="AK687" i="4"/>
  <c r="AK686" i="4" s="1"/>
  <c r="AK685" i="4" s="1"/>
  <c r="AJ687" i="4"/>
  <c r="AD687" i="4"/>
  <c r="AE687" i="4" s="1"/>
  <c r="AC687" i="4"/>
  <c r="AB687" i="4"/>
  <c r="AA687" i="4"/>
  <c r="W687" i="4"/>
  <c r="W686" i="4" s="1"/>
  <c r="W685" i="4" s="1"/>
  <c r="W674" i="4" s="1"/>
  <c r="W673" i="4" s="1"/>
  <c r="V687" i="4"/>
  <c r="U687" i="4"/>
  <c r="S687" i="4"/>
  <c r="R687" i="4"/>
  <c r="R686" i="4" s="1"/>
  <c r="R685" i="4" s="1"/>
  <c r="Q687" i="4"/>
  <c r="P687" i="4"/>
  <c r="P686" i="4" s="1"/>
  <c r="AR686" i="4"/>
  <c r="AB686" i="4"/>
  <c r="AA686" i="4"/>
  <c r="V686" i="4"/>
  <c r="V685" i="4" s="1"/>
  <c r="S686" i="4"/>
  <c r="S685" i="4" s="1"/>
  <c r="Q686" i="4"/>
  <c r="Q685" i="4" s="1"/>
  <c r="AR685" i="4"/>
  <c r="AB685" i="4"/>
  <c r="P685" i="4"/>
  <c r="AS684" i="4"/>
  <c r="AT684" i="4" s="1"/>
  <c r="AN684" i="4"/>
  <c r="AM684" i="4"/>
  <c r="AV684" i="4" s="1"/>
  <c r="AW684" i="4" s="1"/>
  <c r="AE684" i="4"/>
  <c r="AD684" i="4"/>
  <c r="X684" i="4"/>
  <c r="AG684" i="4" s="1"/>
  <c r="AR683" i="4"/>
  <c r="AQ683" i="4"/>
  <c r="AP683" i="4"/>
  <c r="AS683" i="4" s="1"/>
  <c r="AT683" i="4" s="1"/>
  <c r="AL683" i="4"/>
  <c r="AK683" i="4"/>
  <c r="AK676" i="4" s="1"/>
  <c r="AJ683" i="4"/>
  <c r="AM683" i="4" s="1"/>
  <c r="AV683" i="4" s="1"/>
  <c r="AW683" i="4" s="1"/>
  <c r="AD683" i="4"/>
  <c r="AE683" i="4" s="1"/>
  <c r="AC683" i="4"/>
  <c r="AB683" i="4"/>
  <c r="AA683" i="4"/>
  <c r="W683" i="4"/>
  <c r="V683" i="4"/>
  <c r="U683" i="4"/>
  <c r="S683" i="4"/>
  <c r="R683" i="4"/>
  <c r="Q683" i="4"/>
  <c r="P683" i="4"/>
  <c r="AT682" i="4"/>
  <c r="AS682" i="4"/>
  <c r="AM682" i="4"/>
  <c r="AN682" i="4" s="1"/>
  <c r="AD682" i="4"/>
  <c r="AE682" i="4" s="1"/>
  <c r="Y682" i="4"/>
  <c r="X682" i="4"/>
  <c r="AG682" i="4" s="1"/>
  <c r="AS681" i="4"/>
  <c r="AT681" i="4" s="1"/>
  <c r="AN681" i="4"/>
  <c r="AM681" i="4"/>
  <c r="AD681" i="4"/>
  <c r="AG681" i="4" s="1"/>
  <c r="X681" i="4"/>
  <c r="Y681" i="4" s="1"/>
  <c r="AS680" i="4"/>
  <c r="AT680" i="4" s="1"/>
  <c r="AN680" i="4"/>
  <c r="AM680" i="4"/>
  <c r="AE680" i="4"/>
  <c r="AD680" i="4"/>
  <c r="X680" i="4"/>
  <c r="Y680" i="4" s="1"/>
  <c r="AS679" i="4"/>
  <c r="AT679" i="4" s="1"/>
  <c r="AM679" i="4"/>
  <c r="AN679" i="4" s="1"/>
  <c r="AD679" i="4"/>
  <c r="AE679" i="4" s="1"/>
  <c r="Y679" i="4"/>
  <c r="X679" i="4"/>
  <c r="AT678" i="4"/>
  <c r="AS678" i="4"/>
  <c r="AM678" i="4"/>
  <c r="AV678" i="4" s="1"/>
  <c r="AW678" i="4" s="1"/>
  <c r="AE678" i="4"/>
  <c r="AD678" i="4"/>
  <c r="Y678" i="4"/>
  <c r="X678" i="4"/>
  <c r="AG678" i="4" s="1"/>
  <c r="AR677" i="4"/>
  <c r="AR676" i="4" s="1"/>
  <c r="AQ677" i="4"/>
  <c r="AQ676" i="4" s="1"/>
  <c r="AQ675" i="4" s="1"/>
  <c r="AP677" i="4"/>
  <c r="AL677" i="4"/>
  <c r="AL676" i="4" s="1"/>
  <c r="AL675" i="4" s="1"/>
  <c r="AL674" i="4" s="1"/>
  <c r="AL673" i="4" s="1"/>
  <c r="AK677" i="4"/>
  <c r="AJ677" i="4"/>
  <c r="AC677" i="4"/>
  <c r="AB677" i="4"/>
  <c r="AB676" i="4" s="1"/>
  <c r="AA677" i="4"/>
  <c r="W677" i="4"/>
  <c r="W676" i="4" s="1"/>
  <c r="V677" i="4"/>
  <c r="U677" i="4"/>
  <c r="S677" i="4"/>
  <c r="R677" i="4"/>
  <c r="R676" i="4" s="1"/>
  <c r="R675" i="4" s="1"/>
  <c r="R674" i="4" s="1"/>
  <c r="R673" i="4" s="1"/>
  <c r="Q677" i="4"/>
  <c r="P677" i="4"/>
  <c r="AP676" i="4"/>
  <c r="AJ676" i="4"/>
  <c r="AC676" i="4"/>
  <c r="AC675" i="4" s="1"/>
  <c r="AA676" i="4"/>
  <c r="AD676" i="4" s="1"/>
  <c r="AE676" i="4" s="1"/>
  <c r="V676" i="4"/>
  <c r="U676" i="4"/>
  <c r="X676" i="4" s="1"/>
  <c r="S676" i="4"/>
  <c r="Q676" i="4"/>
  <c r="P676" i="4"/>
  <c r="AP675" i="4"/>
  <c r="AJ675" i="4"/>
  <c r="AB675" i="4"/>
  <c r="AA675" i="4"/>
  <c r="AD675" i="4" s="1"/>
  <c r="W675" i="4"/>
  <c r="V675" i="4"/>
  <c r="U675" i="4"/>
  <c r="Q675" i="4"/>
  <c r="P675" i="4"/>
  <c r="P674" i="4" s="1"/>
  <c r="AB674" i="4"/>
  <c r="AB673" i="4" s="1"/>
  <c r="V674" i="4"/>
  <c r="V673" i="4" s="1"/>
  <c r="Q674" i="4"/>
  <c r="Q673" i="4" s="1"/>
  <c r="P673" i="4"/>
  <c r="AS672" i="4"/>
  <c r="AT672" i="4" s="1"/>
  <c r="AN672" i="4"/>
  <c r="AM672" i="4"/>
  <c r="AE672" i="4"/>
  <c r="AD672" i="4"/>
  <c r="X672" i="4"/>
  <c r="Y672" i="4" s="1"/>
  <c r="AV671" i="4"/>
  <c r="AW671" i="4" s="1"/>
  <c r="AS671" i="4"/>
  <c r="AT671" i="4" s="1"/>
  <c r="AM671" i="4"/>
  <c r="AN671" i="4" s="1"/>
  <c r="AD671" i="4"/>
  <c r="AE671" i="4" s="1"/>
  <c r="X671" i="4"/>
  <c r="Y671" i="4" s="1"/>
  <c r="AT670" i="4"/>
  <c r="AS670" i="4"/>
  <c r="AN670" i="4"/>
  <c r="AM670" i="4"/>
  <c r="AV670" i="4" s="1"/>
  <c r="AW670" i="4" s="1"/>
  <c r="AD670" i="4"/>
  <c r="AE670" i="4" s="1"/>
  <c r="Y670" i="4"/>
  <c r="X670" i="4"/>
  <c r="AV669" i="4"/>
  <c r="AW669" i="4" s="1"/>
  <c r="AS669" i="4"/>
  <c r="AT669" i="4" s="1"/>
  <c r="AM669" i="4"/>
  <c r="AN669" i="4" s="1"/>
  <c r="AG669" i="4"/>
  <c r="AH669" i="4" s="1"/>
  <c r="AD669" i="4"/>
  <c r="AE669" i="4" s="1"/>
  <c r="X669" i="4"/>
  <c r="Y669" i="4" s="1"/>
  <c r="AR668" i="4"/>
  <c r="AS668" i="4" s="1"/>
  <c r="AT668" i="4" s="1"/>
  <c r="AQ668" i="4"/>
  <c r="AP668" i="4"/>
  <c r="AM668" i="4"/>
  <c r="AL668" i="4"/>
  <c r="AK668" i="4"/>
  <c r="AJ668" i="4"/>
  <c r="AC668" i="4"/>
  <c r="AB668" i="4"/>
  <c r="AA668" i="4"/>
  <c r="AD668" i="4" s="1"/>
  <c r="AE668" i="4" s="1"/>
  <c r="W668" i="4"/>
  <c r="V668" i="4"/>
  <c r="X668" i="4" s="1"/>
  <c r="U668" i="4"/>
  <c r="S668" i="4"/>
  <c r="R668" i="4"/>
  <c r="Q668" i="4"/>
  <c r="P668" i="4"/>
  <c r="AS667" i="4"/>
  <c r="AV667" i="4" s="1"/>
  <c r="AW667" i="4" s="1"/>
  <c r="AM667" i="4"/>
  <c r="AN667" i="4" s="1"/>
  <c r="AD667" i="4"/>
  <c r="AE667" i="4" s="1"/>
  <c r="X667" i="4"/>
  <c r="Y667" i="4" s="1"/>
  <c r="AT666" i="4"/>
  <c r="AS666" i="4"/>
  <c r="AM666" i="4"/>
  <c r="AN666" i="4" s="1"/>
  <c r="AD666" i="4"/>
  <c r="AE666" i="4" s="1"/>
  <c r="Y666" i="4"/>
  <c r="X666" i="4"/>
  <c r="AG666" i="4" s="1"/>
  <c r="AS665" i="4"/>
  <c r="AT665" i="4" s="1"/>
  <c r="AN665" i="4"/>
  <c r="AM665" i="4"/>
  <c r="AD665" i="4"/>
  <c r="AG665" i="4" s="1"/>
  <c r="X665" i="4"/>
  <c r="Y665" i="4" s="1"/>
  <c r="AS664" i="4"/>
  <c r="AT664" i="4" s="1"/>
  <c r="AN664" i="4"/>
  <c r="AM664" i="4"/>
  <c r="AE664" i="4"/>
  <c r="AD664" i="4"/>
  <c r="X664" i="4"/>
  <c r="Y664" i="4" s="1"/>
  <c r="AS663" i="4"/>
  <c r="AT663" i="4" s="1"/>
  <c r="AM663" i="4"/>
  <c r="AN663" i="4" s="1"/>
  <c r="AD663" i="4"/>
  <c r="AE663" i="4" s="1"/>
  <c r="Y663" i="4"/>
  <c r="X663" i="4"/>
  <c r="AR662" i="4"/>
  <c r="AQ662" i="4"/>
  <c r="AP662" i="4"/>
  <c r="AL662" i="4"/>
  <c r="AM662" i="4" s="1"/>
  <c r="AK662" i="4"/>
  <c r="AJ662" i="4"/>
  <c r="AC662" i="4"/>
  <c r="AB662" i="4"/>
  <c r="AA662" i="4"/>
  <c r="AD662" i="4" s="1"/>
  <c r="AE662" i="4" s="1"/>
  <c r="W662" i="4"/>
  <c r="V662" i="4"/>
  <c r="X662" i="4" s="1"/>
  <c r="U662" i="4"/>
  <c r="S662" i="4"/>
  <c r="R662" i="4"/>
  <c r="Q662" i="4"/>
  <c r="Q656" i="4" s="1"/>
  <c r="Q655" i="4" s="1"/>
  <c r="Q654" i="4" s="1"/>
  <c r="Q653" i="4" s="1"/>
  <c r="Q652" i="4" s="1"/>
  <c r="Q651" i="4" s="1"/>
  <c r="P662" i="4"/>
  <c r="AS661" i="4"/>
  <c r="AT661" i="4" s="1"/>
  <c r="AN661" i="4"/>
  <c r="AM661" i="4"/>
  <c r="AD661" i="4"/>
  <c r="AG661" i="4" s="1"/>
  <c r="X661" i="4"/>
  <c r="Y661" i="4" s="1"/>
  <c r="AS660" i="4"/>
  <c r="AT660" i="4" s="1"/>
  <c r="AN660" i="4"/>
  <c r="AM660" i="4"/>
  <c r="AE660" i="4"/>
  <c r="AD660" i="4"/>
  <c r="X660" i="4"/>
  <c r="Y660" i="4" s="1"/>
  <c r="AS659" i="4"/>
  <c r="AT659" i="4" s="1"/>
  <c r="AM659" i="4"/>
  <c r="AN659" i="4" s="1"/>
  <c r="AD659" i="4"/>
  <c r="AE659" i="4" s="1"/>
  <c r="Y659" i="4"/>
  <c r="X659" i="4"/>
  <c r="AT658" i="4"/>
  <c r="AS658" i="4"/>
  <c r="AM658" i="4"/>
  <c r="AV658" i="4" s="1"/>
  <c r="AW658" i="4" s="1"/>
  <c r="AE658" i="4"/>
  <c r="AD658" i="4"/>
  <c r="Y658" i="4"/>
  <c r="X658" i="4"/>
  <c r="AG658" i="4" s="1"/>
  <c r="AR657" i="4"/>
  <c r="AR656" i="4" s="1"/>
  <c r="AQ657" i="4"/>
  <c r="AQ656" i="4" s="1"/>
  <c r="AQ655" i="4" s="1"/>
  <c r="AQ654" i="4" s="1"/>
  <c r="AQ653" i="4" s="1"/>
  <c r="AP657" i="4"/>
  <c r="AL657" i="4"/>
  <c r="AL656" i="4" s="1"/>
  <c r="AL655" i="4" s="1"/>
  <c r="AL654" i="4" s="1"/>
  <c r="AL653" i="4" s="1"/>
  <c r="AL652" i="4" s="1"/>
  <c r="AL651" i="4" s="1"/>
  <c r="AK657" i="4"/>
  <c r="AJ657" i="4"/>
  <c r="AC657" i="4"/>
  <c r="AB657" i="4"/>
  <c r="AB656" i="4" s="1"/>
  <c r="AA657" i="4"/>
  <c r="W657" i="4"/>
  <c r="W656" i="4" s="1"/>
  <c r="W655" i="4" s="1"/>
  <c r="W654" i="4" s="1"/>
  <c r="W653" i="4" s="1"/>
  <c r="W652" i="4" s="1"/>
  <c r="W651" i="4" s="1"/>
  <c r="V657" i="4"/>
  <c r="U657" i="4"/>
  <c r="S657" i="4"/>
  <c r="R657" i="4"/>
  <c r="R656" i="4" s="1"/>
  <c r="R655" i="4" s="1"/>
  <c r="R654" i="4" s="1"/>
  <c r="R653" i="4" s="1"/>
  <c r="R652" i="4" s="1"/>
  <c r="R651" i="4" s="1"/>
  <c r="Q657" i="4"/>
  <c r="P657" i="4"/>
  <c r="AP656" i="4"/>
  <c r="AM656" i="4"/>
  <c r="AK656" i="4"/>
  <c r="AJ656" i="4"/>
  <c r="AC656" i="4"/>
  <c r="AC655" i="4" s="1"/>
  <c r="AA656" i="4"/>
  <c r="AD656" i="4" s="1"/>
  <c r="AE656" i="4" s="1"/>
  <c r="V656" i="4"/>
  <c r="U656" i="4"/>
  <c r="X656" i="4" s="1"/>
  <c r="S656" i="4"/>
  <c r="P656" i="4"/>
  <c r="AP655" i="4"/>
  <c r="AK655" i="4"/>
  <c r="AK654" i="4" s="1"/>
  <c r="AK653" i="4" s="1"/>
  <c r="AJ655" i="4"/>
  <c r="AB655" i="4"/>
  <c r="AA655" i="4"/>
  <c r="AD655" i="4" s="1"/>
  <c r="V655" i="4"/>
  <c r="V654" i="4" s="1"/>
  <c r="V653" i="4" s="1"/>
  <c r="V652" i="4" s="1"/>
  <c r="V651" i="4" s="1"/>
  <c r="U655" i="4"/>
  <c r="P655" i="4"/>
  <c r="P654" i="4" s="1"/>
  <c r="P653" i="4" s="1"/>
  <c r="P652" i="4" s="1"/>
  <c r="P651" i="4" s="1"/>
  <c r="AC654" i="4"/>
  <c r="AB654" i="4"/>
  <c r="AB653" i="4" s="1"/>
  <c r="AB652" i="4" s="1"/>
  <c r="AB651" i="4" s="1"/>
  <c r="AC653" i="4"/>
  <c r="AC652" i="4" s="1"/>
  <c r="AC651" i="4" s="1"/>
  <c r="AS649" i="4"/>
  <c r="AT649" i="4" s="1"/>
  <c r="AN649" i="4"/>
  <c r="AM649" i="4"/>
  <c r="AV649" i="4" s="1"/>
  <c r="AW649" i="4" s="1"/>
  <c r="AE649" i="4"/>
  <c r="AD649" i="4"/>
  <c r="X649" i="4"/>
  <c r="Y649" i="4" s="1"/>
  <c r="AS648" i="4"/>
  <c r="AT648" i="4" s="1"/>
  <c r="AM648" i="4"/>
  <c r="AV648" i="4" s="1"/>
  <c r="AW648" i="4" s="1"/>
  <c r="AD648" i="4"/>
  <c r="AE648" i="4" s="1"/>
  <c r="X648" i="4"/>
  <c r="Y648" i="4" s="1"/>
  <c r="AT647" i="4"/>
  <c r="AS647" i="4"/>
  <c r="AM647" i="4"/>
  <c r="AN647" i="4" s="1"/>
  <c r="AD647" i="4"/>
  <c r="AE647" i="4" s="1"/>
  <c r="Y647" i="4"/>
  <c r="X647" i="4"/>
  <c r="AG647" i="4" s="1"/>
  <c r="AR646" i="4"/>
  <c r="AQ646" i="4"/>
  <c r="AS646" i="4" s="1"/>
  <c r="AT646" i="4" s="1"/>
  <c r="AP646" i="4"/>
  <c r="AL646" i="4"/>
  <c r="AM646" i="4" s="1"/>
  <c r="AK646" i="4"/>
  <c r="AJ646" i="4"/>
  <c r="AC646" i="4"/>
  <c r="AB646" i="4"/>
  <c r="AD646" i="4" s="1"/>
  <c r="AA646" i="4"/>
  <c r="X646" i="4"/>
  <c r="Y646" i="4" s="1"/>
  <c r="W646" i="4"/>
  <c r="V646" i="4"/>
  <c r="U646" i="4"/>
  <c r="S646" i="4"/>
  <c r="R646" i="4"/>
  <c r="Q646" i="4"/>
  <c r="P646" i="4"/>
  <c r="O646" i="4"/>
  <c r="AS645" i="4"/>
  <c r="AT645" i="4" s="1"/>
  <c r="AM645" i="4"/>
  <c r="AV645" i="4" s="1"/>
  <c r="AW645" i="4" s="1"/>
  <c r="AD645" i="4"/>
  <c r="AE645" i="4" s="1"/>
  <c r="X645" i="4"/>
  <c r="Y645" i="4" s="1"/>
  <c r="AR644" i="4"/>
  <c r="AQ644" i="4"/>
  <c r="AQ643" i="4" s="1"/>
  <c r="AQ642" i="4" s="1"/>
  <c r="AP644" i="4"/>
  <c r="AP643" i="4" s="1"/>
  <c r="AL644" i="4"/>
  <c r="AL643" i="4" s="1"/>
  <c r="AL642" i="4" s="1"/>
  <c r="AK644" i="4"/>
  <c r="AM644" i="4" s="1"/>
  <c r="AJ644" i="4"/>
  <c r="AC644" i="4"/>
  <c r="AB644" i="4"/>
  <c r="AB643" i="4" s="1"/>
  <c r="AB642" i="4" s="1"/>
  <c r="AA644" i="4"/>
  <c r="AA643" i="4" s="1"/>
  <c r="W644" i="4"/>
  <c r="W643" i="4" s="1"/>
  <c r="W642" i="4" s="1"/>
  <c r="V644" i="4"/>
  <c r="X644" i="4" s="1"/>
  <c r="U644" i="4"/>
  <c r="S644" i="4"/>
  <c r="R644" i="4"/>
  <c r="R643" i="4" s="1"/>
  <c r="R642" i="4" s="1"/>
  <c r="Q644" i="4"/>
  <c r="Q643" i="4" s="1"/>
  <c r="Q642" i="4" s="1"/>
  <c r="P644" i="4"/>
  <c r="O644" i="4"/>
  <c r="AR643" i="4"/>
  <c r="AR642" i="4" s="1"/>
  <c r="AJ643" i="4"/>
  <c r="AJ642" i="4" s="1"/>
  <c r="AC643" i="4"/>
  <c r="AC642" i="4" s="1"/>
  <c r="U643" i="4"/>
  <c r="U642" i="4" s="1"/>
  <c r="S643" i="4"/>
  <c r="S642" i="4" s="1"/>
  <c r="P643" i="4"/>
  <c r="P642" i="4" s="1"/>
  <c r="O643" i="4"/>
  <c r="O642" i="4" s="1"/>
  <c r="AS641" i="4"/>
  <c r="AT641" i="4" s="1"/>
  <c r="AN641" i="4"/>
  <c r="AM641" i="4"/>
  <c r="AV641" i="4" s="1"/>
  <c r="AW641" i="4" s="1"/>
  <c r="AE641" i="4"/>
  <c r="AD641" i="4"/>
  <c r="X641" i="4"/>
  <c r="Y641" i="4" s="1"/>
  <c r="AS640" i="4"/>
  <c r="AT640" i="4" s="1"/>
  <c r="AR640" i="4"/>
  <c r="AQ640" i="4"/>
  <c r="AP640" i="4"/>
  <c r="AL640" i="4"/>
  <c r="AK640" i="4"/>
  <c r="AJ640" i="4"/>
  <c r="AM640" i="4" s="1"/>
  <c r="AD640" i="4"/>
  <c r="AE640" i="4" s="1"/>
  <c r="AC640" i="4"/>
  <c r="AB640" i="4"/>
  <c r="AA640" i="4"/>
  <c r="W640" i="4"/>
  <c r="V640" i="4"/>
  <c r="U640" i="4"/>
  <c r="X640" i="4" s="1"/>
  <c r="S640" i="4"/>
  <c r="R640" i="4"/>
  <c r="Q640" i="4"/>
  <c r="P640" i="4"/>
  <c r="P639" i="4" s="1"/>
  <c r="P638" i="4" s="1"/>
  <c r="AR639" i="4"/>
  <c r="AQ639" i="4"/>
  <c r="AP639" i="4"/>
  <c r="AS639" i="4" s="1"/>
  <c r="AT639" i="4" s="1"/>
  <c r="AL639" i="4"/>
  <c r="AK639" i="4"/>
  <c r="AK638" i="4" s="1"/>
  <c r="AC639" i="4"/>
  <c r="AB639" i="4"/>
  <c r="AA639" i="4"/>
  <c r="AD639" i="4" s="1"/>
  <c r="AE639" i="4" s="1"/>
  <c r="W639" i="4"/>
  <c r="V639" i="4"/>
  <c r="V638" i="4" s="1"/>
  <c r="S639" i="4"/>
  <c r="R639" i="4"/>
  <c r="Q639" i="4"/>
  <c r="Q638" i="4" s="1"/>
  <c r="AR638" i="4"/>
  <c r="AQ638" i="4"/>
  <c r="AL638" i="4"/>
  <c r="AC638" i="4"/>
  <c r="AB638" i="4"/>
  <c r="W638" i="4"/>
  <c r="S638" i="4"/>
  <c r="R638" i="4"/>
  <c r="AS637" i="4"/>
  <c r="AT637" i="4" s="1"/>
  <c r="AN637" i="4"/>
  <c r="AM637" i="4"/>
  <c r="AV637" i="4" s="1"/>
  <c r="AW637" i="4" s="1"/>
  <c r="AE637" i="4"/>
  <c r="AD637" i="4"/>
  <c r="X637" i="4"/>
  <c r="Y637" i="4" s="1"/>
  <c r="AS636" i="4"/>
  <c r="AT636" i="4" s="1"/>
  <c r="AR636" i="4"/>
  <c r="AQ636" i="4"/>
  <c r="AP636" i="4"/>
  <c r="AL636" i="4"/>
  <c r="AK636" i="4"/>
  <c r="AJ636" i="4"/>
  <c r="AM636" i="4" s="1"/>
  <c r="AD636" i="4"/>
  <c r="AE636" i="4" s="1"/>
  <c r="AC636" i="4"/>
  <c r="AB636" i="4"/>
  <c r="AA636" i="4"/>
  <c r="W636" i="4"/>
  <c r="V636" i="4"/>
  <c r="U636" i="4"/>
  <c r="X636" i="4" s="1"/>
  <c r="S636" i="4"/>
  <c r="R636" i="4"/>
  <c r="Q636" i="4"/>
  <c r="P636" i="4"/>
  <c r="AT635" i="4"/>
  <c r="AS635" i="4"/>
  <c r="AM635" i="4"/>
  <c r="AN635" i="4" s="1"/>
  <c r="AD635" i="4"/>
  <c r="AE635" i="4" s="1"/>
  <c r="Y635" i="4"/>
  <c r="X635" i="4"/>
  <c r="AG635" i="4" s="1"/>
  <c r="AS634" i="4"/>
  <c r="AT634" i="4" s="1"/>
  <c r="AM634" i="4"/>
  <c r="AN634" i="4" s="1"/>
  <c r="AD634" i="4"/>
  <c r="AE634" i="4" s="1"/>
  <c r="X634" i="4"/>
  <c r="AG634" i="4" s="1"/>
  <c r="AS633" i="4"/>
  <c r="AT633" i="4" s="1"/>
  <c r="AR633" i="4"/>
  <c r="AR632" i="4" s="1"/>
  <c r="AQ633" i="4"/>
  <c r="AP633" i="4"/>
  <c r="AM633" i="4"/>
  <c r="AN633" i="4" s="1"/>
  <c r="AL633" i="4"/>
  <c r="AK633" i="4"/>
  <c r="AJ633" i="4"/>
  <c r="AC633" i="4"/>
  <c r="AC632" i="4" s="1"/>
  <c r="AB633" i="4"/>
  <c r="AA633" i="4"/>
  <c r="X633" i="4"/>
  <c r="Y633" i="4" s="1"/>
  <c r="W633" i="4"/>
  <c r="V633" i="4"/>
  <c r="U633" i="4"/>
  <c r="S633" i="4"/>
  <c r="R633" i="4"/>
  <c r="Q633" i="4"/>
  <c r="P633" i="4"/>
  <c r="AQ632" i="4"/>
  <c r="AP632" i="4"/>
  <c r="AL632" i="4"/>
  <c r="AK632" i="4"/>
  <c r="AJ632" i="4"/>
  <c r="AM632" i="4" s="1"/>
  <c r="AB632" i="4"/>
  <c r="AA632" i="4"/>
  <c r="W632" i="4"/>
  <c r="V632" i="4"/>
  <c r="U632" i="4"/>
  <c r="X632" i="4" s="1"/>
  <c r="R632" i="4"/>
  <c r="Q632" i="4"/>
  <c r="P632" i="4"/>
  <c r="P631" i="4" s="1"/>
  <c r="AQ631" i="4"/>
  <c r="AP631" i="4"/>
  <c r="AL631" i="4"/>
  <c r="AK631" i="4"/>
  <c r="AB631" i="4"/>
  <c r="AA631" i="4"/>
  <c r="W631" i="4"/>
  <c r="V631" i="4"/>
  <c r="R631" i="4"/>
  <c r="Q631" i="4"/>
  <c r="AS630" i="4"/>
  <c r="AT630" i="4" s="1"/>
  <c r="AM630" i="4"/>
  <c r="AN630" i="4" s="1"/>
  <c r="AD630" i="4"/>
  <c r="AE630" i="4" s="1"/>
  <c r="X630" i="4"/>
  <c r="AG630" i="4" s="1"/>
  <c r="AS629" i="4"/>
  <c r="AT629" i="4" s="1"/>
  <c r="AN629" i="4"/>
  <c r="AM629" i="4"/>
  <c r="AV629" i="4" s="1"/>
  <c r="AW629" i="4" s="1"/>
  <c r="AE629" i="4"/>
  <c r="AD629" i="4"/>
  <c r="X629" i="4"/>
  <c r="Y629" i="4" s="1"/>
  <c r="AS628" i="4"/>
  <c r="AT628" i="4" s="1"/>
  <c r="AM628" i="4"/>
  <c r="AV628" i="4" s="1"/>
  <c r="AW628" i="4" s="1"/>
  <c r="AD628" i="4"/>
  <c r="AE628" i="4" s="1"/>
  <c r="X628" i="4"/>
  <c r="Y628" i="4" s="1"/>
  <c r="AT627" i="4"/>
  <c r="AS627" i="4"/>
  <c r="AM627" i="4"/>
  <c r="AN627" i="4" s="1"/>
  <c r="AD627" i="4"/>
  <c r="AE627" i="4" s="1"/>
  <c r="Y627" i="4"/>
  <c r="X627" i="4"/>
  <c r="AG627" i="4" s="1"/>
  <c r="AR626" i="4"/>
  <c r="AR619" i="4" s="1"/>
  <c r="AR618" i="4" s="1"/>
  <c r="AQ626" i="4"/>
  <c r="AS626" i="4" s="1"/>
  <c r="AT626" i="4" s="1"/>
  <c r="AP626" i="4"/>
  <c r="AL626" i="4"/>
  <c r="AM626" i="4" s="1"/>
  <c r="AK626" i="4"/>
  <c r="AJ626" i="4"/>
  <c r="AC626" i="4"/>
  <c r="AC619" i="4" s="1"/>
  <c r="AC618" i="4" s="1"/>
  <c r="AB626" i="4"/>
  <c r="AD626" i="4" s="1"/>
  <c r="AE626" i="4" s="1"/>
  <c r="AA626" i="4"/>
  <c r="W626" i="4"/>
  <c r="X626" i="4" s="1"/>
  <c r="V626" i="4"/>
  <c r="U626" i="4"/>
  <c r="S626" i="4"/>
  <c r="R626" i="4"/>
  <c r="Q626" i="4"/>
  <c r="P626" i="4"/>
  <c r="AS625" i="4"/>
  <c r="AT625" i="4" s="1"/>
  <c r="AN625" i="4"/>
  <c r="AM625" i="4"/>
  <c r="AV625" i="4" s="1"/>
  <c r="AW625" i="4" s="1"/>
  <c r="AE625" i="4"/>
  <c r="AD625" i="4"/>
  <c r="X625" i="4"/>
  <c r="Y625" i="4" s="1"/>
  <c r="AS624" i="4"/>
  <c r="AT624" i="4" s="1"/>
  <c r="AM624" i="4"/>
  <c r="AV624" i="4" s="1"/>
  <c r="AW624" i="4" s="1"/>
  <c r="AD624" i="4"/>
  <c r="AE624" i="4" s="1"/>
  <c r="X624" i="4"/>
  <c r="Y624" i="4" s="1"/>
  <c r="AR623" i="4"/>
  <c r="AQ623" i="4"/>
  <c r="AP623" i="4"/>
  <c r="AS623" i="4" s="1"/>
  <c r="AT623" i="4" s="1"/>
  <c r="AL623" i="4"/>
  <c r="AK623" i="4"/>
  <c r="AM623" i="4" s="1"/>
  <c r="AJ623" i="4"/>
  <c r="AC623" i="4"/>
  <c r="AB623" i="4"/>
  <c r="AA623" i="4"/>
  <c r="AD623" i="4" s="1"/>
  <c r="AE623" i="4" s="1"/>
  <c r="W623" i="4"/>
  <c r="V623" i="4"/>
  <c r="X623" i="4" s="1"/>
  <c r="U623" i="4"/>
  <c r="S623" i="4"/>
  <c r="R623" i="4"/>
  <c r="Q623" i="4"/>
  <c r="P623" i="4"/>
  <c r="AS622" i="4"/>
  <c r="AT622" i="4" s="1"/>
  <c r="AM622" i="4"/>
  <c r="AN622" i="4" s="1"/>
  <c r="AD622" i="4"/>
  <c r="AE622" i="4" s="1"/>
  <c r="X622" i="4"/>
  <c r="AG622" i="4" s="1"/>
  <c r="AS621" i="4"/>
  <c r="AT621" i="4" s="1"/>
  <c r="AN621" i="4"/>
  <c r="AM621" i="4"/>
  <c r="AV621" i="4" s="1"/>
  <c r="AW621" i="4" s="1"/>
  <c r="AE621" i="4"/>
  <c r="AD621" i="4"/>
  <c r="X621" i="4"/>
  <c r="Y621" i="4" s="1"/>
  <c r="AS620" i="4"/>
  <c r="AT620" i="4" s="1"/>
  <c r="AR620" i="4"/>
  <c r="AQ620" i="4"/>
  <c r="AP620" i="4"/>
  <c r="AL620" i="4"/>
  <c r="AK620" i="4"/>
  <c r="AJ620" i="4"/>
  <c r="AM620" i="4" s="1"/>
  <c r="AD620" i="4"/>
  <c r="AE620" i="4" s="1"/>
  <c r="AC620" i="4"/>
  <c r="AB620" i="4"/>
  <c r="AA620" i="4"/>
  <c r="W620" i="4"/>
  <c r="V620" i="4"/>
  <c r="U620" i="4"/>
  <c r="X620" i="4" s="1"/>
  <c r="S620" i="4"/>
  <c r="R620" i="4"/>
  <c r="Q620" i="4"/>
  <c r="P620" i="4"/>
  <c r="P619" i="4" s="1"/>
  <c r="P618" i="4" s="1"/>
  <c r="P617" i="4" s="1"/>
  <c r="P616" i="4" s="1"/>
  <c r="P615" i="4" s="1"/>
  <c r="P614" i="4" s="1"/>
  <c r="AQ619" i="4"/>
  <c r="AP619" i="4"/>
  <c r="AS619" i="4" s="1"/>
  <c r="AL619" i="4"/>
  <c r="AK619" i="4"/>
  <c r="AK618" i="4" s="1"/>
  <c r="AB619" i="4"/>
  <c r="AA619" i="4"/>
  <c r="AD619" i="4" s="1"/>
  <c r="W619" i="4"/>
  <c r="V619" i="4"/>
  <c r="V618" i="4" s="1"/>
  <c r="R619" i="4"/>
  <c r="Q619" i="4"/>
  <c r="Q618" i="4" s="1"/>
  <c r="Q617" i="4" s="1"/>
  <c r="Q616" i="4" s="1"/>
  <c r="Q615" i="4" s="1"/>
  <c r="Q614" i="4" s="1"/>
  <c r="AQ618" i="4"/>
  <c r="AQ617" i="4" s="1"/>
  <c r="AQ616" i="4" s="1"/>
  <c r="AQ615" i="4" s="1"/>
  <c r="AQ614" i="4" s="1"/>
  <c r="AL618" i="4"/>
  <c r="AL617" i="4" s="1"/>
  <c r="AL616" i="4" s="1"/>
  <c r="AL615" i="4" s="1"/>
  <c r="AL614" i="4" s="1"/>
  <c r="AB618" i="4"/>
  <c r="AB617" i="4" s="1"/>
  <c r="AB616" i="4" s="1"/>
  <c r="AB615" i="4" s="1"/>
  <c r="AB614" i="4" s="1"/>
  <c r="W618" i="4"/>
  <c r="W617" i="4" s="1"/>
  <c r="W616" i="4" s="1"/>
  <c r="W615" i="4" s="1"/>
  <c r="W614" i="4" s="1"/>
  <c r="R618" i="4"/>
  <c r="R617" i="4" s="1"/>
  <c r="R616" i="4" s="1"/>
  <c r="R615" i="4" s="1"/>
  <c r="R614" i="4" s="1"/>
  <c r="AS613" i="4"/>
  <c r="AT613" i="4" s="1"/>
  <c r="AN613" i="4"/>
  <c r="AM613" i="4"/>
  <c r="AV613" i="4" s="1"/>
  <c r="AW613" i="4" s="1"/>
  <c r="AE613" i="4"/>
  <c r="AD613" i="4"/>
  <c r="X613" i="4"/>
  <c r="Y613" i="4" s="1"/>
  <c r="AS612" i="4"/>
  <c r="AT612" i="4" s="1"/>
  <c r="AM612" i="4"/>
  <c r="AV612" i="4" s="1"/>
  <c r="AW612" i="4" s="1"/>
  <c r="AD612" i="4"/>
  <c r="AE612" i="4" s="1"/>
  <c r="X612" i="4"/>
  <c r="Y612" i="4" s="1"/>
  <c r="AT611" i="4"/>
  <c r="AS611" i="4"/>
  <c r="AM611" i="4"/>
  <c r="AN611" i="4" s="1"/>
  <c r="AD611" i="4"/>
  <c r="AE611" i="4" s="1"/>
  <c r="Y611" i="4"/>
  <c r="X611" i="4"/>
  <c r="AG611" i="4" s="1"/>
  <c r="AS610" i="4"/>
  <c r="AT610" i="4" s="1"/>
  <c r="AM610" i="4"/>
  <c r="AN610" i="4" s="1"/>
  <c r="AD610" i="4"/>
  <c r="AE610" i="4" s="1"/>
  <c r="X610" i="4"/>
  <c r="AG610" i="4" s="1"/>
  <c r="AR609" i="4"/>
  <c r="AS609" i="4" s="1"/>
  <c r="AT609" i="4" s="1"/>
  <c r="AQ609" i="4"/>
  <c r="AP609" i="4"/>
  <c r="AM609" i="4"/>
  <c r="AN609" i="4" s="1"/>
  <c r="AL609" i="4"/>
  <c r="AK609" i="4"/>
  <c r="AJ609" i="4"/>
  <c r="AC609" i="4"/>
  <c r="AD609" i="4" s="1"/>
  <c r="AE609" i="4" s="1"/>
  <c r="AB609" i="4"/>
  <c r="AA609" i="4"/>
  <c r="X609" i="4"/>
  <c r="Y609" i="4" s="1"/>
  <c r="W609" i="4"/>
  <c r="V609" i="4"/>
  <c r="U609" i="4"/>
  <c r="S609" i="4"/>
  <c r="R609" i="4"/>
  <c r="Q609" i="4"/>
  <c r="P609" i="4"/>
  <c r="AQ608" i="4"/>
  <c r="AP608" i="4"/>
  <c r="AL608" i="4"/>
  <c r="AK608" i="4"/>
  <c r="AJ608" i="4"/>
  <c r="AM608" i="4" s="1"/>
  <c r="AB608" i="4"/>
  <c r="AA608" i="4"/>
  <c r="W608" i="4"/>
  <c r="V608" i="4"/>
  <c r="U608" i="4"/>
  <c r="X608" i="4" s="1"/>
  <c r="R608" i="4"/>
  <c r="Q608" i="4"/>
  <c r="P608" i="4"/>
  <c r="P607" i="4" s="1"/>
  <c r="P606" i="4" s="1"/>
  <c r="P605" i="4" s="1"/>
  <c r="AQ607" i="4"/>
  <c r="AP607" i="4"/>
  <c r="AL607" i="4"/>
  <c r="AK607" i="4"/>
  <c r="AK606" i="4" s="1"/>
  <c r="AK605" i="4" s="1"/>
  <c r="AB607" i="4"/>
  <c r="AA607" i="4"/>
  <c r="W607" i="4"/>
  <c r="V607" i="4"/>
  <c r="V606" i="4" s="1"/>
  <c r="V605" i="4" s="1"/>
  <c r="R607" i="4"/>
  <c r="Q607" i="4"/>
  <c r="Q606" i="4" s="1"/>
  <c r="Q605" i="4" s="1"/>
  <c r="AQ606" i="4"/>
  <c r="AQ605" i="4" s="1"/>
  <c r="AL606" i="4"/>
  <c r="AL605" i="4" s="1"/>
  <c r="AB606" i="4"/>
  <c r="AB605" i="4" s="1"/>
  <c r="W606" i="4"/>
  <c r="W605" i="4" s="1"/>
  <c r="W596" i="4" s="1"/>
  <c r="W595" i="4" s="1"/>
  <c r="W594" i="4" s="1"/>
  <c r="R606" i="4"/>
  <c r="R605" i="4" s="1"/>
  <c r="AS604" i="4"/>
  <c r="AT604" i="4" s="1"/>
  <c r="AM604" i="4"/>
  <c r="AD604" i="4"/>
  <c r="AE604" i="4" s="1"/>
  <c r="X604" i="4"/>
  <c r="Y604" i="4" s="1"/>
  <c r="AT603" i="4"/>
  <c r="AS603" i="4"/>
  <c r="AM603" i="4"/>
  <c r="AN603" i="4" s="1"/>
  <c r="AD603" i="4"/>
  <c r="AE603" i="4" s="1"/>
  <c r="Y603" i="4"/>
  <c r="X603" i="4"/>
  <c r="AG603" i="4" s="1"/>
  <c r="AH603" i="4" s="1"/>
  <c r="AS602" i="4"/>
  <c r="AT602" i="4" s="1"/>
  <c r="AM602" i="4"/>
  <c r="AN602" i="4" s="1"/>
  <c r="AD602" i="4"/>
  <c r="AE602" i="4" s="1"/>
  <c r="X602" i="4"/>
  <c r="AG602" i="4" s="1"/>
  <c r="AR601" i="4"/>
  <c r="AQ601" i="4"/>
  <c r="AP601" i="4"/>
  <c r="AM601" i="4"/>
  <c r="AL601" i="4"/>
  <c r="AK601" i="4"/>
  <c r="AJ601" i="4"/>
  <c r="AJ600" i="4" s="1"/>
  <c r="AD601" i="4"/>
  <c r="AC601" i="4"/>
  <c r="AC600" i="4" s="1"/>
  <c r="AB601" i="4"/>
  <c r="AA601" i="4"/>
  <c r="W601" i="4"/>
  <c r="V601" i="4"/>
  <c r="U601" i="4"/>
  <c r="U600" i="4" s="1"/>
  <c r="S601" i="4"/>
  <c r="R601" i="4"/>
  <c r="Q601" i="4"/>
  <c r="P601" i="4"/>
  <c r="P600" i="4" s="1"/>
  <c r="P599" i="4" s="1"/>
  <c r="P598" i="4" s="1"/>
  <c r="P597" i="4" s="1"/>
  <c r="O601" i="4"/>
  <c r="O600" i="4" s="1"/>
  <c r="AQ600" i="4"/>
  <c r="AQ599" i="4" s="1"/>
  <c r="AP600" i="4"/>
  <c r="AL600" i="4"/>
  <c r="AL599" i="4" s="1"/>
  <c r="AL598" i="4" s="1"/>
  <c r="AL597" i="4" s="1"/>
  <c r="AK600" i="4"/>
  <c r="AK599" i="4" s="1"/>
  <c r="AB600" i="4"/>
  <c r="AB599" i="4" s="1"/>
  <c r="AB598" i="4" s="1"/>
  <c r="AB597" i="4" s="1"/>
  <c r="AB596" i="4" s="1"/>
  <c r="AB595" i="4" s="1"/>
  <c r="AB594" i="4" s="1"/>
  <c r="AA600" i="4"/>
  <c r="W600" i="4"/>
  <c r="W599" i="4" s="1"/>
  <c r="V600" i="4"/>
  <c r="V599" i="4" s="1"/>
  <c r="V598" i="4" s="1"/>
  <c r="V597" i="4" s="1"/>
  <c r="V596" i="4" s="1"/>
  <c r="V595" i="4" s="1"/>
  <c r="R600" i="4"/>
  <c r="R599" i="4" s="1"/>
  <c r="R598" i="4" s="1"/>
  <c r="R597" i="4" s="1"/>
  <c r="R596" i="4" s="1"/>
  <c r="R595" i="4" s="1"/>
  <c r="R594" i="4" s="1"/>
  <c r="Q600" i="4"/>
  <c r="Q599" i="4" s="1"/>
  <c r="AM599" i="4"/>
  <c r="AJ599" i="4"/>
  <c r="AJ598" i="4" s="1"/>
  <c r="AC599" i="4"/>
  <c r="AC598" i="4" s="1"/>
  <c r="X599" i="4"/>
  <c r="U599" i="4"/>
  <c r="U598" i="4" s="1"/>
  <c r="U597" i="4" s="1"/>
  <c r="O599" i="4"/>
  <c r="O598" i="4" s="1"/>
  <c r="O597" i="4" s="1"/>
  <c r="AQ598" i="4"/>
  <c r="AQ597" i="4" s="1"/>
  <c r="AQ596" i="4" s="1"/>
  <c r="AQ595" i="4" s="1"/>
  <c r="AQ594" i="4" s="1"/>
  <c r="AK598" i="4"/>
  <c r="AK597" i="4" s="1"/>
  <c r="AK596" i="4" s="1"/>
  <c r="AK595" i="4" s="1"/>
  <c r="W598" i="4"/>
  <c r="W597" i="4" s="1"/>
  <c r="Q598" i="4"/>
  <c r="Q597" i="4" s="1"/>
  <c r="Q596" i="4" s="1"/>
  <c r="Q595" i="4" s="1"/>
  <c r="Q594" i="4" s="1"/>
  <c r="AJ597" i="4"/>
  <c r="AC597" i="4"/>
  <c r="AS593" i="4"/>
  <c r="AT593" i="4" s="1"/>
  <c r="AM593" i="4"/>
  <c r="AD593" i="4"/>
  <c r="AE593" i="4" s="1"/>
  <c r="X593" i="4"/>
  <c r="Y593" i="4" s="1"/>
  <c r="AR592" i="4"/>
  <c r="AQ592" i="4"/>
  <c r="AQ591" i="4" s="1"/>
  <c r="AQ590" i="4" s="1"/>
  <c r="AP592" i="4"/>
  <c r="AL592" i="4"/>
  <c r="AK592" i="4"/>
  <c r="AJ592" i="4"/>
  <c r="AC592" i="4"/>
  <c r="AB592" i="4"/>
  <c r="AB591" i="4" s="1"/>
  <c r="AB590" i="4" s="1"/>
  <c r="AA592" i="4"/>
  <c r="W592" i="4"/>
  <c r="V592" i="4"/>
  <c r="V591" i="4" s="1"/>
  <c r="X591" i="4" s="1"/>
  <c r="U592" i="4"/>
  <c r="S592" i="4"/>
  <c r="R592" i="4"/>
  <c r="Q592" i="4"/>
  <c r="Q591" i="4" s="1"/>
  <c r="Q590" i="4" s="1"/>
  <c r="P592" i="4"/>
  <c r="AR591" i="4"/>
  <c r="AL591" i="4"/>
  <c r="AL590" i="4" s="1"/>
  <c r="AJ591" i="4"/>
  <c r="AJ590" i="4" s="1"/>
  <c r="AC591" i="4"/>
  <c r="AC590" i="4" s="1"/>
  <c r="W591" i="4"/>
  <c r="W590" i="4" s="1"/>
  <c r="U591" i="4"/>
  <c r="S591" i="4"/>
  <c r="R591" i="4"/>
  <c r="R590" i="4" s="1"/>
  <c r="P591" i="4"/>
  <c r="P590" i="4" s="1"/>
  <c r="AR590" i="4"/>
  <c r="U590" i="4"/>
  <c r="AV589" i="4"/>
  <c r="AW589" i="4" s="1"/>
  <c r="AS589" i="4"/>
  <c r="AT589" i="4" s="1"/>
  <c r="AM589" i="4"/>
  <c r="AN589" i="4" s="1"/>
  <c r="AD589" i="4"/>
  <c r="AE589" i="4" s="1"/>
  <c r="X589" i="4"/>
  <c r="AG589" i="4" s="1"/>
  <c r="AR588" i="4"/>
  <c r="AQ588" i="4"/>
  <c r="AQ585" i="4" s="1"/>
  <c r="AQ584" i="4" s="1"/>
  <c r="AP588" i="4"/>
  <c r="AL588" i="4"/>
  <c r="AK588" i="4"/>
  <c r="AM588" i="4" s="1"/>
  <c r="AJ588" i="4"/>
  <c r="AC588" i="4"/>
  <c r="AB588" i="4"/>
  <c r="AB585" i="4" s="1"/>
  <c r="AB584" i="4" s="1"/>
  <c r="AA588" i="4"/>
  <c r="X588" i="4"/>
  <c r="W588" i="4"/>
  <c r="V588" i="4"/>
  <c r="U588" i="4"/>
  <c r="S588" i="4"/>
  <c r="R588" i="4"/>
  <c r="Q588" i="4"/>
  <c r="P588" i="4"/>
  <c r="AS587" i="4"/>
  <c r="AT587" i="4" s="1"/>
  <c r="AM587" i="4"/>
  <c r="AV587" i="4" s="1"/>
  <c r="AW587" i="4" s="1"/>
  <c r="AE587" i="4"/>
  <c r="AD587" i="4"/>
  <c r="X587" i="4"/>
  <c r="Y587" i="4" s="1"/>
  <c r="AR586" i="4"/>
  <c r="AR585" i="4" s="1"/>
  <c r="AR584" i="4" s="1"/>
  <c r="AQ586" i="4"/>
  <c r="AP586" i="4"/>
  <c r="AS586" i="4" s="1"/>
  <c r="AT586" i="4" s="1"/>
  <c r="AM586" i="4"/>
  <c r="AN586" i="4" s="1"/>
  <c r="AL586" i="4"/>
  <c r="AK586" i="4"/>
  <c r="AJ586" i="4"/>
  <c r="AD586" i="4"/>
  <c r="AE586" i="4" s="1"/>
  <c r="AC586" i="4"/>
  <c r="AB586" i="4"/>
  <c r="AA586" i="4"/>
  <c r="W586" i="4"/>
  <c r="V586" i="4"/>
  <c r="V585" i="4" s="1"/>
  <c r="V584" i="4" s="1"/>
  <c r="U586" i="4"/>
  <c r="X586" i="4" s="1"/>
  <c r="S586" i="4"/>
  <c r="R586" i="4"/>
  <c r="Q586" i="4"/>
  <c r="P586" i="4"/>
  <c r="P585" i="4" s="1"/>
  <c r="P584" i="4" s="1"/>
  <c r="AL585" i="4"/>
  <c r="AJ585" i="4"/>
  <c r="AA585" i="4"/>
  <c r="AA584" i="4" s="1"/>
  <c r="W585" i="4"/>
  <c r="W584" i="4" s="1"/>
  <c r="U585" i="4"/>
  <c r="R585" i="4"/>
  <c r="Q585" i="4"/>
  <c r="Q584" i="4" s="1"/>
  <c r="AL584" i="4"/>
  <c r="R584" i="4"/>
  <c r="AS583" i="4"/>
  <c r="AT583" i="4" s="1"/>
  <c r="AM583" i="4"/>
  <c r="AV583" i="4" s="1"/>
  <c r="AW583" i="4" s="1"/>
  <c r="AE583" i="4"/>
  <c r="AD583" i="4"/>
  <c r="X583" i="4"/>
  <c r="Y583" i="4" s="1"/>
  <c r="AT582" i="4"/>
  <c r="AS582" i="4"/>
  <c r="AN582" i="4"/>
  <c r="AM582" i="4"/>
  <c r="AV582" i="4" s="1"/>
  <c r="AW582" i="4" s="1"/>
  <c r="AE582" i="4"/>
  <c r="AD582" i="4"/>
  <c r="Y582" i="4"/>
  <c r="X582" i="4"/>
  <c r="AG582" i="4" s="1"/>
  <c r="AV581" i="4"/>
  <c r="AW581" i="4" s="1"/>
  <c r="AS581" i="4"/>
  <c r="AT581" i="4" s="1"/>
  <c r="AM581" i="4"/>
  <c r="AN581" i="4" s="1"/>
  <c r="AD581" i="4"/>
  <c r="AE581" i="4" s="1"/>
  <c r="X581" i="4"/>
  <c r="AG581" i="4" s="1"/>
  <c r="AR580" i="4"/>
  <c r="AQ580" i="4"/>
  <c r="AP580" i="4"/>
  <c r="AL580" i="4"/>
  <c r="AK580" i="4"/>
  <c r="AM580" i="4" s="1"/>
  <c r="AJ580" i="4"/>
  <c r="AC580" i="4"/>
  <c r="AB580" i="4"/>
  <c r="AA580" i="4"/>
  <c r="X580" i="4"/>
  <c r="W580" i="4"/>
  <c r="V580" i="4"/>
  <c r="U580" i="4"/>
  <c r="S580" i="4"/>
  <c r="R580" i="4"/>
  <c r="Q580" i="4"/>
  <c r="P580" i="4"/>
  <c r="AS579" i="4"/>
  <c r="AT579" i="4" s="1"/>
  <c r="AM579" i="4"/>
  <c r="AV579" i="4" s="1"/>
  <c r="AE579" i="4"/>
  <c r="AD579" i="4"/>
  <c r="X579" i="4"/>
  <c r="Y579" i="4" s="1"/>
  <c r="AR578" i="4"/>
  <c r="AQ578" i="4"/>
  <c r="AP578" i="4"/>
  <c r="AM578" i="4"/>
  <c r="AN578" i="4" s="1"/>
  <c r="AL578" i="4"/>
  <c r="AK578" i="4"/>
  <c r="AK574" i="4" s="1"/>
  <c r="AK573" i="4" s="1"/>
  <c r="AJ578" i="4"/>
  <c r="AD578" i="4"/>
  <c r="AE578" i="4" s="1"/>
  <c r="AC578" i="4"/>
  <c r="AB578" i="4"/>
  <c r="AA578" i="4"/>
  <c r="W578" i="4"/>
  <c r="V578" i="4"/>
  <c r="U578" i="4"/>
  <c r="S578" i="4"/>
  <c r="R578" i="4"/>
  <c r="Q578" i="4"/>
  <c r="P578" i="4"/>
  <c r="AT577" i="4"/>
  <c r="AS577" i="4"/>
  <c r="AM577" i="4"/>
  <c r="AN577" i="4" s="1"/>
  <c r="AG577" i="4"/>
  <c r="AD577" i="4"/>
  <c r="AE577" i="4" s="1"/>
  <c r="Y577" i="4"/>
  <c r="X577" i="4"/>
  <c r="AT576" i="4"/>
  <c r="AS576" i="4"/>
  <c r="AM576" i="4"/>
  <c r="AV576" i="4" s="1"/>
  <c r="AE576" i="4"/>
  <c r="AD576" i="4"/>
  <c r="Y576" i="4"/>
  <c r="X576" i="4"/>
  <c r="AG576" i="4" s="1"/>
  <c r="AS575" i="4"/>
  <c r="AR575" i="4"/>
  <c r="AR574" i="4" s="1"/>
  <c r="AR573" i="4" s="1"/>
  <c r="AQ575" i="4"/>
  <c r="AP575" i="4"/>
  <c r="AL575" i="4"/>
  <c r="AL574" i="4" s="1"/>
  <c r="AK575" i="4"/>
  <c r="AJ575" i="4"/>
  <c r="AC575" i="4"/>
  <c r="AB575" i="4"/>
  <c r="AB574" i="4" s="1"/>
  <c r="AA575" i="4"/>
  <c r="X575" i="4"/>
  <c r="W575" i="4"/>
  <c r="V575" i="4"/>
  <c r="U575" i="4"/>
  <c r="S575" i="4"/>
  <c r="S574" i="4" s="1"/>
  <c r="S573" i="4" s="1"/>
  <c r="R575" i="4"/>
  <c r="R574" i="4" s="1"/>
  <c r="R573" i="4" s="1"/>
  <c r="Q575" i="4"/>
  <c r="P575" i="4"/>
  <c r="AP574" i="4"/>
  <c r="AP573" i="4" s="1"/>
  <c r="AJ574" i="4"/>
  <c r="AJ573" i="4" s="1"/>
  <c r="AC574" i="4"/>
  <c r="AC573" i="4" s="1"/>
  <c r="AA574" i="4"/>
  <c r="AA573" i="4" s="1"/>
  <c r="Z574" i="4"/>
  <c r="W574" i="4"/>
  <c r="W573" i="4" s="1"/>
  <c r="V574" i="4"/>
  <c r="U574" i="4"/>
  <c r="U573" i="4" s="1"/>
  <c r="Q574" i="4"/>
  <c r="Q573" i="4" s="1"/>
  <c r="P574" i="4"/>
  <c r="P573" i="4" s="1"/>
  <c r="AL573" i="4"/>
  <c r="AB573" i="4"/>
  <c r="V573" i="4"/>
  <c r="AS572" i="4"/>
  <c r="AT572" i="4" s="1"/>
  <c r="AM572" i="4"/>
  <c r="AN572" i="4" s="1"/>
  <c r="AE572" i="4"/>
  <c r="AD572" i="4"/>
  <c r="X572" i="4"/>
  <c r="Y572" i="4" s="1"/>
  <c r="AT571" i="4"/>
  <c r="AS571" i="4"/>
  <c r="AN571" i="4"/>
  <c r="AM571" i="4"/>
  <c r="AE571" i="4"/>
  <c r="AD571" i="4"/>
  <c r="Y571" i="4"/>
  <c r="X571" i="4"/>
  <c r="AG571" i="4" s="1"/>
  <c r="AS570" i="4"/>
  <c r="AV570" i="4" s="1"/>
  <c r="AW570" i="4" s="1"/>
  <c r="AM570" i="4"/>
  <c r="AN570" i="4" s="1"/>
  <c r="AD570" i="4"/>
  <c r="AE570" i="4" s="1"/>
  <c r="X570" i="4"/>
  <c r="Y570" i="4" s="1"/>
  <c r="AT569" i="4"/>
  <c r="AS569" i="4"/>
  <c r="AN569" i="4"/>
  <c r="AM569" i="4"/>
  <c r="AV569" i="4" s="1"/>
  <c r="AW569" i="4" s="1"/>
  <c r="AD569" i="4"/>
  <c r="AE569" i="4" s="1"/>
  <c r="Y569" i="4"/>
  <c r="X569" i="4"/>
  <c r="AG569" i="4" s="1"/>
  <c r="AR568" i="4"/>
  <c r="AQ568" i="4"/>
  <c r="AS568" i="4" s="1"/>
  <c r="AT568" i="4" s="1"/>
  <c r="AP568" i="4"/>
  <c r="AM568" i="4"/>
  <c r="AL568" i="4"/>
  <c r="AK568" i="4"/>
  <c r="AJ568" i="4"/>
  <c r="AC568" i="4"/>
  <c r="AB568" i="4"/>
  <c r="AD568" i="4" s="1"/>
  <c r="AE568" i="4" s="1"/>
  <c r="AA568" i="4"/>
  <c r="W568" i="4"/>
  <c r="V568" i="4"/>
  <c r="U568" i="4"/>
  <c r="X568" i="4" s="1"/>
  <c r="S568" i="4"/>
  <c r="R568" i="4"/>
  <c r="Q568" i="4"/>
  <c r="P568" i="4"/>
  <c r="AT567" i="4"/>
  <c r="AS567" i="4"/>
  <c r="AN567" i="4"/>
  <c r="AM567" i="4"/>
  <c r="AE567" i="4"/>
  <c r="AD567" i="4"/>
  <c r="Y567" i="4"/>
  <c r="X567" i="4"/>
  <c r="AG567" i="4" s="1"/>
  <c r="AS566" i="4"/>
  <c r="AV566" i="4" s="1"/>
  <c r="AW566" i="4" s="1"/>
  <c r="AM566" i="4"/>
  <c r="AN566" i="4" s="1"/>
  <c r="AD566" i="4"/>
  <c r="AE566" i="4" s="1"/>
  <c r="X566" i="4"/>
  <c r="Y566" i="4" s="1"/>
  <c r="AT565" i="4"/>
  <c r="AS565" i="4"/>
  <c r="AN565" i="4"/>
  <c r="AM565" i="4"/>
  <c r="AV565" i="4" s="1"/>
  <c r="AW565" i="4" s="1"/>
  <c r="AD565" i="4"/>
  <c r="AE565" i="4" s="1"/>
  <c r="Y565" i="4"/>
  <c r="X565" i="4"/>
  <c r="AG565" i="4" s="1"/>
  <c r="AR564" i="4"/>
  <c r="AQ564" i="4"/>
  <c r="AS564" i="4" s="1"/>
  <c r="AT564" i="4" s="1"/>
  <c r="AP564" i="4"/>
  <c r="AM564" i="4"/>
  <c r="AL564" i="4"/>
  <c r="AK564" i="4"/>
  <c r="AJ564" i="4"/>
  <c r="AC564" i="4"/>
  <c r="AB564" i="4"/>
  <c r="AD564" i="4" s="1"/>
  <c r="AE564" i="4" s="1"/>
  <c r="AA564" i="4"/>
  <c r="W564" i="4"/>
  <c r="V564" i="4"/>
  <c r="U564" i="4"/>
  <c r="X564" i="4" s="1"/>
  <c r="S564" i="4"/>
  <c r="R564" i="4"/>
  <c r="Q564" i="4"/>
  <c r="P564" i="4"/>
  <c r="AT563" i="4"/>
  <c r="AS563" i="4"/>
  <c r="AN563" i="4"/>
  <c r="AM563" i="4"/>
  <c r="AE563" i="4"/>
  <c r="AD563" i="4"/>
  <c r="Y563" i="4"/>
  <c r="X563" i="4"/>
  <c r="AG563" i="4" s="1"/>
  <c r="AS562" i="4"/>
  <c r="AV562" i="4" s="1"/>
  <c r="AW562" i="4" s="1"/>
  <c r="AM562" i="4"/>
  <c r="AN562" i="4" s="1"/>
  <c r="AD562" i="4"/>
  <c r="AE562" i="4" s="1"/>
  <c r="X562" i="4"/>
  <c r="Y562" i="4" s="1"/>
  <c r="AT561" i="4"/>
  <c r="AS561" i="4"/>
  <c r="AN561" i="4"/>
  <c r="AM561" i="4"/>
  <c r="AV561" i="4" s="1"/>
  <c r="AW561" i="4" s="1"/>
  <c r="AD561" i="4"/>
  <c r="AE561" i="4" s="1"/>
  <c r="Y561" i="4"/>
  <c r="X561" i="4"/>
  <c r="AG561" i="4" s="1"/>
  <c r="AR560" i="4"/>
  <c r="AR559" i="4" s="1"/>
  <c r="AQ560" i="4"/>
  <c r="AQ559" i="4" s="1"/>
  <c r="AQ558" i="4" s="1"/>
  <c r="AP560" i="4"/>
  <c r="AM560" i="4"/>
  <c r="AL560" i="4"/>
  <c r="AL559" i="4" s="1"/>
  <c r="AK560" i="4"/>
  <c r="AJ560" i="4"/>
  <c r="AC560" i="4"/>
  <c r="AB560" i="4"/>
  <c r="AB559" i="4" s="1"/>
  <c r="AA560" i="4"/>
  <c r="W560" i="4"/>
  <c r="W559" i="4" s="1"/>
  <c r="W558" i="4" s="1"/>
  <c r="W557" i="4" s="1"/>
  <c r="W556" i="4" s="1"/>
  <c r="W555" i="4" s="1"/>
  <c r="W554" i="4" s="1"/>
  <c r="V560" i="4"/>
  <c r="U560" i="4"/>
  <c r="X560" i="4" s="1"/>
  <c r="S560" i="4"/>
  <c r="R560" i="4"/>
  <c r="R559" i="4" s="1"/>
  <c r="R558" i="4" s="1"/>
  <c r="R557" i="4" s="1"/>
  <c r="R556" i="4" s="1"/>
  <c r="R555" i="4" s="1"/>
  <c r="R554" i="4" s="1"/>
  <c r="Q560" i="4"/>
  <c r="P560" i="4"/>
  <c r="P559" i="4" s="1"/>
  <c r="P558" i="4" s="1"/>
  <c r="AP559" i="4"/>
  <c r="AK559" i="4"/>
  <c r="AM559" i="4" s="1"/>
  <c r="AJ559" i="4"/>
  <c r="AC559" i="4"/>
  <c r="AC558" i="4" s="1"/>
  <c r="AA559" i="4"/>
  <c r="AA558" i="4" s="1"/>
  <c r="V559" i="4"/>
  <c r="U559" i="4"/>
  <c r="U558" i="4" s="1"/>
  <c r="S559" i="4"/>
  <c r="Q559" i="4"/>
  <c r="Q558" i="4" s="1"/>
  <c r="Q557" i="4" s="1"/>
  <c r="Q556" i="4" s="1"/>
  <c r="Q555" i="4" s="1"/>
  <c r="Q554" i="4" s="1"/>
  <c r="AP558" i="4"/>
  <c r="AL558" i="4"/>
  <c r="AL557" i="4" s="1"/>
  <c r="AL556" i="4" s="1"/>
  <c r="AL555" i="4" s="1"/>
  <c r="AL554" i="4" s="1"/>
  <c r="AJ558" i="4"/>
  <c r="AB558" i="4"/>
  <c r="AB557" i="4" s="1"/>
  <c r="AB556" i="4" s="1"/>
  <c r="AB555" i="4" s="1"/>
  <c r="AB554" i="4" s="1"/>
  <c r="V558" i="4"/>
  <c r="AS553" i="4"/>
  <c r="AT553" i="4" s="1"/>
  <c r="AM553" i="4"/>
  <c r="AN553" i="4" s="1"/>
  <c r="AD553" i="4"/>
  <c r="AE553" i="4" s="1"/>
  <c r="X553" i="4"/>
  <c r="AG553" i="4" s="1"/>
  <c r="AR552" i="4"/>
  <c r="AR551" i="4" s="1"/>
  <c r="AR550" i="4" s="1"/>
  <c r="AQ552" i="4"/>
  <c r="AP552" i="4"/>
  <c r="AS552" i="4" s="1"/>
  <c r="AT552" i="4" s="1"/>
  <c r="AL552" i="4"/>
  <c r="AK552" i="4"/>
  <c r="AK551" i="4" s="1"/>
  <c r="AK550" i="4" s="1"/>
  <c r="AJ552" i="4"/>
  <c r="AC552" i="4"/>
  <c r="AC551" i="4" s="1"/>
  <c r="AC550" i="4" s="1"/>
  <c r="AB552" i="4"/>
  <c r="AA552" i="4"/>
  <c r="AD552" i="4" s="1"/>
  <c r="AE552" i="4" s="1"/>
  <c r="W552" i="4"/>
  <c r="V552" i="4"/>
  <c r="V551" i="4" s="1"/>
  <c r="V550" i="4" s="1"/>
  <c r="U552" i="4"/>
  <c r="S552" i="4"/>
  <c r="R552" i="4"/>
  <c r="Q552" i="4"/>
  <c r="Q551" i="4" s="1"/>
  <c r="Q550" i="4" s="1"/>
  <c r="P552" i="4"/>
  <c r="AQ551" i="4"/>
  <c r="AQ550" i="4" s="1"/>
  <c r="AL551" i="4"/>
  <c r="AL550" i="4" s="1"/>
  <c r="AJ551" i="4"/>
  <c r="AM551" i="4" s="1"/>
  <c r="AB551" i="4"/>
  <c r="AB550" i="4" s="1"/>
  <c r="W551" i="4"/>
  <c r="W550" i="4" s="1"/>
  <c r="U551" i="4"/>
  <c r="R551" i="4"/>
  <c r="R550" i="4" s="1"/>
  <c r="P551" i="4"/>
  <c r="P550" i="4" s="1"/>
  <c r="AS549" i="4"/>
  <c r="AT549" i="4" s="1"/>
  <c r="AM549" i="4"/>
  <c r="AN549" i="4" s="1"/>
  <c r="AD549" i="4"/>
  <c r="AE549" i="4" s="1"/>
  <c r="X549" i="4"/>
  <c r="AG549" i="4" s="1"/>
  <c r="AT548" i="4"/>
  <c r="AS548" i="4"/>
  <c r="AN548" i="4"/>
  <c r="AM548" i="4"/>
  <c r="AV548" i="4" s="1"/>
  <c r="AW548" i="4" s="1"/>
  <c r="AE548" i="4"/>
  <c r="AD548" i="4"/>
  <c r="Y548" i="4"/>
  <c r="X548" i="4"/>
  <c r="AG548" i="4" s="1"/>
  <c r="AS547" i="4"/>
  <c r="AT547" i="4" s="1"/>
  <c r="AM547" i="4"/>
  <c r="AV547" i="4" s="1"/>
  <c r="AW547" i="4" s="1"/>
  <c r="AD547" i="4"/>
  <c r="AE547" i="4" s="1"/>
  <c r="X547" i="4"/>
  <c r="Y547" i="4" s="1"/>
  <c r="AR546" i="4"/>
  <c r="AQ546" i="4"/>
  <c r="AP546" i="4"/>
  <c r="AS546" i="4" s="1"/>
  <c r="AT546" i="4" s="1"/>
  <c r="AM546" i="4"/>
  <c r="AL546" i="4"/>
  <c r="AK546" i="4"/>
  <c r="AJ546" i="4"/>
  <c r="AC546" i="4"/>
  <c r="AB546" i="4"/>
  <c r="AA546" i="4"/>
  <c r="AD546" i="4" s="1"/>
  <c r="AE546" i="4" s="1"/>
  <c r="X546" i="4"/>
  <c r="AG546" i="4" s="1"/>
  <c r="W546" i="4"/>
  <c r="V546" i="4"/>
  <c r="U546" i="4"/>
  <c r="S546" i="4"/>
  <c r="R546" i="4"/>
  <c r="Q546" i="4"/>
  <c r="P546" i="4"/>
  <c r="AS545" i="4"/>
  <c r="AT545" i="4" s="1"/>
  <c r="AM545" i="4"/>
  <c r="AN545" i="4" s="1"/>
  <c r="AD545" i="4"/>
  <c r="AE545" i="4" s="1"/>
  <c r="X545" i="4"/>
  <c r="AG545" i="4" s="1"/>
  <c r="AR544" i="4"/>
  <c r="AR543" i="4" s="1"/>
  <c r="AR542" i="4" s="1"/>
  <c r="AQ544" i="4"/>
  <c r="AP544" i="4"/>
  <c r="AS544" i="4" s="1"/>
  <c r="AL544" i="4"/>
  <c r="AK544" i="4"/>
  <c r="AK543" i="4" s="1"/>
  <c r="AK542" i="4" s="1"/>
  <c r="AJ544" i="4"/>
  <c r="AC544" i="4"/>
  <c r="AC543" i="4" s="1"/>
  <c r="AC542" i="4" s="1"/>
  <c r="AB544" i="4"/>
  <c r="AA544" i="4"/>
  <c r="AD544" i="4" s="1"/>
  <c r="W544" i="4"/>
  <c r="V544" i="4"/>
  <c r="V543" i="4" s="1"/>
  <c r="V542" i="4" s="1"/>
  <c r="U544" i="4"/>
  <c r="S544" i="4"/>
  <c r="R544" i="4"/>
  <c r="Q544" i="4"/>
  <c r="Q543" i="4" s="1"/>
  <c r="Q542" i="4" s="1"/>
  <c r="P544" i="4"/>
  <c r="AQ543" i="4"/>
  <c r="AQ542" i="4" s="1"/>
  <c r="AL543" i="4"/>
  <c r="AL542" i="4" s="1"/>
  <c r="AJ543" i="4"/>
  <c r="AJ542" i="4" s="1"/>
  <c r="AB543" i="4"/>
  <c r="AB542" i="4" s="1"/>
  <c r="W543" i="4"/>
  <c r="W542" i="4" s="1"/>
  <c r="U543" i="4"/>
  <c r="U542" i="4" s="1"/>
  <c r="R543" i="4"/>
  <c r="R542" i="4" s="1"/>
  <c r="P543" i="4"/>
  <c r="P542" i="4" s="1"/>
  <c r="AS541" i="4"/>
  <c r="AT541" i="4" s="1"/>
  <c r="AM541" i="4"/>
  <c r="AN541" i="4" s="1"/>
  <c r="AD541" i="4"/>
  <c r="AE541" i="4" s="1"/>
  <c r="X541" i="4"/>
  <c r="AG541" i="4" s="1"/>
  <c r="AT540" i="4"/>
  <c r="AS540" i="4"/>
  <c r="AN540" i="4"/>
  <c r="AM540" i="4"/>
  <c r="AV540" i="4" s="1"/>
  <c r="AW540" i="4" s="1"/>
  <c r="AE540" i="4"/>
  <c r="AD540" i="4"/>
  <c r="Y540" i="4"/>
  <c r="X540" i="4"/>
  <c r="AG540" i="4" s="1"/>
  <c r="AS539" i="4"/>
  <c r="AT539" i="4" s="1"/>
  <c r="AM539" i="4"/>
  <c r="AV539" i="4" s="1"/>
  <c r="AW539" i="4" s="1"/>
  <c r="AD539" i="4"/>
  <c r="AE539" i="4" s="1"/>
  <c r="X539" i="4"/>
  <c r="Y539" i="4" s="1"/>
  <c r="AT538" i="4"/>
  <c r="AS538" i="4"/>
  <c r="AN538" i="4"/>
  <c r="AM538" i="4"/>
  <c r="AV538" i="4" s="1"/>
  <c r="AW538" i="4" s="1"/>
  <c r="AE538" i="4"/>
  <c r="AD538" i="4"/>
  <c r="Y538" i="4"/>
  <c r="X538" i="4"/>
  <c r="AG538" i="4" s="1"/>
  <c r="AS537" i="4"/>
  <c r="AT537" i="4" s="1"/>
  <c r="AR537" i="4"/>
  <c r="AQ537" i="4"/>
  <c r="AQ536" i="4" s="1"/>
  <c r="AQ535" i="4" s="1"/>
  <c r="AP537" i="4"/>
  <c r="AL537" i="4"/>
  <c r="AL536" i="4" s="1"/>
  <c r="AL535" i="4" s="1"/>
  <c r="AK537" i="4"/>
  <c r="AJ537" i="4"/>
  <c r="AM537" i="4" s="1"/>
  <c r="AD537" i="4"/>
  <c r="AE537" i="4" s="1"/>
  <c r="AC537" i="4"/>
  <c r="AB537" i="4"/>
  <c r="AB536" i="4" s="1"/>
  <c r="AB535" i="4" s="1"/>
  <c r="AA537" i="4"/>
  <c r="W537" i="4"/>
  <c r="W536" i="4" s="1"/>
  <c r="W535" i="4" s="1"/>
  <c r="V537" i="4"/>
  <c r="U537" i="4"/>
  <c r="X537" i="4" s="1"/>
  <c r="S537" i="4"/>
  <c r="R537" i="4"/>
  <c r="R536" i="4" s="1"/>
  <c r="R535" i="4" s="1"/>
  <c r="Q537" i="4"/>
  <c r="P537" i="4"/>
  <c r="P536" i="4" s="1"/>
  <c r="P535" i="4" s="1"/>
  <c r="AR536" i="4"/>
  <c r="AR535" i="4" s="1"/>
  <c r="AP536" i="4"/>
  <c r="AK536" i="4"/>
  <c r="AK535" i="4" s="1"/>
  <c r="AC536" i="4"/>
  <c r="AC535" i="4" s="1"/>
  <c r="AA536" i="4"/>
  <c r="V536" i="4"/>
  <c r="V535" i="4" s="1"/>
  <c r="S536" i="4"/>
  <c r="Q536" i="4"/>
  <c r="Q535" i="4" s="1"/>
  <c r="AT534" i="4"/>
  <c r="AS534" i="4"/>
  <c r="AN534" i="4"/>
  <c r="AM534" i="4"/>
  <c r="AV534" i="4" s="1"/>
  <c r="AW534" i="4" s="1"/>
  <c r="AE534" i="4"/>
  <c r="AD534" i="4"/>
  <c r="Y534" i="4"/>
  <c r="X534" i="4"/>
  <c r="AG534" i="4" s="1"/>
  <c r="AS533" i="4"/>
  <c r="AT533" i="4" s="1"/>
  <c r="AM533" i="4"/>
  <c r="AN533" i="4" s="1"/>
  <c r="AD533" i="4"/>
  <c r="AE533" i="4" s="1"/>
  <c r="X533" i="4"/>
  <c r="AG533" i="4" s="1"/>
  <c r="AT532" i="4"/>
  <c r="AS532" i="4"/>
  <c r="AN532" i="4"/>
  <c r="AM532" i="4"/>
  <c r="AV532" i="4" s="1"/>
  <c r="AW532" i="4" s="1"/>
  <c r="AE532" i="4"/>
  <c r="AD532" i="4"/>
  <c r="Y532" i="4"/>
  <c r="X532" i="4"/>
  <c r="AG532" i="4" s="1"/>
  <c r="AS531" i="4"/>
  <c r="AT531" i="4" s="1"/>
  <c r="AM531" i="4"/>
  <c r="AV531" i="4" s="1"/>
  <c r="AW531" i="4" s="1"/>
  <c r="AD531" i="4"/>
  <c r="AE531" i="4" s="1"/>
  <c r="X531" i="4"/>
  <c r="Y531" i="4" s="1"/>
  <c r="AR530" i="4"/>
  <c r="AQ530" i="4"/>
  <c r="AP530" i="4"/>
  <c r="AS530" i="4" s="1"/>
  <c r="AT530" i="4" s="1"/>
  <c r="AM530" i="4"/>
  <c r="AL530" i="4"/>
  <c r="AK530" i="4"/>
  <c r="AJ530" i="4"/>
  <c r="AC530" i="4"/>
  <c r="AB530" i="4"/>
  <c r="AA530" i="4"/>
  <c r="AD530" i="4" s="1"/>
  <c r="AE530" i="4" s="1"/>
  <c r="X530" i="4"/>
  <c r="AG530" i="4" s="1"/>
  <c r="W530" i="4"/>
  <c r="V530" i="4"/>
  <c r="U530" i="4"/>
  <c r="S530" i="4"/>
  <c r="R530" i="4"/>
  <c r="Q530" i="4"/>
  <c r="P530" i="4"/>
  <c r="AS529" i="4"/>
  <c r="AT529" i="4" s="1"/>
  <c r="AM529" i="4"/>
  <c r="AN529" i="4" s="1"/>
  <c r="AD529" i="4"/>
  <c r="AE529" i="4" s="1"/>
  <c r="X529" i="4"/>
  <c r="AG529" i="4" s="1"/>
  <c r="AT528" i="4"/>
  <c r="AS528" i="4"/>
  <c r="AN528" i="4"/>
  <c r="AM528" i="4"/>
  <c r="AV528" i="4" s="1"/>
  <c r="AW528" i="4" s="1"/>
  <c r="AE528" i="4"/>
  <c r="AD528" i="4"/>
  <c r="Y528" i="4"/>
  <c r="X528" i="4"/>
  <c r="AG528" i="4" s="1"/>
  <c r="AS527" i="4"/>
  <c r="AT527" i="4" s="1"/>
  <c r="AM527" i="4"/>
  <c r="AV527" i="4" s="1"/>
  <c r="AW527" i="4" s="1"/>
  <c r="AD527" i="4"/>
  <c r="AE527" i="4" s="1"/>
  <c r="X527" i="4"/>
  <c r="Y527" i="4" s="1"/>
  <c r="AR526" i="4"/>
  <c r="AQ526" i="4"/>
  <c r="AP526" i="4"/>
  <c r="AS526" i="4" s="1"/>
  <c r="AT526" i="4" s="1"/>
  <c r="AM526" i="4"/>
  <c r="AL526" i="4"/>
  <c r="AK526" i="4"/>
  <c r="AJ526" i="4"/>
  <c r="AC526" i="4"/>
  <c r="AB526" i="4"/>
  <c r="AA526" i="4"/>
  <c r="AD526" i="4" s="1"/>
  <c r="AE526" i="4" s="1"/>
  <c r="X526" i="4"/>
  <c r="W526" i="4"/>
  <c r="V526" i="4"/>
  <c r="U526" i="4"/>
  <c r="S526" i="4"/>
  <c r="R526" i="4"/>
  <c r="Q526" i="4"/>
  <c r="P526" i="4"/>
  <c r="AS525" i="4"/>
  <c r="AT525" i="4" s="1"/>
  <c r="AM525" i="4"/>
  <c r="AN525" i="4" s="1"/>
  <c r="AD525" i="4"/>
  <c r="AE525" i="4" s="1"/>
  <c r="X525" i="4"/>
  <c r="AG525" i="4" s="1"/>
  <c r="AT524" i="4"/>
  <c r="AS524" i="4"/>
  <c r="AN524" i="4"/>
  <c r="AM524" i="4"/>
  <c r="AV524" i="4" s="1"/>
  <c r="AW524" i="4" s="1"/>
  <c r="AE524" i="4"/>
  <c r="AD524" i="4"/>
  <c r="Y524" i="4"/>
  <c r="X524" i="4"/>
  <c r="AG524" i="4" s="1"/>
  <c r="AS523" i="4"/>
  <c r="AT523" i="4" s="1"/>
  <c r="AM523" i="4"/>
  <c r="AV523" i="4" s="1"/>
  <c r="AW523" i="4" s="1"/>
  <c r="AD523" i="4"/>
  <c r="AE523" i="4" s="1"/>
  <c r="X523" i="4"/>
  <c r="Y523" i="4" s="1"/>
  <c r="AR522" i="4"/>
  <c r="AR521" i="4" s="1"/>
  <c r="AR520" i="4" s="1"/>
  <c r="AQ522" i="4"/>
  <c r="AP522" i="4"/>
  <c r="AS522" i="4" s="1"/>
  <c r="AT522" i="4" s="1"/>
  <c r="AM522" i="4"/>
  <c r="AL522" i="4"/>
  <c r="AK522" i="4"/>
  <c r="AK521" i="4" s="1"/>
  <c r="AK520" i="4" s="1"/>
  <c r="AJ522" i="4"/>
  <c r="AC522" i="4"/>
  <c r="AC521" i="4" s="1"/>
  <c r="AC520" i="4" s="1"/>
  <c r="AC519" i="4" s="1"/>
  <c r="AC518" i="4" s="1"/>
  <c r="AC517" i="4" s="1"/>
  <c r="AC516" i="4" s="1"/>
  <c r="AB522" i="4"/>
  <c r="AA522" i="4"/>
  <c r="AD522" i="4" s="1"/>
  <c r="AE522" i="4" s="1"/>
  <c r="X522" i="4"/>
  <c r="AG522" i="4" s="1"/>
  <c r="W522" i="4"/>
  <c r="V522" i="4"/>
  <c r="V521" i="4" s="1"/>
  <c r="V520" i="4" s="1"/>
  <c r="V519" i="4" s="1"/>
  <c r="V518" i="4" s="1"/>
  <c r="V517" i="4" s="1"/>
  <c r="V516" i="4" s="1"/>
  <c r="U522" i="4"/>
  <c r="S522" i="4"/>
  <c r="R522" i="4"/>
  <c r="Q522" i="4"/>
  <c r="Q521" i="4" s="1"/>
  <c r="Q520" i="4" s="1"/>
  <c r="Q519" i="4" s="1"/>
  <c r="Q518" i="4" s="1"/>
  <c r="Q517" i="4" s="1"/>
  <c r="Q516" i="4" s="1"/>
  <c r="P522" i="4"/>
  <c r="AQ521" i="4"/>
  <c r="AQ520" i="4" s="1"/>
  <c r="AQ519" i="4" s="1"/>
  <c r="AQ518" i="4" s="1"/>
  <c r="AQ517" i="4" s="1"/>
  <c r="AQ516" i="4" s="1"/>
  <c r="AL521" i="4"/>
  <c r="AL520" i="4" s="1"/>
  <c r="AL519" i="4" s="1"/>
  <c r="AL518" i="4" s="1"/>
  <c r="AL517" i="4" s="1"/>
  <c r="AL516" i="4" s="1"/>
  <c r="AJ521" i="4"/>
  <c r="AM521" i="4" s="1"/>
  <c r="AB521" i="4"/>
  <c r="AB520" i="4" s="1"/>
  <c r="W521" i="4"/>
  <c r="W520" i="4" s="1"/>
  <c r="W519" i="4" s="1"/>
  <c r="W518" i="4" s="1"/>
  <c r="W517" i="4" s="1"/>
  <c r="W516" i="4" s="1"/>
  <c r="U521" i="4"/>
  <c r="X521" i="4" s="1"/>
  <c r="R521" i="4"/>
  <c r="R520" i="4" s="1"/>
  <c r="R519" i="4" s="1"/>
  <c r="R518" i="4" s="1"/>
  <c r="R517" i="4" s="1"/>
  <c r="R516" i="4" s="1"/>
  <c r="P521" i="4"/>
  <c r="P520" i="4" s="1"/>
  <c r="AS515" i="4"/>
  <c r="AT515" i="4" s="1"/>
  <c r="AM515" i="4"/>
  <c r="AV515" i="4" s="1"/>
  <c r="AW515" i="4" s="1"/>
  <c r="AD515" i="4"/>
  <c r="AE515" i="4" s="1"/>
  <c r="X515" i="4"/>
  <c r="Y515" i="4" s="1"/>
  <c r="AR514" i="4"/>
  <c r="AR513" i="4" s="1"/>
  <c r="AR512" i="4" s="1"/>
  <c r="AQ514" i="4"/>
  <c r="AP514" i="4"/>
  <c r="AS514" i="4" s="1"/>
  <c r="AT514" i="4" s="1"/>
  <c r="AM514" i="4"/>
  <c r="AL514" i="4"/>
  <c r="AK514" i="4"/>
  <c r="AK513" i="4" s="1"/>
  <c r="AK512" i="4" s="1"/>
  <c r="AJ514" i="4"/>
  <c r="AC514" i="4"/>
  <c r="AC513" i="4" s="1"/>
  <c r="AC512" i="4" s="1"/>
  <c r="AB514" i="4"/>
  <c r="AA514" i="4"/>
  <c r="AD514" i="4" s="1"/>
  <c r="AE514" i="4" s="1"/>
  <c r="X514" i="4"/>
  <c r="W514" i="4"/>
  <c r="V514" i="4"/>
  <c r="V513" i="4" s="1"/>
  <c r="V512" i="4" s="1"/>
  <c r="U514" i="4"/>
  <c r="S514" i="4"/>
  <c r="R514" i="4"/>
  <c r="Q514" i="4"/>
  <c r="Q513" i="4" s="1"/>
  <c r="Q512" i="4" s="1"/>
  <c r="P514" i="4"/>
  <c r="AQ513" i="4"/>
  <c r="AQ512" i="4" s="1"/>
  <c r="AL513" i="4"/>
  <c r="AL512" i="4" s="1"/>
  <c r="AJ513" i="4"/>
  <c r="AM513" i="4" s="1"/>
  <c r="AB513" i="4"/>
  <c r="AB512" i="4" s="1"/>
  <c r="W513" i="4"/>
  <c r="W512" i="4" s="1"/>
  <c r="U513" i="4"/>
  <c r="R513" i="4"/>
  <c r="R512" i="4" s="1"/>
  <c r="P513" i="4"/>
  <c r="P512" i="4" s="1"/>
  <c r="AS511" i="4"/>
  <c r="AT511" i="4" s="1"/>
  <c r="AM511" i="4"/>
  <c r="AV511" i="4" s="1"/>
  <c r="AW511" i="4" s="1"/>
  <c r="AD511" i="4"/>
  <c r="AE511" i="4" s="1"/>
  <c r="X511" i="4"/>
  <c r="Y511" i="4" s="1"/>
  <c r="AT510" i="4"/>
  <c r="AS510" i="4"/>
  <c r="AN510" i="4"/>
  <c r="AM510" i="4"/>
  <c r="AV510" i="4" s="1"/>
  <c r="AW510" i="4" s="1"/>
  <c r="AE510" i="4"/>
  <c r="AD510" i="4"/>
  <c r="Y510" i="4"/>
  <c r="X510" i="4"/>
  <c r="AG510" i="4" s="1"/>
  <c r="AS509" i="4"/>
  <c r="AT509" i="4" s="1"/>
  <c r="AM509" i="4"/>
  <c r="AN509" i="4" s="1"/>
  <c r="AD509" i="4"/>
  <c r="AE509" i="4" s="1"/>
  <c r="X509" i="4"/>
  <c r="AG509" i="4" s="1"/>
  <c r="AR508" i="4"/>
  <c r="AQ508" i="4"/>
  <c r="AP508" i="4"/>
  <c r="AS508" i="4" s="1"/>
  <c r="AT508" i="4" s="1"/>
  <c r="AL508" i="4"/>
  <c r="AK508" i="4"/>
  <c r="AM508" i="4" s="1"/>
  <c r="AJ508" i="4"/>
  <c r="AC508" i="4"/>
  <c r="AB508" i="4"/>
  <c r="AA508" i="4"/>
  <c r="AD508" i="4" s="1"/>
  <c r="AE508" i="4" s="1"/>
  <c r="W508" i="4"/>
  <c r="V508" i="4"/>
  <c r="X508" i="4" s="1"/>
  <c r="U508" i="4"/>
  <c r="S508" i="4"/>
  <c r="R508" i="4"/>
  <c r="Q508" i="4"/>
  <c r="P508" i="4"/>
  <c r="AS507" i="4"/>
  <c r="AT507" i="4" s="1"/>
  <c r="AM507" i="4"/>
  <c r="AV507" i="4" s="1"/>
  <c r="AW507" i="4" s="1"/>
  <c r="AD507" i="4"/>
  <c r="AE507" i="4" s="1"/>
  <c r="X507" i="4"/>
  <c r="Y507" i="4" s="1"/>
  <c r="AR506" i="4"/>
  <c r="AR505" i="4" s="1"/>
  <c r="AR504" i="4" s="1"/>
  <c r="AQ506" i="4"/>
  <c r="AP506" i="4"/>
  <c r="AS506" i="4" s="1"/>
  <c r="AT506" i="4" s="1"/>
  <c r="AM506" i="4"/>
  <c r="AL506" i="4"/>
  <c r="AK506" i="4"/>
  <c r="AK505" i="4" s="1"/>
  <c r="AK504" i="4" s="1"/>
  <c r="AJ506" i="4"/>
  <c r="AC506" i="4"/>
  <c r="AC505" i="4" s="1"/>
  <c r="AC504" i="4" s="1"/>
  <c r="AB506" i="4"/>
  <c r="AA506" i="4"/>
  <c r="AD506" i="4" s="1"/>
  <c r="AE506" i="4" s="1"/>
  <c r="X506" i="4"/>
  <c r="AG506" i="4" s="1"/>
  <c r="W506" i="4"/>
  <c r="V506" i="4"/>
  <c r="V505" i="4" s="1"/>
  <c r="V504" i="4" s="1"/>
  <c r="U506" i="4"/>
  <c r="S506" i="4"/>
  <c r="R506" i="4"/>
  <c r="Q506" i="4"/>
  <c r="Q505" i="4" s="1"/>
  <c r="Q504" i="4" s="1"/>
  <c r="P506" i="4"/>
  <c r="AQ505" i="4"/>
  <c r="AQ504" i="4" s="1"/>
  <c r="AL505" i="4"/>
  <c r="AL504" i="4" s="1"/>
  <c r="AJ505" i="4"/>
  <c r="AM505" i="4" s="1"/>
  <c r="AB505" i="4"/>
  <c r="AB504" i="4" s="1"/>
  <c r="W505" i="4"/>
  <c r="W504" i="4" s="1"/>
  <c r="U505" i="4"/>
  <c r="X505" i="4" s="1"/>
  <c r="R505" i="4"/>
  <c r="R504" i="4" s="1"/>
  <c r="P505" i="4"/>
  <c r="P504" i="4" s="1"/>
  <c r="AS503" i="4"/>
  <c r="AT503" i="4" s="1"/>
  <c r="AM503" i="4"/>
  <c r="AV503" i="4" s="1"/>
  <c r="AW503" i="4" s="1"/>
  <c r="AD503" i="4"/>
  <c r="AE503" i="4" s="1"/>
  <c r="X503" i="4"/>
  <c r="Y503" i="4" s="1"/>
  <c r="AT502" i="4"/>
  <c r="AS502" i="4"/>
  <c r="AN502" i="4"/>
  <c r="AM502" i="4"/>
  <c r="AV502" i="4" s="1"/>
  <c r="AW502" i="4" s="1"/>
  <c r="AE502" i="4"/>
  <c r="AD502" i="4"/>
  <c r="Y502" i="4"/>
  <c r="X502" i="4"/>
  <c r="AG502" i="4" s="1"/>
  <c r="AS501" i="4"/>
  <c r="AT501" i="4" s="1"/>
  <c r="AM501" i="4"/>
  <c r="AN501" i="4" s="1"/>
  <c r="AD501" i="4"/>
  <c r="AE501" i="4" s="1"/>
  <c r="X501" i="4"/>
  <c r="AG501" i="4" s="1"/>
  <c r="AT500" i="4"/>
  <c r="AS500" i="4"/>
  <c r="AN500" i="4"/>
  <c r="AM500" i="4"/>
  <c r="AV500" i="4" s="1"/>
  <c r="AW500" i="4" s="1"/>
  <c r="AE500" i="4"/>
  <c r="AD500" i="4"/>
  <c r="Y500" i="4"/>
  <c r="X500" i="4"/>
  <c r="AG500" i="4" s="1"/>
  <c r="AR499" i="4"/>
  <c r="AQ499" i="4"/>
  <c r="AS499" i="4" s="1"/>
  <c r="AT499" i="4" s="1"/>
  <c r="AP499" i="4"/>
  <c r="AL499" i="4"/>
  <c r="AK499" i="4"/>
  <c r="AJ499" i="4"/>
  <c r="AM499" i="4" s="1"/>
  <c r="AC499" i="4"/>
  <c r="AB499" i="4"/>
  <c r="AD499" i="4" s="1"/>
  <c r="AE499" i="4" s="1"/>
  <c r="AA499" i="4"/>
  <c r="W499" i="4"/>
  <c r="V499" i="4"/>
  <c r="U499" i="4"/>
  <c r="X499" i="4" s="1"/>
  <c r="S499" i="4"/>
  <c r="R499" i="4"/>
  <c r="Q499" i="4"/>
  <c r="P499" i="4"/>
  <c r="AT498" i="4"/>
  <c r="AS498" i="4"/>
  <c r="AN498" i="4"/>
  <c r="AM498" i="4"/>
  <c r="AV498" i="4" s="1"/>
  <c r="AW498" i="4" s="1"/>
  <c r="AE498" i="4"/>
  <c r="AD498" i="4"/>
  <c r="Y498" i="4"/>
  <c r="X498" i="4"/>
  <c r="AG498" i="4" s="1"/>
  <c r="AS497" i="4"/>
  <c r="AT497" i="4" s="1"/>
  <c r="AR497" i="4"/>
  <c r="AQ497" i="4"/>
  <c r="AP497" i="4"/>
  <c r="AL497" i="4"/>
  <c r="AK497" i="4"/>
  <c r="AJ497" i="4"/>
  <c r="AM497" i="4" s="1"/>
  <c r="AD497" i="4"/>
  <c r="AE497" i="4" s="1"/>
  <c r="AC497" i="4"/>
  <c r="AB497" i="4"/>
  <c r="AA497" i="4"/>
  <c r="W497" i="4"/>
  <c r="V497" i="4"/>
  <c r="U497" i="4"/>
  <c r="X497" i="4" s="1"/>
  <c r="S497" i="4"/>
  <c r="R497" i="4"/>
  <c r="Q497" i="4"/>
  <c r="P497" i="4"/>
  <c r="AT496" i="4"/>
  <c r="AS496" i="4"/>
  <c r="AN496" i="4"/>
  <c r="AM496" i="4"/>
  <c r="AV496" i="4" s="1"/>
  <c r="AW496" i="4" s="1"/>
  <c r="AE496" i="4"/>
  <c r="AD496" i="4"/>
  <c r="Y496" i="4"/>
  <c r="X496" i="4"/>
  <c r="AG496" i="4" s="1"/>
  <c r="AS495" i="4"/>
  <c r="AT495" i="4" s="1"/>
  <c r="AM495" i="4"/>
  <c r="AV495" i="4" s="1"/>
  <c r="AW495" i="4" s="1"/>
  <c r="AD495" i="4"/>
  <c r="AE495" i="4" s="1"/>
  <c r="X495" i="4"/>
  <c r="Y495" i="4" s="1"/>
  <c r="AR494" i="4"/>
  <c r="AR493" i="4" s="1"/>
  <c r="AR492" i="4" s="1"/>
  <c r="AQ494" i="4"/>
  <c r="AP494" i="4"/>
  <c r="AS494" i="4" s="1"/>
  <c r="AT494" i="4" s="1"/>
  <c r="AM494" i="4"/>
  <c r="AL494" i="4"/>
  <c r="AK494" i="4"/>
  <c r="AK493" i="4" s="1"/>
  <c r="AK492" i="4" s="1"/>
  <c r="AJ494" i="4"/>
  <c r="AC494" i="4"/>
  <c r="AC493" i="4" s="1"/>
  <c r="AC492" i="4" s="1"/>
  <c r="AB494" i="4"/>
  <c r="AA494" i="4"/>
  <c r="AD494" i="4" s="1"/>
  <c r="AE494" i="4" s="1"/>
  <c r="X494" i="4"/>
  <c r="AG494" i="4" s="1"/>
  <c r="W494" i="4"/>
  <c r="V494" i="4"/>
  <c r="V493" i="4" s="1"/>
  <c r="V492" i="4" s="1"/>
  <c r="U494" i="4"/>
  <c r="S494" i="4"/>
  <c r="R494" i="4"/>
  <c r="Q494" i="4"/>
  <c r="Q493" i="4" s="1"/>
  <c r="Q492" i="4" s="1"/>
  <c r="P494" i="4"/>
  <c r="AQ493" i="4"/>
  <c r="AQ492" i="4" s="1"/>
  <c r="AL493" i="4"/>
  <c r="AL492" i="4" s="1"/>
  <c r="AJ493" i="4"/>
  <c r="AM493" i="4" s="1"/>
  <c r="AB493" i="4"/>
  <c r="AB492" i="4" s="1"/>
  <c r="W493" i="4"/>
  <c r="W492" i="4" s="1"/>
  <c r="U493" i="4"/>
  <c r="X493" i="4" s="1"/>
  <c r="R493" i="4"/>
  <c r="R492" i="4" s="1"/>
  <c r="P493" i="4"/>
  <c r="P492" i="4" s="1"/>
  <c r="AS491" i="4"/>
  <c r="AT491" i="4" s="1"/>
  <c r="AM491" i="4"/>
  <c r="AV491" i="4" s="1"/>
  <c r="AW491" i="4" s="1"/>
  <c r="AD491" i="4"/>
  <c r="AE491" i="4" s="1"/>
  <c r="X491" i="4"/>
  <c r="Y491" i="4" s="1"/>
  <c r="AT490" i="4"/>
  <c r="AS490" i="4"/>
  <c r="AN490" i="4"/>
  <c r="AM490" i="4"/>
  <c r="AV490" i="4" s="1"/>
  <c r="AW490" i="4" s="1"/>
  <c r="AE490" i="4"/>
  <c r="AD490" i="4"/>
  <c r="Y490" i="4"/>
  <c r="X490" i="4"/>
  <c r="AG490" i="4" s="1"/>
  <c r="AS489" i="4"/>
  <c r="AT489" i="4" s="1"/>
  <c r="AM489" i="4"/>
  <c r="AN489" i="4" s="1"/>
  <c r="AD489" i="4"/>
  <c r="AE489" i="4" s="1"/>
  <c r="X489" i="4"/>
  <c r="AG489" i="4" s="1"/>
  <c r="AT488" i="4"/>
  <c r="AS488" i="4"/>
  <c r="AN488" i="4"/>
  <c r="AM488" i="4"/>
  <c r="AV488" i="4" s="1"/>
  <c r="AW488" i="4" s="1"/>
  <c r="AE488" i="4"/>
  <c r="AD488" i="4"/>
  <c r="Y488" i="4"/>
  <c r="X488" i="4"/>
  <c r="AG488" i="4" s="1"/>
  <c r="AR487" i="4"/>
  <c r="AQ487" i="4"/>
  <c r="AS487" i="4" s="1"/>
  <c r="AT487" i="4" s="1"/>
  <c r="AP487" i="4"/>
  <c r="AL487" i="4"/>
  <c r="AK487" i="4"/>
  <c r="AJ487" i="4"/>
  <c r="AM487" i="4" s="1"/>
  <c r="AC487" i="4"/>
  <c r="AB487" i="4"/>
  <c r="AD487" i="4" s="1"/>
  <c r="AE487" i="4" s="1"/>
  <c r="AA487" i="4"/>
  <c r="W487" i="4"/>
  <c r="V487" i="4"/>
  <c r="U487" i="4"/>
  <c r="X487" i="4" s="1"/>
  <c r="S487" i="4"/>
  <c r="R487" i="4"/>
  <c r="Q487" i="4"/>
  <c r="P487" i="4"/>
  <c r="AT486" i="4"/>
  <c r="AS486" i="4"/>
  <c r="AN486" i="4"/>
  <c r="AM486" i="4"/>
  <c r="AV486" i="4" s="1"/>
  <c r="AW486" i="4" s="1"/>
  <c r="AE486" i="4"/>
  <c r="AD486" i="4"/>
  <c r="Y486" i="4"/>
  <c r="X486" i="4"/>
  <c r="AG486" i="4" s="1"/>
  <c r="AS485" i="4"/>
  <c r="AT485" i="4" s="1"/>
  <c r="AM485" i="4"/>
  <c r="AN485" i="4" s="1"/>
  <c r="AD485" i="4"/>
  <c r="AE485" i="4" s="1"/>
  <c r="X485" i="4"/>
  <c r="AG485" i="4" s="1"/>
  <c r="AR484" i="4"/>
  <c r="AQ484" i="4"/>
  <c r="AP484" i="4"/>
  <c r="AS484" i="4" s="1"/>
  <c r="AT484" i="4" s="1"/>
  <c r="AL484" i="4"/>
  <c r="AK484" i="4"/>
  <c r="AM484" i="4" s="1"/>
  <c r="AJ484" i="4"/>
  <c r="AC484" i="4"/>
  <c r="AB484" i="4"/>
  <c r="AA484" i="4"/>
  <c r="AD484" i="4" s="1"/>
  <c r="AE484" i="4" s="1"/>
  <c r="W484" i="4"/>
  <c r="V484" i="4"/>
  <c r="X484" i="4" s="1"/>
  <c r="U484" i="4"/>
  <c r="S484" i="4"/>
  <c r="R484" i="4"/>
  <c r="Q484" i="4"/>
  <c r="P484" i="4"/>
  <c r="AS483" i="4"/>
  <c r="AT483" i="4" s="1"/>
  <c r="AM483" i="4"/>
  <c r="AV483" i="4" s="1"/>
  <c r="AW483" i="4" s="1"/>
  <c r="AD483" i="4"/>
  <c r="AE483" i="4" s="1"/>
  <c r="X483" i="4"/>
  <c r="Y483" i="4" s="1"/>
  <c r="AT482" i="4"/>
  <c r="AS482" i="4"/>
  <c r="AN482" i="4"/>
  <c r="AM482" i="4"/>
  <c r="AV482" i="4" s="1"/>
  <c r="AW482" i="4" s="1"/>
  <c r="AE482" i="4"/>
  <c r="AD482" i="4"/>
  <c r="Y482" i="4"/>
  <c r="X482" i="4"/>
  <c r="AG482" i="4" s="1"/>
  <c r="AS481" i="4"/>
  <c r="AT481" i="4" s="1"/>
  <c r="AR481" i="4"/>
  <c r="AQ481" i="4"/>
  <c r="AQ480" i="4" s="1"/>
  <c r="AQ479" i="4" s="1"/>
  <c r="AP481" i="4"/>
  <c r="AL481" i="4"/>
  <c r="AL480" i="4" s="1"/>
  <c r="AL479" i="4" s="1"/>
  <c r="AL478" i="4" s="1"/>
  <c r="AL477" i="4" s="1"/>
  <c r="AL476" i="4" s="1"/>
  <c r="AL475" i="4" s="1"/>
  <c r="AK481" i="4"/>
  <c r="AJ481" i="4"/>
  <c r="AM481" i="4" s="1"/>
  <c r="AD481" i="4"/>
  <c r="AE481" i="4" s="1"/>
  <c r="AC481" i="4"/>
  <c r="AB481" i="4"/>
  <c r="AB480" i="4" s="1"/>
  <c r="AB479" i="4" s="1"/>
  <c r="AB478" i="4" s="1"/>
  <c r="AB477" i="4" s="1"/>
  <c r="AB476" i="4" s="1"/>
  <c r="AB475" i="4" s="1"/>
  <c r="AA481" i="4"/>
  <c r="W481" i="4"/>
  <c r="W480" i="4" s="1"/>
  <c r="W479" i="4" s="1"/>
  <c r="V481" i="4"/>
  <c r="U481" i="4"/>
  <c r="X481" i="4" s="1"/>
  <c r="S481" i="4"/>
  <c r="R481" i="4"/>
  <c r="R480" i="4" s="1"/>
  <c r="R479" i="4" s="1"/>
  <c r="Q481" i="4"/>
  <c r="P481" i="4"/>
  <c r="P480" i="4" s="1"/>
  <c r="P479" i="4" s="1"/>
  <c r="P478" i="4" s="1"/>
  <c r="P477" i="4" s="1"/>
  <c r="P476" i="4" s="1"/>
  <c r="P475" i="4" s="1"/>
  <c r="AR480" i="4"/>
  <c r="AR479" i="4" s="1"/>
  <c r="AR478" i="4" s="1"/>
  <c r="AR477" i="4" s="1"/>
  <c r="AR476" i="4" s="1"/>
  <c r="AR475" i="4" s="1"/>
  <c r="AP480" i="4"/>
  <c r="AK480" i="4"/>
  <c r="AK479" i="4" s="1"/>
  <c r="AK478" i="4" s="1"/>
  <c r="AK477" i="4" s="1"/>
  <c r="AK476" i="4" s="1"/>
  <c r="AK475" i="4" s="1"/>
  <c r="AC480" i="4"/>
  <c r="AC479" i="4" s="1"/>
  <c r="AC478" i="4" s="1"/>
  <c r="AC477" i="4" s="1"/>
  <c r="AC476" i="4" s="1"/>
  <c r="AC475" i="4" s="1"/>
  <c r="AA480" i="4"/>
  <c r="V480" i="4"/>
  <c r="V479" i="4" s="1"/>
  <c r="S480" i="4"/>
  <c r="Q480" i="4"/>
  <c r="Q479" i="4" s="1"/>
  <c r="Q478" i="4" s="1"/>
  <c r="Q477" i="4" s="1"/>
  <c r="Q476" i="4" s="1"/>
  <c r="Q475" i="4" s="1"/>
  <c r="AT474" i="4"/>
  <c r="AS474" i="4"/>
  <c r="AN474" i="4"/>
  <c r="AM474" i="4"/>
  <c r="AV474" i="4" s="1"/>
  <c r="AW474" i="4" s="1"/>
  <c r="AE474" i="4"/>
  <c r="AD474" i="4"/>
  <c r="Y474" i="4"/>
  <c r="X474" i="4"/>
  <c r="AG474" i="4" s="1"/>
  <c r="AS473" i="4"/>
  <c r="AT473" i="4" s="1"/>
  <c r="AR473" i="4"/>
  <c r="AQ473" i="4"/>
  <c r="AQ472" i="4" s="1"/>
  <c r="AQ471" i="4" s="1"/>
  <c r="AP473" i="4"/>
  <c r="AL473" i="4"/>
  <c r="AL472" i="4" s="1"/>
  <c r="AL471" i="4" s="1"/>
  <c r="AK473" i="4"/>
  <c r="AJ473" i="4"/>
  <c r="AM473" i="4" s="1"/>
  <c r="AD473" i="4"/>
  <c r="AE473" i="4" s="1"/>
  <c r="AC473" i="4"/>
  <c r="AB473" i="4"/>
  <c r="AB472" i="4" s="1"/>
  <c r="AB471" i="4" s="1"/>
  <c r="AA473" i="4"/>
  <c r="W473" i="4"/>
  <c r="W472" i="4" s="1"/>
  <c r="W471" i="4" s="1"/>
  <c r="V473" i="4"/>
  <c r="U473" i="4"/>
  <c r="X473" i="4" s="1"/>
  <c r="S473" i="4"/>
  <c r="R473" i="4"/>
  <c r="R472" i="4" s="1"/>
  <c r="R471" i="4" s="1"/>
  <c r="Q473" i="4"/>
  <c r="P473" i="4"/>
  <c r="P472" i="4" s="1"/>
  <c r="P471" i="4" s="1"/>
  <c r="AR472" i="4"/>
  <c r="AR471" i="4" s="1"/>
  <c r="AP472" i="4"/>
  <c r="AS472" i="4" s="1"/>
  <c r="AT472" i="4" s="1"/>
  <c r="AK472" i="4"/>
  <c r="AK471" i="4" s="1"/>
  <c r="AC472" i="4"/>
  <c r="AC471" i="4" s="1"/>
  <c r="AA472" i="4"/>
  <c r="AD472" i="4" s="1"/>
  <c r="AE472" i="4" s="1"/>
  <c r="V472" i="4"/>
  <c r="V471" i="4" s="1"/>
  <c r="S472" i="4"/>
  <c r="Q472" i="4"/>
  <c r="Q471" i="4" s="1"/>
  <c r="AT470" i="4"/>
  <c r="AS470" i="4"/>
  <c r="AN470" i="4"/>
  <c r="AM470" i="4"/>
  <c r="AV470" i="4" s="1"/>
  <c r="AW470" i="4" s="1"/>
  <c r="AE470" i="4"/>
  <c r="AD470" i="4"/>
  <c r="Y470" i="4"/>
  <c r="X470" i="4"/>
  <c r="AG470" i="4" s="1"/>
  <c r="AS469" i="4"/>
  <c r="AT469" i="4" s="1"/>
  <c r="AM469" i="4"/>
  <c r="AN469" i="4" s="1"/>
  <c r="AD469" i="4"/>
  <c r="AE469" i="4" s="1"/>
  <c r="X469" i="4"/>
  <c r="AG469" i="4" s="1"/>
  <c r="AT468" i="4"/>
  <c r="AS468" i="4"/>
  <c r="AN468" i="4"/>
  <c r="AM468" i="4"/>
  <c r="AV468" i="4" s="1"/>
  <c r="AW468" i="4" s="1"/>
  <c r="AE468" i="4"/>
  <c r="AD468" i="4"/>
  <c r="Y468" i="4"/>
  <c r="X468" i="4"/>
  <c r="AG468" i="4" s="1"/>
  <c r="AR467" i="4"/>
  <c r="AQ467" i="4"/>
  <c r="AS467" i="4" s="1"/>
  <c r="AT467" i="4" s="1"/>
  <c r="AP467" i="4"/>
  <c r="AL467" i="4"/>
  <c r="AK467" i="4"/>
  <c r="AJ467" i="4"/>
  <c r="AM467" i="4" s="1"/>
  <c r="AC467" i="4"/>
  <c r="AB467" i="4"/>
  <c r="AD467" i="4" s="1"/>
  <c r="AE467" i="4" s="1"/>
  <c r="AA467" i="4"/>
  <c r="W467" i="4"/>
  <c r="V467" i="4"/>
  <c r="U467" i="4"/>
  <c r="X467" i="4" s="1"/>
  <c r="S467" i="4"/>
  <c r="R467" i="4"/>
  <c r="Q467" i="4"/>
  <c r="P467" i="4"/>
  <c r="AT466" i="4"/>
  <c r="AS466" i="4"/>
  <c r="AN466" i="4"/>
  <c r="AM466" i="4"/>
  <c r="AV466" i="4" s="1"/>
  <c r="AW466" i="4" s="1"/>
  <c r="AE466" i="4"/>
  <c r="AD466" i="4"/>
  <c r="Y466" i="4"/>
  <c r="X466" i="4"/>
  <c r="AG466" i="4" s="1"/>
  <c r="AS465" i="4"/>
  <c r="AT465" i="4" s="1"/>
  <c r="AR465" i="4"/>
  <c r="AQ465" i="4"/>
  <c r="AQ464" i="4" s="1"/>
  <c r="AQ463" i="4" s="1"/>
  <c r="AP465" i="4"/>
  <c r="AL465" i="4"/>
  <c r="AL464" i="4" s="1"/>
  <c r="AK465" i="4"/>
  <c r="AJ465" i="4"/>
  <c r="AM465" i="4" s="1"/>
  <c r="AD465" i="4"/>
  <c r="AE465" i="4" s="1"/>
  <c r="AC465" i="4"/>
  <c r="AB465" i="4"/>
  <c r="AB464" i="4" s="1"/>
  <c r="AB463" i="4" s="1"/>
  <c r="AA465" i="4"/>
  <c r="W465" i="4"/>
  <c r="W464" i="4" s="1"/>
  <c r="V465" i="4"/>
  <c r="U465" i="4"/>
  <c r="S465" i="4"/>
  <c r="R465" i="4"/>
  <c r="R464" i="4" s="1"/>
  <c r="Q465" i="4"/>
  <c r="P465" i="4"/>
  <c r="P464" i="4" s="1"/>
  <c r="P463" i="4" s="1"/>
  <c r="AR464" i="4"/>
  <c r="AR463" i="4" s="1"/>
  <c r="AP464" i="4"/>
  <c r="AK464" i="4"/>
  <c r="AK463" i="4" s="1"/>
  <c r="AC464" i="4"/>
  <c r="AC463" i="4" s="1"/>
  <c r="AA464" i="4"/>
  <c r="V464" i="4"/>
  <c r="V463" i="4" s="1"/>
  <c r="S464" i="4"/>
  <c r="Q464" i="4"/>
  <c r="Q463" i="4" s="1"/>
  <c r="AL463" i="4"/>
  <c r="W463" i="4"/>
  <c r="R463" i="4"/>
  <c r="AT462" i="4"/>
  <c r="AS462" i="4"/>
  <c r="AN462" i="4"/>
  <c r="AM462" i="4"/>
  <c r="AV462" i="4" s="1"/>
  <c r="AW462" i="4" s="1"/>
  <c r="AE462" i="4"/>
  <c r="AD462" i="4"/>
  <c r="Y462" i="4"/>
  <c r="X462" i="4"/>
  <c r="AG462" i="4" s="1"/>
  <c r="AS461" i="4"/>
  <c r="AT461" i="4" s="1"/>
  <c r="AM461" i="4"/>
  <c r="AN461" i="4" s="1"/>
  <c r="AD461" i="4"/>
  <c r="AE461" i="4" s="1"/>
  <c r="X461" i="4"/>
  <c r="Y461" i="4" s="1"/>
  <c r="AT460" i="4"/>
  <c r="AS460" i="4"/>
  <c r="AN460" i="4"/>
  <c r="AM460" i="4"/>
  <c r="AV460" i="4" s="1"/>
  <c r="AW460" i="4" s="1"/>
  <c r="AE460" i="4"/>
  <c r="AD460" i="4"/>
  <c r="Y460" i="4"/>
  <c r="X460" i="4"/>
  <c r="AG460" i="4" s="1"/>
  <c r="AS459" i="4"/>
  <c r="AM459" i="4"/>
  <c r="AN459" i="4" s="1"/>
  <c r="AD459" i="4"/>
  <c r="X459" i="4"/>
  <c r="Y459" i="4" s="1"/>
  <c r="AR458" i="4"/>
  <c r="AQ458" i="4"/>
  <c r="AP458" i="4"/>
  <c r="AL458" i="4"/>
  <c r="AK458" i="4"/>
  <c r="AJ458" i="4"/>
  <c r="AC458" i="4"/>
  <c r="AB458" i="4"/>
  <c r="AA458" i="4"/>
  <c r="X458" i="4"/>
  <c r="W458" i="4"/>
  <c r="V458" i="4"/>
  <c r="U458" i="4"/>
  <c r="S458" i="4"/>
  <c r="R458" i="4"/>
  <c r="Q458" i="4"/>
  <c r="P458" i="4"/>
  <c r="AS457" i="4"/>
  <c r="AT457" i="4" s="1"/>
  <c r="AM457" i="4"/>
  <c r="AN457" i="4" s="1"/>
  <c r="AD457" i="4"/>
  <c r="AE457" i="4" s="1"/>
  <c r="X457" i="4"/>
  <c r="Y457" i="4" s="1"/>
  <c r="AT456" i="4"/>
  <c r="AR456" i="4"/>
  <c r="AQ456" i="4"/>
  <c r="AP456" i="4"/>
  <c r="AS456" i="4" s="1"/>
  <c r="AM456" i="4"/>
  <c r="AL456" i="4"/>
  <c r="AK456" i="4"/>
  <c r="AJ456" i="4"/>
  <c r="AC456" i="4"/>
  <c r="AB456" i="4"/>
  <c r="AA456" i="4"/>
  <c r="AD456" i="4" s="1"/>
  <c r="AE456" i="4" s="1"/>
  <c r="W456" i="4"/>
  <c r="V456" i="4"/>
  <c r="X456" i="4" s="1"/>
  <c r="U456" i="4"/>
  <c r="S456" i="4"/>
  <c r="R456" i="4"/>
  <c r="Q456" i="4"/>
  <c r="P456" i="4"/>
  <c r="AV455" i="4"/>
  <c r="AW455" i="4" s="1"/>
  <c r="AS455" i="4"/>
  <c r="AT455" i="4" s="1"/>
  <c r="AM455" i="4"/>
  <c r="AN455" i="4" s="1"/>
  <c r="AD455" i="4"/>
  <c r="AE455" i="4" s="1"/>
  <c r="X455" i="4"/>
  <c r="Y455" i="4" s="1"/>
  <c r="AT454" i="4"/>
  <c r="AS454" i="4"/>
  <c r="AN454" i="4"/>
  <c r="AM454" i="4"/>
  <c r="AV454" i="4" s="1"/>
  <c r="AW454" i="4" s="1"/>
  <c r="AE454" i="4"/>
  <c r="AD454" i="4"/>
  <c r="Y454" i="4"/>
  <c r="X454" i="4"/>
  <c r="AG454" i="4" s="1"/>
  <c r="AR453" i="4"/>
  <c r="AQ453" i="4"/>
  <c r="AQ452" i="4" s="1"/>
  <c r="AQ451" i="4" s="1"/>
  <c r="AP453" i="4"/>
  <c r="AL453" i="4"/>
  <c r="AL452" i="4" s="1"/>
  <c r="AK453" i="4"/>
  <c r="AJ453" i="4"/>
  <c r="AD453" i="4"/>
  <c r="AE453" i="4" s="1"/>
  <c r="AC453" i="4"/>
  <c r="AB453" i="4"/>
  <c r="AB452" i="4" s="1"/>
  <c r="AA453" i="4"/>
  <c r="W453" i="4"/>
  <c r="W452" i="4" s="1"/>
  <c r="V453" i="4"/>
  <c r="U453" i="4"/>
  <c r="X453" i="4" s="1"/>
  <c r="S453" i="4"/>
  <c r="R453" i="4"/>
  <c r="R452" i="4" s="1"/>
  <c r="Q453" i="4"/>
  <c r="P453" i="4"/>
  <c r="P452" i="4" s="1"/>
  <c r="P451" i="4" s="1"/>
  <c r="AR452" i="4"/>
  <c r="AR451" i="4" s="1"/>
  <c r="AK452" i="4"/>
  <c r="AK451" i="4" s="1"/>
  <c r="AJ452" i="4"/>
  <c r="AJ451" i="4" s="1"/>
  <c r="AC452" i="4"/>
  <c r="AC451" i="4" s="1"/>
  <c r="S452" i="4"/>
  <c r="Q452" i="4"/>
  <c r="Q451" i="4" s="1"/>
  <c r="AL451" i="4"/>
  <c r="AB451" i="4"/>
  <c r="W451" i="4"/>
  <c r="R451" i="4"/>
  <c r="AT450" i="4"/>
  <c r="AS450" i="4"/>
  <c r="AM450" i="4"/>
  <c r="AV450" i="4" s="1"/>
  <c r="AW450" i="4" s="1"/>
  <c r="AE450" i="4"/>
  <c r="AD450" i="4"/>
  <c r="Y450" i="4"/>
  <c r="X450" i="4"/>
  <c r="AG450" i="4" s="1"/>
  <c r="AS449" i="4"/>
  <c r="AT449" i="4" s="1"/>
  <c r="AN449" i="4"/>
  <c r="AM449" i="4"/>
  <c r="AV449" i="4" s="1"/>
  <c r="AW449" i="4" s="1"/>
  <c r="AD449" i="4"/>
  <c r="AE449" i="4" s="1"/>
  <c r="X449" i="4"/>
  <c r="Y449" i="4" s="1"/>
  <c r="AS448" i="4"/>
  <c r="AT448" i="4" s="1"/>
  <c r="AN448" i="4"/>
  <c r="AM448" i="4"/>
  <c r="AE448" i="4"/>
  <c r="AD448" i="4"/>
  <c r="X448" i="4"/>
  <c r="Y448" i="4" s="1"/>
  <c r="AS447" i="4"/>
  <c r="AT447" i="4" s="1"/>
  <c r="AM447" i="4"/>
  <c r="AN447" i="4" s="1"/>
  <c r="AD447" i="4"/>
  <c r="AE447" i="4" s="1"/>
  <c r="Y447" i="4"/>
  <c r="X447" i="4"/>
  <c r="AG447" i="4" s="1"/>
  <c r="AR446" i="4"/>
  <c r="AQ446" i="4"/>
  <c r="AP446" i="4"/>
  <c r="AL446" i="4"/>
  <c r="AM446" i="4" s="1"/>
  <c r="AK446" i="4"/>
  <c r="AJ446" i="4"/>
  <c r="AC446" i="4"/>
  <c r="AB446" i="4"/>
  <c r="AA446" i="4"/>
  <c r="AD446" i="4" s="1"/>
  <c r="AE446" i="4" s="1"/>
  <c r="W446" i="4"/>
  <c r="V446" i="4"/>
  <c r="X446" i="4" s="1"/>
  <c r="U446" i="4"/>
  <c r="S446" i="4"/>
  <c r="R446" i="4"/>
  <c r="Q446" i="4"/>
  <c r="P446" i="4"/>
  <c r="AS445" i="4"/>
  <c r="AT445" i="4" s="1"/>
  <c r="AN445" i="4"/>
  <c r="AM445" i="4"/>
  <c r="AV445" i="4" s="1"/>
  <c r="AW445" i="4" s="1"/>
  <c r="AD445" i="4"/>
  <c r="AE445" i="4" s="1"/>
  <c r="X445" i="4"/>
  <c r="Y445" i="4" s="1"/>
  <c r="AS444" i="4"/>
  <c r="AT444" i="4" s="1"/>
  <c r="AN444" i="4"/>
  <c r="AM444" i="4"/>
  <c r="AE444" i="4"/>
  <c r="AD444" i="4"/>
  <c r="X444" i="4"/>
  <c r="Y444" i="4" s="1"/>
  <c r="AS443" i="4"/>
  <c r="AT443" i="4" s="1"/>
  <c r="AM443" i="4"/>
  <c r="AN443" i="4" s="1"/>
  <c r="AD443" i="4"/>
  <c r="AE443" i="4" s="1"/>
  <c r="Y443" i="4"/>
  <c r="X443" i="4"/>
  <c r="AG443" i="4" s="1"/>
  <c r="AR442" i="4"/>
  <c r="AQ442" i="4"/>
  <c r="AP442" i="4"/>
  <c r="AL442" i="4"/>
  <c r="AM442" i="4" s="1"/>
  <c r="AK442" i="4"/>
  <c r="AJ442" i="4"/>
  <c r="AC442" i="4"/>
  <c r="AB442" i="4"/>
  <c r="AA442" i="4"/>
  <c r="AD442" i="4" s="1"/>
  <c r="AE442" i="4" s="1"/>
  <c r="W442" i="4"/>
  <c r="V442" i="4"/>
  <c r="X442" i="4" s="1"/>
  <c r="U442" i="4"/>
  <c r="S442" i="4"/>
  <c r="R442" i="4"/>
  <c r="Q442" i="4"/>
  <c r="P442" i="4"/>
  <c r="AS441" i="4"/>
  <c r="AT441" i="4" s="1"/>
  <c r="AN441" i="4"/>
  <c r="AM441" i="4"/>
  <c r="AV441" i="4" s="1"/>
  <c r="AW441" i="4" s="1"/>
  <c r="AD441" i="4"/>
  <c r="AE441" i="4" s="1"/>
  <c r="X441" i="4"/>
  <c r="Y441" i="4" s="1"/>
  <c r="AS440" i="4"/>
  <c r="AT440" i="4" s="1"/>
  <c r="AN440" i="4"/>
  <c r="AM440" i="4"/>
  <c r="AE440" i="4"/>
  <c r="AD440" i="4"/>
  <c r="X440" i="4"/>
  <c r="Y440" i="4" s="1"/>
  <c r="AS439" i="4"/>
  <c r="AT439" i="4" s="1"/>
  <c r="AM439" i="4"/>
  <c r="AN439" i="4" s="1"/>
  <c r="AD439" i="4"/>
  <c r="AE439" i="4" s="1"/>
  <c r="Y439" i="4"/>
  <c r="X439" i="4"/>
  <c r="AG439" i="4" s="1"/>
  <c r="AR438" i="4"/>
  <c r="AQ438" i="4"/>
  <c r="AP438" i="4"/>
  <c r="AL438" i="4"/>
  <c r="AM438" i="4" s="1"/>
  <c r="AK438" i="4"/>
  <c r="AK437" i="4" s="1"/>
  <c r="AJ438" i="4"/>
  <c r="AC438" i="4"/>
  <c r="AB438" i="4"/>
  <c r="AB437" i="4" s="1"/>
  <c r="AB436" i="4" s="1"/>
  <c r="AB435" i="4" s="1"/>
  <c r="AB434" i="4" s="1"/>
  <c r="AB433" i="4" s="1"/>
  <c r="AB432" i="4" s="1"/>
  <c r="AA438" i="4"/>
  <c r="W438" i="4"/>
  <c r="V438" i="4"/>
  <c r="V437" i="4" s="1"/>
  <c r="V436" i="4" s="1"/>
  <c r="U438" i="4"/>
  <c r="S438" i="4"/>
  <c r="R438" i="4"/>
  <c r="Q438" i="4"/>
  <c r="Q437" i="4" s="1"/>
  <c r="Q436" i="4" s="1"/>
  <c r="Q435" i="4" s="1"/>
  <c r="Q434" i="4" s="1"/>
  <c r="Q433" i="4" s="1"/>
  <c r="Q432" i="4" s="1"/>
  <c r="P438" i="4"/>
  <c r="AR437" i="4"/>
  <c r="AR436" i="4" s="1"/>
  <c r="AR435" i="4" s="1"/>
  <c r="AR434" i="4" s="1"/>
  <c r="AR433" i="4" s="1"/>
  <c r="AR432" i="4" s="1"/>
  <c r="AQ437" i="4"/>
  <c r="AQ436" i="4" s="1"/>
  <c r="AQ435" i="4" s="1"/>
  <c r="AQ434" i="4" s="1"/>
  <c r="AQ433" i="4" s="1"/>
  <c r="AQ432" i="4" s="1"/>
  <c r="AL437" i="4"/>
  <c r="AL436" i="4" s="1"/>
  <c r="AL435" i="4" s="1"/>
  <c r="AL434" i="4" s="1"/>
  <c r="AL433" i="4" s="1"/>
  <c r="AL432" i="4" s="1"/>
  <c r="AJ437" i="4"/>
  <c r="AJ436" i="4" s="1"/>
  <c r="AC437" i="4"/>
  <c r="AC436" i="4" s="1"/>
  <c r="AC435" i="4" s="1"/>
  <c r="AC434" i="4" s="1"/>
  <c r="AC433" i="4" s="1"/>
  <c r="AC432" i="4" s="1"/>
  <c r="X437" i="4"/>
  <c r="W437" i="4"/>
  <c r="W436" i="4" s="1"/>
  <c r="W435" i="4" s="1"/>
  <c r="W434" i="4" s="1"/>
  <c r="W433" i="4" s="1"/>
  <c r="W432" i="4" s="1"/>
  <c r="U437" i="4"/>
  <c r="S437" i="4"/>
  <c r="R437" i="4"/>
  <c r="R436" i="4" s="1"/>
  <c r="R435" i="4" s="1"/>
  <c r="R434" i="4" s="1"/>
  <c r="R433" i="4" s="1"/>
  <c r="R432" i="4" s="1"/>
  <c r="P437" i="4"/>
  <c r="P436" i="4" s="1"/>
  <c r="P435" i="4" s="1"/>
  <c r="P434" i="4" s="1"/>
  <c r="P433" i="4" s="1"/>
  <c r="P432" i="4" s="1"/>
  <c r="AK436" i="4"/>
  <c r="AK435" i="4" s="1"/>
  <c r="AK434" i="4" s="1"/>
  <c r="AK433" i="4" s="1"/>
  <c r="AK432" i="4" s="1"/>
  <c r="U436" i="4"/>
  <c r="S436" i="4"/>
  <c r="AS431" i="4"/>
  <c r="AT431" i="4" s="1"/>
  <c r="AM431" i="4"/>
  <c r="AN431" i="4" s="1"/>
  <c r="AD431" i="4"/>
  <c r="AE431" i="4" s="1"/>
  <c r="Y431" i="4"/>
  <c r="X431" i="4"/>
  <c r="AT430" i="4"/>
  <c r="AS430" i="4"/>
  <c r="AM430" i="4"/>
  <c r="AV430" i="4" s="1"/>
  <c r="AW430" i="4" s="1"/>
  <c r="AE430" i="4"/>
  <c r="AD430" i="4"/>
  <c r="Y430" i="4"/>
  <c r="X430" i="4"/>
  <c r="AG430" i="4" s="1"/>
  <c r="AS429" i="4"/>
  <c r="AT429" i="4" s="1"/>
  <c r="AN429" i="4"/>
  <c r="AM429" i="4"/>
  <c r="AV429" i="4" s="1"/>
  <c r="AW429" i="4" s="1"/>
  <c r="AD429" i="4"/>
  <c r="AE429" i="4" s="1"/>
  <c r="X429" i="4"/>
  <c r="Y429" i="4" s="1"/>
  <c r="AS428" i="4"/>
  <c r="AT428" i="4" s="1"/>
  <c r="AN428" i="4"/>
  <c r="AM428" i="4"/>
  <c r="AE428" i="4"/>
  <c r="AD428" i="4"/>
  <c r="X428" i="4"/>
  <c r="Y428" i="4" s="1"/>
  <c r="AS427" i="4"/>
  <c r="AT427" i="4" s="1"/>
  <c r="AR427" i="4"/>
  <c r="AQ427" i="4"/>
  <c r="AP427" i="4"/>
  <c r="AL427" i="4"/>
  <c r="AK427" i="4"/>
  <c r="AJ427" i="4"/>
  <c r="AC427" i="4"/>
  <c r="AB427" i="4"/>
  <c r="AA427" i="4"/>
  <c r="AD427" i="4" s="1"/>
  <c r="AE427" i="4" s="1"/>
  <c r="W427" i="4"/>
  <c r="V427" i="4"/>
  <c r="U427" i="4"/>
  <c r="X427" i="4" s="1"/>
  <c r="S427" i="4"/>
  <c r="R427" i="4"/>
  <c r="Q427" i="4"/>
  <c r="P427" i="4"/>
  <c r="P420" i="4" s="1"/>
  <c r="P419" i="4" s="1"/>
  <c r="P418" i="4" s="1"/>
  <c r="AT426" i="4"/>
  <c r="AS426" i="4"/>
  <c r="AN426" i="4"/>
  <c r="AM426" i="4"/>
  <c r="AV426" i="4" s="1"/>
  <c r="AW426" i="4" s="1"/>
  <c r="AD426" i="4"/>
  <c r="AE426" i="4" s="1"/>
  <c r="Y426" i="4"/>
  <c r="X426" i="4"/>
  <c r="AV425" i="4"/>
  <c r="AW425" i="4" s="1"/>
  <c r="AS425" i="4"/>
  <c r="AT425" i="4" s="1"/>
  <c r="AM425" i="4"/>
  <c r="AN425" i="4" s="1"/>
  <c r="AG425" i="4"/>
  <c r="AH425" i="4" s="1"/>
  <c r="AE425" i="4"/>
  <c r="AD425" i="4"/>
  <c r="X425" i="4"/>
  <c r="Y425" i="4" s="1"/>
  <c r="AR424" i="4"/>
  <c r="AQ424" i="4"/>
  <c r="AP424" i="4"/>
  <c r="AS424" i="4" s="1"/>
  <c r="AT424" i="4" s="1"/>
  <c r="AM424" i="4"/>
  <c r="AN424" i="4" s="1"/>
  <c r="AL424" i="4"/>
  <c r="AK424" i="4"/>
  <c r="AK420" i="4" s="1"/>
  <c r="AK419" i="4" s="1"/>
  <c r="AK418" i="4" s="1"/>
  <c r="AJ424" i="4"/>
  <c r="AC424" i="4"/>
  <c r="AB424" i="4"/>
  <c r="AA424" i="4"/>
  <c r="AD424" i="4" s="1"/>
  <c r="AE424" i="4" s="1"/>
  <c r="W424" i="4"/>
  <c r="V424" i="4"/>
  <c r="V420" i="4" s="1"/>
  <c r="V419" i="4" s="1"/>
  <c r="V418" i="4" s="1"/>
  <c r="U424" i="4"/>
  <c r="X424" i="4" s="1"/>
  <c r="S424" i="4"/>
  <c r="R424" i="4"/>
  <c r="Q424" i="4"/>
  <c r="Q420" i="4" s="1"/>
  <c r="Q419" i="4" s="1"/>
  <c r="Q418" i="4" s="1"/>
  <c r="P424" i="4"/>
  <c r="AS423" i="4"/>
  <c r="AT423" i="4" s="1"/>
  <c r="AM423" i="4"/>
  <c r="AN423" i="4" s="1"/>
  <c r="AD423" i="4"/>
  <c r="AE423" i="4" s="1"/>
  <c r="Y423" i="4"/>
  <c r="X423" i="4"/>
  <c r="AT422" i="4"/>
  <c r="AS422" i="4"/>
  <c r="AM422" i="4"/>
  <c r="AV422" i="4" s="1"/>
  <c r="AW422" i="4" s="1"/>
  <c r="AE422" i="4"/>
  <c r="AD422" i="4"/>
  <c r="Y422" i="4"/>
  <c r="X422" i="4"/>
  <c r="AG422" i="4" s="1"/>
  <c r="AR421" i="4"/>
  <c r="AS421" i="4" s="1"/>
  <c r="AT421" i="4" s="1"/>
  <c r="AQ421" i="4"/>
  <c r="AQ420" i="4" s="1"/>
  <c r="AP421" i="4"/>
  <c r="AM421" i="4"/>
  <c r="AN421" i="4" s="1"/>
  <c r="AL421" i="4"/>
  <c r="AK421" i="4"/>
  <c r="AJ421" i="4"/>
  <c r="AC421" i="4"/>
  <c r="AB421" i="4"/>
  <c r="AB420" i="4" s="1"/>
  <c r="AA421" i="4"/>
  <c r="W421" i="4"/>
  <c r="W420" i="4" s="1"/>
  <c r="W419" i="4" s="1"/>
  <c r="W418" i="4" s="1"/>
  <c r="V421" i="4"/>
  <c r="U421" i="4"/>
  <c r="S421" i="4"/>
  <c r="R421" i="4"/>
  <c r="R420" i="4" s="1"/>
  <c r="R419" i="4" s="1"/>
  <c r="R418" i="4" s="1"/>
  <c r="Q421" i="4"/>
  <c r="P421" i="4"/>
  <c r="AP420" i="4"/>
  <c r="AJ420" i="4"/>
  <c r="AC420" i="4"/>
  <c r="AC419" i="4" s="1"/>
  <c r="AA420" i="4"/>
  <c r="AA419" i="4" s="1"/>
  <c r="U420" i="4"/>
  <c r="U419" i="4" s="1"/>
  <c r="AQ419" i="4"/>
  <c r="AP419" i="4"/>
  <c r="AP418" i="4" s="1"/>
  <c r="AJ419" i="4"/>
  <c r="AB419" i="4"/>
  <c r="AB418" i="4" s="1"/>
  <c r="AQ418" i="4"/>
  <c r="AC418" i="4"/>
  <c r="AS417" i="4"/>
  <c r="AT417" i="4" s="1"/>
  <c r="AN417" i="4"/>
  <c r="AM417" i="4"/>
  <c r="AV417" i="4" s="1"/>
  <c r="AW417" i="4" s="1"/>
  <c r="AD417" i="4"/>
  <c r="AE417" i="4" s="1"/>
  <c r="X417" i="4"/>
  <c r="Y417" i="4" s="1"/>
  <c r="AS416" i="4"/>
  <c r="AT416" i="4" s="1"/>
  <c r="AR416" i="4"/>
  <c r="AQ416" i="4"/>
  <c r="AP416" i="4"/>
  <c r="AM416" i="4"/>
  <c r="AL416" i="4"/>
  <c r="AK416" i="4"/>
  <c r="AJ416" i="4"/>
  <c r="AJ412" i="4" s="1"/>
  <c r="AJ411" i="4" s="1"/>
  <c r="AC416" i="4"/>
  <c r="AC412" i="4" s="1"/>
  <c r="AC411" i="4" s="1"/>
  <c r="AB416" i="4"/>
  <c r="AA416" i="4"/>
  <c r="X416" i="4"/>
  <c r="W416" i="4"/>
  <c r="V416" i="4"/>
  <c r="U416" i="4"/>
  <c r="S416" i="4"/>
  <c r="R416" i="4"/>
  <c r="Q416" i="4"/>
  <c r="P416" i="4"/>
  <c r="AV415" i="4"/>
  <c r="AW415" i="4" s="1"/>
  <c r="AT415" i="4"/>
  <c r="AS415" i="4"/>
  <c r="AM415" i="4"/>
  <c r="AN415" i="4" s="1"/>
  <c r="AD415" i="4"/>
  <c r="AE415" i="4" s="1"/>
  <c r="X415" i="4"/>
  <c r="Y415" i="4" s="1"/>
  <c r="AT414" i="4"/>
  <c r="AS414" i="4"/>
  <c r="AN414" i="4"/>
  <c r="AM414" i="4"/>
  <c r="AV414" i="4" s="1"/>
  <c r="AW414" i="4" s="1"/>
  <c r="AD414" i="4"/>
  <c r="AE414" i="4" s="1"/>
  <c r="Y414" i="4"/>
  <c r="X414" i="4"/>
  <c r="AR413" i="4"/>
  <c r="AQ413" i="4"/>
  <c r="AQ412" i="4" s="1"/>
  <c r="AP413" i="4"/>
  <c r="AL413" i="4"/>
  <c r="AL412" i="4" s="1"/>
  <c r="AK413" i="4"/>
  <c r="AJ413" i="4"/>
  <c r="AM413" i="4" s="1"/>
  <c r="AD413" i="4"/>
  <c r="AE413" i="4" s="1"/>
  <c r="AC413" i="4"/>
  <c r="AB413" i="4"/>
  <c r="AB412" i="4" s="1"/>
  <c r="AA413" i="4"/>
  <c r="W413" i="4"/>
  <c r="W412" i="4" s="1"/>
  <c r="V413" i="4"/>
  <c r="U413" i="4"/>
  <c r="X413" i="4" s="1"/>
  <c r="S413" i="4"/>
  <c r="R413" i="4"/>
  <c r="R412" i="4" s="1"/>
  <c r="Q413" i="4"/>
  <c r="P413" i="4"/>
  <c r="P412" i="4" s="1"/>
  <c r="P411" i="4" s="1"/>
  <c r="AR412" i="4"/>
  <c r="AR411" i="4" s="1"/>
  <c r="AP412" i="4"/>
  <c r="AP411" i="4" s="1"/>
  <c r="AK412" i="4"/>
  <c r="AK411" i="4" s="1"/>
  <c r="AA412" i="4"/>
  <c r="V412" i="4"/>
  <c r="V411" i="4" s="1"/>
  <c r="Q412" i="4"/>
  <c r="Q411" i="4" s="1"/>
  <c r="AQ411" i="4"/>
  <c r="AL411" i="4"/>
  <c r="AB411" i="4"/>
  <c r="AA411" i="4"/>
  <c r="W411" i="4"/>
  <c r="R411" i="4"/>
  <c r="AT410" i="4"/>
  <c r="AS410" i="4"/>
  <c r="AM410" i="4"/>
  <c r="AV410" i="4" s="1"/>
  <c r="AW410" i="4" s="1"/>
  <c r="AE410" i="4"/>
  <c r="AD410" i="4"/>
  <c r="Y410" i="4"/>
  <c r="X410" i="4"/>
  <c r="AG410" i="4" s="1"/>
  <c r="AS409" i="4"/>
  <c r="AT409" i="4" s="1"/>
  <c r="AN409" i="4"/>
  <c r="AM409" i="4"/>
  <c r="AV409" i="4" s="1"/>
  <c r="AW409" i="4" s="1"/>
  <c r="AD409" i="4"/>
  <c r="AE409" i="4" s="1"/>
  <c r="X409" i="4"/>
  <c r="Y409" i="4" s="1"/>
  <c r="AS408" i="4"/>
  <c r="AT408" i="4" s="1"/>
  <c r="AN408" i="4"/>
  <c r="AM408" i="4"/>
  <c r="AE408" i="4"/>
  <c r="AD408" i="4"/>
  <c r="X408" i="4"/>
  <c r="Y408" i="4" s="1"/>
  <c r="AR407" i="4"/>
  <c r="AQ407" i="4"/>
  <c r="AP407" i="4"/>
  <c r="AP406" i="4" s="1"/>
  <c r="AP405" i="4" s="1"/>
  <c r="AL407" i="4"/>
  <c r="AK407" i="4"/>
  <c r="AK406" i="4" s="1"/>
  <c r="AK405" i="4" s="1"/>
  <c r="AJ407" i="4"/>
  <c r="AJ406" i="4" s="1"/>
  <c r="AJ405" i="4" s="1"/>
  <c r="AC407" i="4"/>
  <c r="AB407" i="4"/>
  <c r="AA407" i="4"/>
  <c r="AA406" i="4" s="1"/>
  <c r="AA405" i="4" s="1"/>
  <c r="W407" i="4"/>
  <c r="V407" i="4"/>
  <c r="V406" i="4" s="1"/>
  <c r="V405" i="4" s="1"/>
  <c r="U407" i="4"/>
  <c r="U406" i="4" s="1"/>
  <c r="U405" i="4" s="1"/>
  <c r="S407" i="4"/>
  <c r="R407" i="4"/>
  <c r="Q407" i="4"/>
  <c r="Q406" i="4" s="1"/>
  <c r="Q405" i="4" s="1"/>
  <c r="P407" i="4"/>
  <c r="P406" i="4" s="1"/>
  <c r="P405" i="4" s="1"/>
  <c r="AR406" i="4"/>
  <c r="AQ406" i="4"/>
  <c r="AQ405" i="4" s="1"/>
  <c r="AL406" i="4"/>
  <c r="AL405" i="4" s="1"/>
  <c r="AC406" i="4"/>
  <c r="AB406" i="4"/>
  <c r="AB405" i="4" s="1"/>
  <c r="W406" i="4"/>
  <c r="W405" i="4" s="1"/>
  <c r="S406" i="4"/>
  <c r="R406" i="4"/>
  <c r="R405" i="4" s="1"/>
  <c r="AR405" i="4"/>
  <c r="AC405" i="4"/>
  <c r="S405" i="4"/>
  <c r="AS404" i="4"/>
  <c r="AT404" i="4" s="1"/>
  <c r="AN404" i="4"/>
  <c r="AM404" i="4"/>
  <c r="AV404" i="4" s="1"/>
  <c r="AW404" i="4" s="1"/>
  <c r="AE404" i="4"/>
  <c r="AD404" i="4"/>
  <c r="X404" i="4"/>
  <c r="Y404" i="4" s="1"/>
  <c r="AT403" i="4"/>
  <c r="AS403" i="4"/>
  <c r="AM403" i="4"/>
  <c r="AV403" i="4" s="1"/>
  <c r="AW403" i="4" s="1"/>
  <c r="AD403" i="4"/>
  <c r="AE403" i="4" s="1"/>
  <c r="Y403" i="4"/>
  <c r="X403" i="4"/>
  <c r="AG403" i="4" s="1"/>
  <c r="AT402" i="4"/>
  <c r="AS402" i="4"/>
  <c r="AM402" i="4"/>
  <c r="AN402" i="4" s="1"/>
  <c r="AD402" i="4"/>
  <c r="AE402" i="4" s="1"/>
  <c r="Y402" i="4"/>
  <c r="X402" i="4"/>
  <c r="AG402" i="4" s="1"/>
  <c r="AR401" i="4"/>
  <c r="AS401" i="4" s="1"/>
  <c r="AQ401" i="4"/>
  <c r="AQ400" i="4" s="1"/>
  <c r="AQ399" i="4" s="1"/>
  <c r="AQ398" i="4" s="1"/>
  <c r="AQ397" i="4" s="1"/>
  <c r="AQ396" i="4" s="1"/>
  <c r="AQ395" i="4" s="1"/>
  <c r="AP401" i="4"/>
  <c r="AM401" i="4"/>
  <c r="AN401" i="4" s="1"/>
  <c r="AL401" i="4"/>
  <c r="AL400" i="4" s="1"/>
  <c r="AL399" i="4" s="1"/>
  <c r="AL398" i="4" s="1"/>
  <c r="AK401" i="4"/>
  <c r="AJ401" i="4"/>
  <c r="AC401" i="4"/>
  <c r="AD401" i="4" s="1"/>
  <c r="AB401" i="4"/>
  <c r="AB400" i="4" s="1"/>
  <c r="AB399" i="4" s="1"/>
  <c r="AB398" i="4" s="1"/>
  <c r="AB397" i="4" s="1"/>
  <c r="AB396" i="4" s="1"/>
  <c r="AB395" i="4" s="1"/>
  <c r="AA401" i="4"/>
  <c r="X401" i="4"/>
  <c r="Y401" i="4" s="1"/>
  <c r="W401" i="4"/>
  <c r="W400" i="4" s="1"/>
  <c r="W399" i="4" s="1"/>
  <c r="W398" i="4" s="1"/>
  <c r="W397" i="4" s="1"/>
  <c r="W396" i="4" s="1"/>
  <c r="W395" i="4" s="1"/>
  <c r="V401" i="4"/>
  <c r="U401" i="4"/>
  <c r="S401" i="4"/>
  <c r="R401" i="4"/>
  <c r="R400" i="4" s="1"/>
  <c r="R399" i="4" s="1"/>
  <c r="R398" i="4" s="1"/>
  <c r="R397" i="4" s="1"/>
  <c r="R396" i="4" s="1"/>
  <c r="R395" i="4" s="1"/>
  <c r="Q401" i="4"/>
  <c r="P401" i="4"/>
  <c r="AP400" i="4"/>
  <c r="AK400" i="4"/>
  <c r="AJ400" i="4"/>
  <c r="AJ399" i="4" s="1"/>
  <c r="AA400" i="4"/>
  <c r="V400" i="4"/>
  <c r="U400" i="4"/>
  <c r="U399" i="4" s="1"/>
  <c r="Q400" i="4"/>
  <c r="P400" i="4"/>
  <c r="P399" i="4" s="1"/>
  <c r="P398" i="4" s="1"/>
  <c r="P397" i="4" s="1"/>
  <c r="P396" i="4" s="1"/>
  <c r="P395" i="4" s="1"/>
  <c r="AP399" i="4"/>
  <c r="AK399" i="4"/>
  <c r="AK398" i="4" s="1"/>
  <c r="AK397" i="4" s="1"/>
  <c r="AK396" i="4" s="1"/>
  <c r="AK395" i="4" s="1"/>
  <c r="AA399" i="4"/>
  <c r="V399" i="4"/>
  <c r="V398" i="4" s="1"/>
  <c r="V397" i="4" s="1"/>
  <c r="V396" i="4" s="1"/>
  <c r="V395" i="4" s="1"/>
  <c r="Q399" i="4"/>
  <c r="AS393" i="4"/>
  <c r="AT393" i="4" s="1"/>
  <c r="AN393" i="4"/>
  <c r="AM393" i="4"/>
  <c r="AV393" i="4" s="1"/>
  <c r="AW393" i="4" s="1"/>
  <c r="AE393" i="4"/>
  <c r="AD393" i="4"/>
  <c r="X393" i="4"/>
  <c r="AG393" i="4" s="1"/>
  <c r="AS392" i="4"/>
  <c r="AT392" i="4" s="1"/>
  <c r="AN392" i="4"/>
  <c r="AM392" i="4"/>
  <c r="AV392" i="4" s="1"/>
  <c r="AW392" i="4" s="1"/>
  <c r="AE392" i="4"/>
  <c r="AD392" i="4"/>
  <c r="X392" i="4"/>
  <c r="Y392" i="4" s="1"/>
  <c r="AT391" i="4"/>
  <c r="AS391" i="4"/>
  <c r="AM391" i="4"/>
  <c r="AV391" i="4" s="1"/>
  <c r="AW391" i="4" s="1"/>
  <c r="AD391" i="4"/>
  <c r="AE391" i="4" s="1"/>
  <c r="Y391" i="4"/>
  <c r="X391" i="4"/>
  <c r="AG391" i="4" s="1"/>
  <c r="AT390" i="4"/>
  <c r="AS390" i="4"/>
  <c r="AM390" i="4"/>
  <c r="AN390" i="4" s="1"/>
  <c r="AD390" i="4"/>
  <c r="AE390" i="4" s="1"/>
  <c r="Y390" i="4"/>
  <c r="X390" i="4"/>
  <c r="AG390" i="4" s="1"/>
  <c r="AR389" i="4"/>
  <c r="AR382" i="4" s="1"/>
  <c r="AR381" i="4" s="1"/>
  <c r="AR380" i="4" s="1"/>
  <c r="AR379" i="4" s="1"/>
  <c r="AR378" i="4" s="1"/>
  <c r="AR377" i="4" s="1"/>
  <c r="AQ389" i="4"/>
  <c r="AS389" i="4" s="1"/>
  <c r="AT389" i="4" s="1"/>
  <c r="AP389" i="4"/>
  <c r="AM389" i="4"/>
  <c r="AN389" i="4" s="1"/>
  <c r="AL389" i="4"/>
  <c r="AK389" i="4"/>
  <c r="AJ389" i="4"/>
  <c r="AC389" i="4"/>
  <c r="AC382" i="4" s="1"/>
  <c r="AC381" i="4" s="1"/>
  <c r="AC380" i="4" s="1"/>
  <c r="AC379" i="4" s="1"/>
  <c r="AC378" i="4" s="1"/>
  <c r="AC377" i="4" s="1"/>
  <c r="AB389" i="4"/>
  <c r="AD389" i="4" s="1"/>
  <c r="AE389" i="4" s="1"/>
  <c r="AA389" i="4"/>
  <c r="X389" i="4"/>
  <c r="Y389" i="4" s="1"/>
  <c r="W389" i="4"/>
  <c r="V389" i="4"/>
  <c r="U389" i="4"/>
  <c r="S389" i="4"/>
  <c r="R389" i="4"/>
  <c r="Q389" i="4"/>
  <c r="P389" i="4"/>
  <c r="AS388" i="4"/>
  <c r="AT388" i="4" s="1"/>
  <c r="AN388" i="4"/>
  <c r="AM388" i="4"/>
  <c r="AV388" i="4" s="1"/>
  <c r="AW388" i="4" s="1"/>
  <c r="AE388" i="4"/>
  <c r="AD388" i="4"/>
  <c r="X388" i="4"/>
  <c r="Y388" i="4" s="1"/>
  <c r="AT387" i="4"/>
  <c r="AS387" i="4"/>
  <c r="AM387" i="4"/>
  <c r="AV387" i="4" s="1"/>
  <c r="AW387" i="4" s="1"/>
  <c r="AD387" i="4"/>
  <c r="AE387" i="4" s="1"/>
  <c r="Y387" i="4"/>
  <c r="X387" i="4"/>
  <c r="AG387" i="4" s="1"/>
  <c r="AR386" i="4"/>
  <c r="AQ386" i="4"/>
  <c r="AP386" i="4"/>
  <c r="AS386" i="4" s="1"/>
  <c r="AT386" i="4" s="1"/>
  <c r="AL386" i="4"/>
  <c r="AK386" i="4"/>
  <c r="AM386" i="4" s="1"/>
  <c r="AJ386" i="4"/>
  <c r="AC386" i="4"/>
  <c r="AB386" i="4"/>
  <c r="AA386" i="4"/>
  <c r="AD386" i="4" s="1"/>
  <c r="AE386" i="4" s="1"/>
  <c r="W386" i="4"/>
  <c r="V386" i="4"/>
  <c r="X386" i="4" s="1"/>
  <c r="U386" i="4"/>
  <c r="S386" i="4"/>
  <c r="R386" i="4"/>
  <c r="Q386" i="4"/>
  <c r="P386" i="4"/>
  <c r="AS385" i="4"/>
  <c r="AT385" i="4" s="1"/>
  <c r="AN385" i="4"/>
  <c r="AM385" i="4"/>
  <c r="AV385" i="4" s="1"/>
  <c r="AW385" i="4" s="1"/>
  <c r="AE385" i="4"/>
  <c r="AD385" i="4"/>
  <c r="X385" i="4"/>
  <c r="AG385" i="4" s="1"/>
  <c r="AS384" i="4"/>
  <c r="AT384" i="4" s="1"/>
  <c r="AN384" i="4"/>
  <c r="AM384" i="4"/>
  <c r="AV384" i="4" s="1"/>
  <c r="AW384" i="4" s="1"/>
  <c r="AE384" i="4"/>
  <c r="AD384" i="4"/>
  <c r="X384" i="4"/>
  <c r="Y384" i="4" s="1"/>
  <c r="AR383" i="4"/>
  <c r="AQ383" i="4"/>
  <c r="AP383" i="4"/>
  <c r="AS383" i="4" s="1"/>
  <c r="AT383" i="4" s="1"/>
  <c r="AL383" i="4"/>
  <c r="AK383" i="4"/>
  <c r="AK382" i="4" s="1"/>
  <c r="AK381" i="4" s="1"/>
  <c r="AK380" i="4" s="1"/>
  <c r="AK379" i="4" s="1"/>
  <c r="AK378" i="4" s="1"/>
  <c r="AK377" i="4" s="1"/>
  <c r="AJ383" i="4"/>
  <c r="AM383" i="4" s="1"/>
  <c r="AC383" i="4"/>
  <c r="AB383" i="4"/>
  <c r="AA383" i="4"/>
  <c r="AD383" i="4" s="1"/>
  <c r="AE383" i="4" s="1"/>
  <c r="W383" i="4"/>
  <c r="V383" i="4"/>
  <c r="V382" i="4" s="1"/>
  <c r="V381" i="4" s="1"/>
  <c r="V380" i="4" s="1"/>
  <c r="V379" i="4" s="1"/>
  <c r="V378" i="4" s="1"/>
  <c r="V377" i="4" s="1"/>
  <c r="U383" i="4"/>
  <c r="X383" i="4" s="1"/>
  <c r="S383" i="4"/>
  <c r="R383" i="4"/>
  <c r="Q383" i="4"/>
  <c r="Q382" i="4" s="1"/>
  <c r="Q381" i="4" s="1"/>
  <c r="Q380" i="4" s="1"/>
  <c r="Q379" i="4" s="1"/>
  <c r="Q378" i="4" s="1"/>
  <c r="Q377" i="4" s="1"/>
  <c r="P383" i="4"/>
  <c r="P382" i="4" s="1"/>
  <c r="P381" i="4" s="1"/>
  <c r="P380" i="4" s="1"/>
  <c r="P379" i="4" s="1"/>
  <c r="P378" i="4" s="1"/>
  <c r="P377" i="4" s="1"/>
  <c r="AQ382" i="4"/>
  <c r="AQ381" i="4" s="1"/>
  <c r="AQ380" i="4" s="1"/>
  <c r="AQ379" i="4" s="1"/>
  <c r="AQ378" i="4" s="1"/>
  <c r="AQ377" i="4" s="1"/>
  <c r="AL382" i="4"/>
  <c r="AL381" i="4" s="1"/>
  <c r="AL380" i="4" s="1"/>
  <c r="AL379" i="4" s="1"/>
  <c r="AL378" i="4" s="1"/>
  <c r="AL377" i="4" s="1"/>
  <c r="AB382" i="4"/>
  <c r="AB381" i="4" s="1"/>
  <c r="AB380" i="4" s="1"/>
  <c r="AB379" i="4" s="1"/>
  <c r="AB378" i="4" s="1"/>
  <c r="AB377" i="4" s="1"/>
  <c r="W382" i="4"/>
  <c r="W381" i="4" s="1"/>
  <c r="W380" i="4" s="1"/>
  <c r="W379" i="4" s="1"/>
  <c r="W378" i="4" s="1"/>
  <c r="W377" i="4" s="1"/>
  <c r="R382" i="4"/>
  <c r="R381" i="4" s="1"/>
  <c r="R380" i="4" s="1"/>
  <c r="R379" i="4" s="1"/>
  <c r="R378" i="4" s="1"/>
  <c r="R377" i="4" s="1"/>
  <c r="AS376" i="4"/>
  <c r="AT376" i="4" s="1"/>
  <c r="AN376" i="4"/>
  <c r="AM376" i="4"/>
  <c r="AV376" i="4" s="1"/>
  <c r="AW376" i="4" s="1"/>
  <c r="AE376" i="4"/>
  <c r="AD376" i="4"/>
  <c r="X376" i="4"/>
  <c r="Y376" i="4" s="1"/>
  <c r="AR375" i="4"/>
  <c r="AQ375" i="4"/>
  <c r="AP375" i="4"/>
  <c r="AS375" i="4" s="1"/>
  <c r="AT375" i="4" s="1"/>
  <c r="AL375" i="4"/>
  <c r="AK375" i="4"/>
  <c r="AK374" i="4" s="1"/>
  <c r="AK373" i="4" s="1"/>
  <c r="AJ375" i="4"/>
  <c r="AM375" i="4" s="1"/>
  <c r="AC375" i="4"/>
  <c r="AB375" i="4"/>
  <c r="AA375" i="4"/>
  <c r="AD375" i="4" s="1"/>
  <c r="AE375" i="4" s="1"/>
  <c r="W375" i="4"/>
  <c r="V375" i="4"/>
  <c r="V374" i="4" s="1"/>
  <c r="V373" i="4" s="1"/>
  <c r="U375" i="4"/>
  <c r="X375" i="4" s="1"/>
  <c r="S375" i="4"/>
  <c r="R375" i="4"/>
  <c r="Q375" i="4"/>
  <c r="Q374" i="4" s="1"/>
  <c r="Q373" i="4" s="1"/>
  <c r="P375" i="4"/>
  <c r="P374" i="4" s="1"/>
  <c r="P373" i="4" s="1"/>
  <c r="AR374" i="4"/>
  <c r="AQ374" i="4"/>
  <c r="AQ373" i="4" s="1"/>
  <c r="AL374" i="4"/>
  <c r="AL373" i="4" s="1"/>
  <c r="AC374" i="4"/>
  <c r="AB374" i="4"/>
  <c r="AB373" i="4" s="1"/>
  <c r="W374" i="4"/>
  <c r="W373" i="4" s="1"/>
  <c r="S374" i="4"/>
  <c r="R374" i="4"/>
  <c r="R373" i="4" s="1"/>
  <c r="AR373" i="4"/>
  <c r="AC373" i="4"/>
  <c r="S373" i="4"/>
  <c r="AS372" i="4"/>
  <c r="AT372" i="4" s="1"/>
  <c r="AN372" i="4"/>
  <c r="AM372" i="4"/>
  <c r="AV372" i="4" s="1"/>
  <c r="AW372" i="4" s="1"/>
  <c r="AE372" i="4"/>
  <c r="AD372" i="4"/>
  <c r="X372" i="4"/>
  <c r="Y372" i="4" s="1"/>
  <c r="AT371" i="4"/>
  <c r="AS371" i="4"/>
  <c r="AS369" i="4" s="1"/>
  <c r="AT369" i="4" s="1"/>
  <c r="AM371" i="4"/>
  <c r="AV371" i="4" s="1"/>
  <c r="AW371" i="4" s="1"/>
  <c r="AD371" i="4"/>
  <c r="AE371" i="4" s="1"/>
  <c r="Y371" i="4"/>
  <c r="X371" i="4"/>
  <c r="AG371" i="4" s="1"/>
  <c r="AV370" i="4"/>
  <c r="AW370" i="4" s="1"/>
  <c r="AT370" i="4"/>
  <c r="AG370" i="4"/>
  <c r="AH370" i="4" s="1"/>
  <c r="AE370" i="4"/>
  <c r="S370" i="4"/>
  <c r="R370" i="4"/>
  <c r="Q370" i="4"/>
  <c r="P370" i="4"/>
  <c r="AR369" i="4"/>
  <c r="AR366" i="4" s="1"/>
  <c r="AR365" i="4" s="1"/>
  <c r="AQ369" i="4"/>
  <c r="AP369" i="4"/>
  <c r="AM369" i="4"/>
  <c r="AN369" i="4" s="1"/>
  <c r="AL369" i="4"/>
  <c r="AK369" i="4"/>
  <c r="AJ369" i="4"/>
  <c r="AD369" i="4"/>
  <c r="AE369" i="4" s="1"/>
  <c r="AC369" i="4"/>
  <c r="AC366" i="4" s="1"/>
  <c r="AC365" i="4" s="1"/>
  <c r="AB369" i="4"/>
  <c r="AA369" i="4"/>
  <c r="X369" i="4"/>
  <c r="Y369" i="4" s="1"/>
  <c r="W369" i="4"/>
  <c r="V369" i="4"/>
  <c r="U369" i="4"/>
  <c r="S369" i="4"/>
  <c r="R369" i="4"/>
  <c r="Q369" i="4"/>
  <c r="P369" i="4"/>
  <c r="AS368" i="4"/>
  <c r="AT368" i="4" s="1"/>
  <c r="AN368" i="4"/>
  <c r="AM368" i="4"/>
  <c r="AV368" i="4" s="1"/>
  <c r="AW368" i="4" s="1"/>
  <c r="AE368" i="4"/>
  <c r="AD368" i="4"/>
  <c r="X368" i="4"/>
  <c r="Y368" i="4" s="1"/>
  <c r="AR367" i="4"/>
  <c r="AQ367" i="4"/>
  <c r="AP367" i="4"/>
  <c r="AS367" i="4" s="1"/>
  <c r="AT367" i="4" s="1"/>
  <c r="AL367" i="4"/>
  <c r="AK367" i="4"/>
  <c r="AK366" i="4" s="1"/>
  <c r="AK365" i="4" s="1"/>
  <c r="AJ367" i="4"/>
  <c r="AM367" i="4" s="1"/>
  <c r="AC367" i="4"/>
  <c r="AB367" i="4"/>
  <c r="AA367" i="4"/>
  <c r="AD367" i="4" s="1"/>
  <c r="AE367" i="4" s="1"/>
  <c r="W367" i="4"/>
  <c r="V367" i="4"/>
  <c r="V366" i="4" s="1"/>
  <c r="V365" i="4" s="1"/>
  <c r="V362" i="4" s="1"/>
  <c r="V356" i="4" s="1"/>
  <c r="V355" i="4" s="1"/>
  <c r="U367" i="4"/>
  <c r="X367" i="4" s="1"/>
  <c r="S367" i="4"/>
  <c r="R367" i="4"/>
  <c r="Q367" i="4"/>
  <c r="Q366" i="4" s="1"/>
  <c r="Q365" i="4" s="1"/>
  <c r="P367" i="4"/>
  <c r="P366" i="4" s="1"/>
  <c r="P365" i="4" s="1"/>
  <c r="AQ366" i="4"/>
  <c r="AQ365" i="4" s="1"/>
  <c r="AL366" i="4"/>
  <c r="AL365" i="4" s="1"/>
  <c r="AB366" i="4"/>
  <c r="AB365" i="4" s="1"/>
  <c r="W366" i="4"/>
  <c r="W365" i="4" s="1"/>
  <c r="R366" i="4"/>
  <c r="R365" i="4" s="1"/>
  <c r="AS364" i="4"/>
  <c r="AT364" i="4" s="1"/>
  <c r="AN364" i="4"/>
  <c r="AM364" i="4"/>
  <c r="AV364" i="4" s="1"/>
  <c r="AW364" i="4" s="1"/>
  <c r="AE364" i="4"/>
  <c r="AD364" i="4"/>
  <c r="X364" i="4"/>
  <c r="Y364" i="4" s="1"/>
  <c r="AT363" i="4"/>
  <c r="AS363" i="4"/>
  <c r="AM363" i="4"/>
  <c r="AV363" i="4" s="1"/>
  <c r="AW363" i="4" s="1"/>
  <c r="AD363" i="4"/>
  <c r="AE363" i="4" s="1"/>
  <c r="Y363" i="4"/>
  <c r="X363" i="4"/>
  <c r="AG363" i="4" s="1"/>
  <c r="AR362" i="4"/>
  <c r="AQ362" i="4"/>
  <c r="AP362" i="4"/>
  <c r="AL362" i="4"/>
  <c r="AK362" i="4"/>
  <c r="AM362" i="4" s="1"/>
  <c r="AJ362" i="4"/>
  <c r="AC362" i="4"/>
  <c r="AB362" i="4"/>
  <c r="AA362" i="4"/>
  <c r="W362" i="4"/>
  <c r="S362" i="4"/>
  <c r="R362" i="4"/>
  <c r="Q362" i="4"/>
  <c r="P362" i="4"/>
  <c r="AS361" i="4"/>
  <c r="AT361" i="4" s="1"/>
  <c r="AN361" i="4"/>
  <c r="AM361" i="4"/>
  <c r="AV361" i="4" s="1"/>
  <c r="AW361" i="4" s="1"/>
  <c r="AE361" i="4"/>
  <c r="AD361" i="4"/>
  <c r="X361" i="4"/>
  <c r="AG361" i="4" s="1"/>
  <c r="AS360" i="4"/>
  <c r="AT360" i="4" s="1"/>
  <c r="AR360" i="4"/>
  <c r="AQ360" i="4"/>
  <c r="AP360" i="4"/>
  <c r="AL360" i="4"/>
  <c r="AK360" i="4"/>
  <c r="AJ360" i="4"/>
  <c r="AM360" i="4" s="1"/>
  <c r="AD360" i="4"/>
  <c r="AE360" i="4" s="1"/>
  <c r="AC360" i="4"/>
  <c r="AB360" i="4"/>
  <c r="AA360" i="4"/>
  <c r="W360" i="4"/>
  <c r="V360" i="4"/>
  <c r="U360" i="4"/>
  <c r="X360" i="4" s="1"/>
  <c r="S360" i="4"/>
  <c r="R360" i="4"/>
  <c r="Q360" i="4"/>
  <c r="P360" i="4"/>
  <c r="AT359" i="4"/>
  <c r="AS359" i="4"/>
  <c r="AS357" i="4" s="1"/>
  <c r="AM359" i="4"/>
  <c r="AV359" i="4" s="1"/>
  <c r="AW359" i="4" s="1"/>
  <c r="AD359" i="4"/>
  <c r="AE359" i="4" s="1"/>
  <c r="Y359" i="4"/>
  <c r="X359" i="4"/>
  <c r="AG359" i="4" s="1"/>
  <c r="AT358" i="4"/>
  <c r="AS358" i="4"/>
  <c r="AM358" i="4"/>
  <c r="AN358" i="4" s="1"/>
  <c r="AD358" i="4"/>
  <c r="AE358" i="4" s="1"/>
  <c r="Y358" i="4"/>
  <c r="X358" i="4"/>
  <c r="AG358" i="4" s="1"/>
  <c r="AR357" i="4"/>
  <c r="AR356" i="4" s="1"/>
  <c r="AR355" i="4" s="1"/>
  <c r="AQ357" i="4"/>
  <c r="AQ356" i="4" s="1"/>
  <c r="AQ355" i="4" s="1"/>
  <c r="AP357" i="4"/>
  <c r="AM357" i="4"/>
  <c r="AN357" i="4" s="1"/>
  <c r="AL357" i="4"/>
  <c r="AL356" i="4" s="1"/>
  <c r="AL355" i="4" s="1"/>
  <c r="AK357" i="4"/>
  <c r="AJ357" i="4"/>
  <c r="AC357" i="4"/>
  <c r="AC356" i="4" s="1"/>
  <c r="AC355" i="4" s="1"/>
  <c r="AB357" i="4"/>
  <c r="AB356" i="4" s="1"/>
  <c r="AB355" i="4" s="1"/>
  <c r="AA357" i="4"/>
  <c r="X357" i="4"/>
  <c r="Y357" i="4" s="1"/>
  <c r="W357" i="4"/>
  <c r="W356" i="4" s="1"/>
  <c r="W355" i="4" s="1"/>
  <c r="V357" i="4"/>
  <c r="U357" i="4"/>
  <c r="S357" i="4"/>
  <c r="R357" i="4"/>
  <c r="R356" i="4" s="1"/>
  <c r="R355" i="4" s="1"/>
  <c r="Q357" i="4"/>
  <c r="P357" i="4"/>
  <c r="AP356" i="4"/>
  <c r="AK356" i="4"/>
  <c r="AJ356" i="4"/>
  <c r="AJ355" i="4" s="1"/>
  <c r="AA356" i="4"/>
  <c r="Q356" i="4"/>
  <c r="P356" i="4"/>
  <c r="P355" i="4" s="1"/>
  <c r="AP355" i="4"/>
  <c r="AK355" i="4"/>
  <c r="AA355" i="4"/>
  <c r="Q355" i="4"/>
  <c r="AT354" i="4"/>
  <c r="AS354" i="4"/>
  <c r="AM354" i="4"/>
  <c r="AN354" i="4" s="1"/>
  <c r="AD354" i="4"/>
  <c r="AE354" i="4" s="1"/>
  <c r="Y354" i="4"/>
  <c r="X354" i="4"/>
  <c r="AG354" i="4" s="1"/>
  <c r="AS353" i="4"/>
  <c r="AT353" i="4" s="1"/>
  <c r="AN353" i="4"/>
  <c r="AM353" i="4"/>
  <c r="AV353" i="4" s="1"/>
  <c r="AW353" i="4" s="1"/>
  <c r="AE353" i="4"/>
  <c r="AD353" i="4"/>
  <c r="X353" i="4"/>
  <c r="AG353" i="4" s="1"/>
  <c r="AS352" i="4"/>
  <c r="AT352" i="4" s="1"/>
  <c r="AN352" i="4"/>
  <c r="AM352" i="4"/>
  <c r="AV352" i="4" s="1"/>
  <c r="AW352" i="4" s="1"/>
  <c r="AE352" i="4"/>
  <c r="AD352" i="4"/>
  <c r="X352" i="4"/>
  <c r="Y352" i="4" s="1"/>
  <c r="AT351" i="4"/>
  <c r="AS351" i="4"/>
  <c r="AM351" i="4"/>
  <c r="AV351" i="4" s="1"/>
  <c r="AW351" i="4" s="1"/>
  <c r="AD351" i="4"/>
  <c r="AE351" i="4" s="1"/>
  <c r="Y351" i="4"/>
  <c r="X351" i="4"/>
  <c r="AG351" i="4" s="1"/>
  <c r="AR350" i="4"/>
  <c r="AQ350" i="4"/>
  <c r="AQ343" i="4" s="1"/>
  <c r="AQ342" i="4" s="1"/>
  <c r="AQ341" i="4" s="1"/>
  <c r="AQ340" i="4" s="1"/>
  <c r="AQ339" i="4" s="1"/>
  <c r="AP350" i="4"/>
  <c r="AS350" i="4" s="1"/>
  <c r="AT350" i="4" s="1"/>
  <c r="AL350" i="4"/>
  <c r="AL343" i="4" s="1"/>
  <c r="AL342" i="4" s="1"/>
  <c r="AK350" i="4"/>
  <c r="AM350" i="4" s="1"/>
  <c r="AJ350" i="4"/>
  <c r="AC350" i="4"/>
  <c r="AB350" i="4"/>
  <c r="AB343" i="4" s="1"/>
  <c r="AB342" i="4" s="1"/>
  <c r="AA350" i="4"/>
  <c r="AD350" i="4" s="1"/>
  <c r="AE350" i="4" s="1"/>
  <c r="W350" i="4"/>
  <c r="W343" i="4" s="1"/>
  <c r="W342" i="4" s="1"/>
  <c r="V350" i="4"/>
  <c r="X350" i="4" s="1"/>
  <c r="U350" i="4"/>
  <c r="S350" i="4"/>
  <c r="R350" i="4"/>
  <c r="R343" i="4" s="1"/>
  <c r="R342" i="4" s="1"/>
  <c r="R341" i="4" s="1"/>
  <c r="R340" i="4" s="1"/>
  <c r="R339" i="4" s="1"/>
  <c r="Q350" i="4"/>
  <c r="P350" i="4"/>
  <c r="AS349" i="4"/>
  <c r="AT349" i="4" s="1"/>
  <c r="AN349" i="4"/>
  <c r="AM349" i="4"/>
  <c r="AV349" i="4" s="1"/>
  <c r="AW349" i="4" s="1"/>
  <c r="AE349" i="4"/>
  <c r="AD349" i="4"/>
  <c r="X349" i="4"/>
  <c r="AG349" i="4" s="1"/>
  <c r="AS348" i="4"/>
  <c r="AT348" i="4" s="1"/>
  <c r="AN348" i="4"/>
  <c r="AM348" i="4"/>
  <c r="AV348" i="4" s="1"/>
  <c r="AW348" i="4" s="1"/>
  <c r="AE348" i="4"/>
  <c r="AD348" i="4"/>
  <c r="X348" i="4"/>
  <c r="Y348" i="4" s="1"/>
  <c r="AR347" i="4"/>
  <c r="AQ347" i="4"/>
  <c r="AP347" i="4"/>
  <c r="AS347" i="4" s="1"/>
  <c r="AT347" i="4" s="1"/>
  <c r="AL347" i="4"/>
  <c r="AK347" i="4"/>
  <c r="AJ347" i="4"/>
  <c r="AM347" i="4" s="1"/>
  <c r="AC347" i="4"/>
  <c r="AB347" i="4"/>
  <c r="AA347" i="4"/>
  <c r="AD347" i="4" s="1"/>
  <c r="AE347" i="4" s="1"/>
  <c r="W347" i="4"/>
  <c r="V347" i="4"/>
  <c r="U347" i="4"/>
  <c r="X347" i="4" s="1"/>
  <c r="S347" i="4"/>
  <c r="R347" i="4"/>
  <c r="Q347" i="4"/>
  <c r="P347" i="4"/>
  <c r="AT346" i="4"/>
  <c r="AS346" i="4"/>
  <c r="AM346" i="4"/>
  <c r="AN346" i="4" s="1"/>
  <c r="AD346" i="4"/>
  <c r="AE346" i="4" s="1"/>
  <c r="Y346" i="4"/>
  <c r="X346" i="4"/>
  <c r="AG346" i="4" s="1"/>
  <c r="AS345" i="4"/>
  <c r="AT345" i="4" s="1"/>
  <c r="AN345" i="4"/>
  <c r="AM345" i="4"/>
  <c r="AV345" i="4" s="1"/>
  <c r="AW345" i="4" s="1"/>
  <c r="AE345" i="4"/>
  <c r="AD345" i="4"/>
  <c r="X345" i="4"/>
  <c r="AG345" i="4" s="1"/>
  <c r="AS344" i="4"/>
  <c r="AT344" i="4" s="1"/>
  <c r="AR344" i="4"/>
  <c r="AR343" i="4" s="1"/>
  <c r="AR342" i="4" s="1"/>
  <c r="AQ344" i="4"/>
  <c r="AP344" i="4"/>
  <c r="AL344" i="4"/>
  <c r="AK344" i="4"/>
  <c r="AJ344" i="4"/>
  <c r="AM344" i="4" s="1"/>
  <c r="AD344" i="4"/>
  <c r="AE344" i="4" s="1"/>
  <c r="AC344" i="4"/>
  <c r="AC343" i="4" s="1"/>
  <c r="AC342" i="4" s="1"/>
  <c r="AC341" i="4" s="1"/>
  <c r="AC340" i="4" s="1"/>
  <c r="AC339" i="4" s="1"/>
  <c r="AC338" i="4" s="1"/>
  <c r="AC337" i="4" s="1"/>
  <c r="AB344" i="4"/>
  <c r="AA344" i="4"/>
  <c r="W344" i="4"/>
  <c r="V344" i="4"/>
  <c r="U344" i="4"/>
  <c r="X344" i="4" s="1"/>
  <c r="S344" i="4"/>
  <c r="R344" i="4"/>
  <c r="Q344" i="4"/>
  <c r="P344" i="4"/>
  <c r="P343" i="4" s="1"/>
  <c r="P342" i="4" s="1"/>
  <c r="P341" i="4" s="1"/>
  <c r="AP343" i="4"/>
  <c r="AS343" i="4" s="1"/>
  <c r="AK343" i="4"/>
  <c r="AK342" i="4" s="1"/>
  <c r="AA343" i="4"/>
  <c r="AD343" i="4" s="1"/>
  <c r="V343" i="4"/>
  <c r="V342" i="4" s="1"/>
  <c r="V341" i="4" s="1"/>
  <c r="V340" i="4" s="1"/>
  <c r="Q343" i="4"/>
  <c r="Q342" i="4" s="1"/>
  <c r="Q341" i="4" s="1"/>
  <c r="Q340" i="4" s="1"/>
  <c r="AR341" i="4"/>
  <c r="AR340" i="4" s="1"/>
  <c r="AR339" i="4" s="1"/>
  <c r="AR338" i="4" s="1"/>
  <c r="AR337" i="4" s="1"/>
  <c r="P340" i="4"/>
  <c r="P339" i="4" s="1"/>
  <c r="P338" i="4" s="1"/>
  <c r="P337" i="4" s="1"/>
  <c r="V339" i="4"/>
  <c r="V338" i="4" s="1"/>
  <c r="V337" i="4" s="1"/>
  <c r="Q339" i="4"/>
  <c r="Q338" i="4" s="1"/>
  <c r="Q337" i="4" s="1"/>
  <c r="AQ338" i="4"/>
  <c r="AQ337" i="4" s="1"/>
  <c r="R338" i="4"/>
  <c r="R337" i="4" s="1"/>
  <c r="AS336" i="4"/>
  <c r="AT336" i="4" s="1"/>
  <c r="AN336" i="4"/>
  <c r="AM336" i="4"/>
  <c r="AG336" i="4"/>
  <c r="AH336" i="4" s="1"/>
  <c r="AE336" i="4"/>
  <c r="AD336" i="4"/>
  <c r="X336" i="4"/>
  <c r="Y336" i="4" s="1"/>
  <c r="AR335" i="4"/>
  <c r="AQ335" i="4"/>
  <c r="AP335" i="4"/>
  <c r="AL335" i="4"/>
  <c r="AK335" i="4"/>
  <c r="AK334" i="4" s="1"/>
  <c r="AK333" i="4" s="1"/>
  <c r="AJ335" i="4"/>
  <c r="AC335" i="4"/>
  <c r="AB335" i="4"/>
  <c r="AA335" i="4"/>
  <c r="W335" i="4"/>
  <c r="V335" i="4"/>
  <c r="V334" i="4" s="1"/>
  <c r="V333" i="4" s="1"/>
  <c r="U335" i="4"/>
  <c r="X335" i="4" s="1"/>
  <c r="S335" i="4"/>
  <c r="R335" i="4"/>
  <c r="Q335" i="4"/>
  <c r="Q334" i="4" s="1"/>
  <c r="Q333" i="4" s="1"/>
  <c r="P335" i="4"/>
  <c r="P334" i="4" s="1"/>
  <c r="P333" i="4" s="1"/>
  <c r="AR334" i="4"/>
  <c r="AQ334" i="4"/>
  <c r="AQ333" i="4" s="1"/>
  <c r="AL334" i="4"/>
  <c r="AL333" i="4" s="1"/>
  <c r="AC334" i="4"/>
  <c r="AB334" i="4"/>
  <c r="AB333" i="4" s="1"/>
  <c r="W334" i="4"/>
  <c r="W333" i="4" s="1"/>
  <c r="S334" i="4"/>
  <c r="R334" i="4"/>
  <c r="R333" i="4" s="1"/>
  <c r="AR333" i="4"/>
  <c r="AC333" i="4"/>
  <c r="S333" i="4"/>
  <c r="AS332" i="4"/>
  <c r="AT332" i="4" s="1"/>
  <c r="AN332" i="4"/>
  <c r="AM332" i="4"/>
  <c r="AE332" i="4"/>
  <c r="AD332" i="4"/>
  <c r="X332" i="4"/>
  <c r="Y332" i="4" s="1"/>
  <c r="AT331" i="4"/>
  <c r="AS331" i="4"/>
  <c r="AM331" i="4"/>
  <c r="AV331" i="4" s="1"/>
  <c r="AW331" i="4" s="1"/>
  <c r="AD331" i="4"/>
  <c r="AE331" i="4" s="1"/>
  <c r="Y331" i="4"/>
  <c r="X331" i="4"/>
  <c r="AG331" i="4" s="1"/>
  <c r="AY331" i="4" s="1"/>
  <c r="BB331" i="4" s="1"/>
  <c r="AV330" i="4"/>
  <c r="AW330" i="4" s="1"/>
  <c r="AT330" i="4"/>
  <c r="AS330" i="4"/>
  <c r="AM330" i="4"/>
  <c r="AN330" i="4" s="1"/>
  <c r="AD330" i="4"/>
  <c r="AE330" i="4" s="1"/>
  <c r="Y330" i="4"/>
  <c r="X330" i="4"/>
  <c r="AR329" i="4"/>
  <c r="AR326" i="4" s="1"/>
  <c r="AR325" i="4" s="1"/>
  <c r="AQ329" i="4"/>
  <c r="AS329" i="4" s="1"/>
  <c r="AP329" i="4"/>
  <c r="AM329" i="4"/>
  <c r="AL329" i="4"/>
  <c r="AK329" i="4"/>
  <c r="AJ329" i="4"/>
  <c r="AC329" i="4"/>
  <c r="AC326" i="4" s="1"/>
  <c r="AB329" i="4"/>
  <c r="AD329" i="4" s="1"/>
  <c r="AA329" i="4"/>
  <c r="X329" i="4"/>
  <c r="W329" i="4"/>
  <c r="V329" i="4"/>
  <c r="U329" i="4"/>
  <c r="S329" i="4"/>
  <c r="R329" i="4"/>
  <c r="Q329" i="4"/>
  <c r="P329" i="4"/>
  <c r="AS328" i="4"/>
  <c r="AT328" i="4" s="1"/>
  <c r="AN328" i="4"/>
  <c r="AM328" i="4"/>
  <c r="AV328" i="4" s="1"/>
  <c r="AW328" i="4" s="1"/>
  <c r="AE328" i="4"/>
  <c r="AD328" i="4"/>
  <c r="X328" i="4"/>
  <c r="AG328" i="4" s="1"/>
  <c r="AR327" i="4"/>
  <c r="AQ327" i="4"/>
  <c r="AP327" i="4"/>
  <c r="AL327" i="4"/>
  <c r="AK327" i="4"/>
  <c r="AK326" i="4" s="1"/>
  <c r="AK325" i="4" s="1"/>
  <c r="AJ327" i="4"/>
  <c r="AM327" i="4" s="1"/>
  <c r="AE327" i="4"/>
  <c r="AD327" i="4"/>
  <c r="AC327" i="4"/>
  <c r="AB327" i="4"/>
  <c r="AA327" i="4"/>
  <c r="AA326" i="4" s="1"/>
  <c r="W327" i="4"/>
  <c r="V327" i="4"/>
  <c r="V326" i="4" s="1"/>
  <c r="V325" i="4" s="1"/>
  <c r="U327" i="4"/>
  <c r="U326" i="4" s="1"/>
  <c r="S327" i="4"/>
  <c r="R327" i="4"/>
  <c r="Q327" i="4"/>
  <c r="Q326" i="4" s="1"/>
  <c r="Q325" i="4" s="1"/>
  <c r="P327" i="4"/>
  <c r="P326" i="4" s="1"/>
  <c r="P325" i="4" s="1"/>
  <c r="AQ326" i="4"/>
  <c r="AQ325" i="4" s="1"/>
  <c r="AL326" i="4"/>
  <c r="AL325" i="4" s="1"/>
  <c r="AB326" i="4"/>
  <c r="AB325" i="4" s="1"/>
  <c r="W326" i="4"/>
  <c r="W325" i="4" s="1"/>
  <c r="R326" i="4"/>
  <c r="R325" i="4" s="1"/>
  <c r="AC325" i="4"/>
  <c r="AS324" i="4"/>
  <c r="AT324" i="4" s="1"/>
  <c r="AN324" i="4"/>
  <c r="AM324" i="4"/>
  <c r="AV324" i="4" s="1"/>
  <c r="AW324" i="4" s="1"/>
  <c r="AG324" i="4"/>
  <c r="AH324" i="4" s="1"/>
  <c r="AE324" i="4"/>
  <c r="AD324" i="4"/>
  <c r="X324" i="4"/>
  <c r="Y324" i="4" s="1"/>
  <c r="AT323" i="4"/>
  <c r="AS323" i="4"/>
  <c r="AS321" i="4" s="1"/>
  <c r="AT321" i="4" s="1"/>
  <c r="AM323" i="4"/>
  <c r="AV323" i="4" s="1"/>
  <c r="AW323" i="4" s="1"/>
  <c r="AD323" i="4"/>
  <c r="AE323" i="4" s="1"/>
  <c r="Y323" i="4"/>
  <c r="X323" i="4"/>
  <c r="AG323" i="4" s="1"/>
  <c r="AY323" i="4" s="1"/>
  <c r="BB323" i="4" s="1"/>
  <c r="AT322" i="4"/>
  <c r="AS322" i="4"/>
  <c r="AM322" i="4"/>
  <c r="AN322" i="4" s="1"/>
  <c r="AD322" i="4"/>
  <c r="AE322" i="4" s="1"/>
  <c r="Y322" i="4"/>
  <c r="X322" i="4"/>
  <c r="AG322" i="4" s="1"/>
  <c r="AR321" i="4"/>
  <c r="AR320" i="4" s="1"/>
  <c r="AR319" i="4" s="1"/>
  <c r="AQ321" i="4"/>
  <c r="AQ320" i="4" s="1"/>
  <c r="AQ319" i="4" s="1"/>
  <c r="AP321" i="4"/>
  <c r="AL321" i="4"/>
  <c r="AL320" i="4" s="1"/>
  <c r="AL319" i="4" s="1"/>
  <c r="AK321" i="4"/>
  <c r="AJ321" i="4"/>
  <c r="AC321" i="4"/>
  <c r="AC320" i="4" s="1"/>
  <c r="AC319" i="4" s="1"/>
  <c r="AB321" i="4"/>
  <c r="AA321" i="4"/>
  <c r="X321" i="4"/>
  <c r="W321" i="4"/>
  <c r="W320" i="4" s="1"/>
  <c r="W319" i="4" s="1"/>
  <c r="V321" i="4"/>
  <c r="U321" i="4"/>
  <c r="S321" i="4"/>
  <c r="R321" i="4"/>
  <c r="R320" i="4" s="1"/>
  <c r="R319" i="4" s="1"/>
  <c r="Q321" i="4"/>
  <c r="P321" i="4"/>
  <c r="AP320" i="4"/>
  <c r="AK320" i="4"/>
  <c r="AJ320" i="4"/>
  <c r="AJ319" i="4" s="1"/>
  <c r="AA320" i="4"/>
  <c r="V320" i="4"/>
  <c r="U320" i="4"/>
  <c r="Q320" i="4"/>
  <c r="P320" i="4"/>
  <c r="P319" i="4" s="1"/>
  <c r="AP319" i="4"/>
  <c r="AK319" i="4"/>
  <c r="AA319" i="4"/>
  <c r="V319" i="4"/>
  <c r="Q319" i="4"/>
  <c r="AT318" i="4"/>
  <c r="AS318" i="4"/>
  <c r="AM318" i="4"/>
  <c r="AN318" i="4" s="1"/>
  <c r="AD318" i="4"/>
  <c r="AE318" i="4" s="1"/>
  <c r="Y318" i="4"/>
  <c r="X318" i="4"/>
  <c r="AG318" i="4" s="1"/>
  <c r="AS317" i="4"/>
  <c r="AT317" i="4" s="1"/>
  <c r="AN317" i="4"/>
  <c r="AM317" i="4"/>
  <c r="AV317" i="4" s="1"/>
  <c r="AW317" i="4" s="1"/>
  <c r="AE317" i="4"/>
  <c r="AD317" i="4"/>
  <c r="X317" i="4"/>
  <c r="AG317" i="4" s="1"/>
  <c r="AS316" i="4"/>
  <c r="AT316" i="4" s="1"/>
  <c r="AN316" i="4"/>
  <c r="AM316" i="4"/>
  <c r="AV316" i="4" s="1"/>
  <c r="AW316" i="4" s="1"/>
  <c r="AE316" i="4"/>
  <c r="AD316" i="4"/>
  <c r="X316" i="4"/>
  <c r="Y316" i="4" s="1"/>
  <c r="AT315" i="4"/>
  <c r="AS315" i="4"/>
  <c r="AM315" i="4"/>
  <c r="AV315" i="4" s="1"/>
  <c r="AW315" i="4" s="1"/>
  <c r="AD315" i="4"/>
  <c r="AE315" i="4" s="1"/>
  <c r="Y315" i="4"/>
  <c r="X315" i="4"/>
  <c r="AG315" i="4" s="1"/>
  <c r="AR314" i="4"/>
  <c r="AQ314" i="4"/>
  <c r="AP314" i="4"/>
  <c r="AL314" i="4"/>
  <c r="AK314" i="4"/>
  <c r="AJ314" i="4"/>
  <c r="AC314" i="4"/>
  <c r="AB314" i="4"/>
  <c r="AA314" i="4"/>
  <c r="W314" i="4"/>
  <c r="V314" i="4"/>
  <c r="U314" i="4"/>
  <c r="S314" i="4"/>
  <c r="R314" i="4"/>
  <c r="Q314" i="4"/>
  <c r="P314" i="4"/>
  <c r="AV313" i="4"/>
  <c r="AW313" i="4" s="1"/>
  <c r="AS313" i="4"/>
  <c r="AT313" i="4" s="1"/>
  <c r="AN313" i="4"/>
  <c r="AM313" i="4"/>
  <c r="AE313" i="4"/>
  <c r="AD313" i="4"/>
  <c r="X313" i="4"/>
  <c r="AS312" i="4"/>
  <c r="AT312" i="4" s="1"/>
  <c r="AN312" i="4"/>
  <c r="AM312" i="4"/>
  <c r="AV312" i="4" s="1"/>
  <c r="AW312" i="4" s="1"/>
  <c r="AE312" i="4"/>
  <c r="AD312" i="4"/>
  <c r="X312" i="4"/>
  <c r="Y312" i="4" s="1"/>
  <c r="AT311" i="4"/>
  <c r="AS311" i="4"/>
  <c r="AM311" i="4"/>
  <c r="AD311" i="4"/>
  <c r="AE311" i="4" s="1"/>
  <c r="X311" i="4"/>
  <c r="AG311" i="4" s="1"/>
  <c r="AR310" i="4"/>
  <c r="AQ310" i="4"/>
  <c r="AP310" i="4"/>
  <c r="AL310" i="4"/>
  <c r="AK310" i="4"/>
  <c r="AJ310" i="4"/>
  <c r="AC310" i="4"/>
  <c r="AB310" i="4"/>
  <c r="AA310" i="4"/>
  <c r="AD310" i="4" s="1"/>
  <c r="AG310" i="4" s="1"/>
  <c r="X310" i="4"/>
  <c r="W310" i="4"/>
  <c r="V310" i="4"/>
  <c r="U310" i="4"/>
  <c r="S310" i="4"/>
  <c r="R310" i="4"/>
  <c r="Q310" i="4"/>
  <c r="P310" i="4"/>
  <c r="AS309" i="4"/>
  <c r="AT309" i="4" s="1"/>
  <c r="AN309" i="4"/>
  <c r="AM309" i="4"/>
  <c r="AV309" i="4" s="1"/>
  <c r="AW309" i="4" s="1"/>
  <c r="AD309" i="4"/>
  <c r="AE309" i="4" s="1"/>
  <c r="X309" i="4"/>
  <c r="Y309" i="4" s="1"/>
  <c r="AS308" i="4"/>
  <c r="AT308" i="4" s="1"/>
  <c r="AN308" i="4"/>
  <c r="AM308" i="4"/>
  <c r="AE308" i="4"/>
  <c r="AD308" i="4"/>
  <c r="X308" i="4"/>
  <c r="AG308" i="4" s="1"/>
  <c r="AT307" i="4"/>
  <c r="AS307" i="4"/>
  <c r="AM307" i="4"/>
  <c r="AN307" i="4" s="1"/>
  <c r="AD307" i="4"/>
  <c r="AE307" i="4" s="1"/>
  <c r="Y307" i="4"/>
  <c r="X307" i="4"/>
  <c r="AG307" i="4" s="1"/>
  <c r="AR306" i="4"/>
  <c r="AQ306" i="4"/>
  <c r="AP306" i="4"/>
  <c r="AL306" i="4"/>
  <c r="AK306" i="4"/>
  <c r="AK305" i="4" s="1"/>
  <c r="AJ306" i="4"/>
  <c r="AC306" i="4"/>
  <c r="AB306" i="4"/>
  <c r="AA306" i="4"/>
  <c r="X306" i="4"/>
  <c r="W306" i="4"/>
  <c r="V306" i="4"/>
  <c r="V305" i="4" s="1"/>
  <c r="U306" i="4"/>
  <c r="S306" i="4"/>
  <c r="R306" i="4"/>
  <c r="Q306" i="4"/>
  <c r="Q305" i="4" s="1"/>
  <c r="P306" i="4"/>
  <c r="AR305" i="4"/>
  <c r="AQ305" i="4"/>
  <c r="AQ304" i="4" s="1"/>
  <c r="AQ303" i="4" s="1"/>
  <c r="AQ302" i="4" s="1"/>
  <c r="AQ301" i="4" s="1"/>
  <c r="AQ300" i="4" s="1"/>
  <c r="AL305" i="4"/>
  <c r="AL304" i="4" s="1"/>
  <c r="AJ305" i="4"/>
  <c r="AJ304" i="4" s="1"/>
  <c r="AC305" i="4"/>
  <c r="AC304" i="4" s="1"/>
  <c r="AC303" i="4" s="1"/>
  <c r="AC302" i="4" s="1"/>
  <c r="AC301" i="4" s="1"/>
  <c r="AC300" i="4" s="1"/>
  <c r="AB305" i="4"/>
  <c r="AB304" i="4" s="1"/>
  <c r="X305" i="4"/>
  <c r="W305" i="4"/>
  <c r="W304" i="4" s="1"/>
  <c r="W303" i="4" s="1"/>
  <c r="W302" i="4" s="1"/>
  <c r="W301" i="4" s="1"/>
  <c r="W300" i="4" s="1"/>
  <c r="U305" i="4"/>
  <c r="U304" i="4" s="1"/>
  <c r="R305" i="4"/>
  <c r="R304" i="4" s="1"/>
  <c r="P305" i="4"/>
  <c r="P304" i="4" s="1"/>
  <c r="P303" i="4" s="1"/>
  <c r="P302" i="4" s="1"/>
  <c r="P301" i="4" s="1"/>
  <c r="P300" i="4" s="1"/>
  <c r="AR304" i="4"/>
  <c r="AK304" i="4"/>
  <c r="AK303" i="4" s="1"/>
  <c r="AK302" i="4" s="1"/>
  <c r="AK301" i="4" s="1"/>
  <c r="AK300" i="4" s="1"/>
  <c r="V304" i="4"/>
  <c r="V303" i="4" s="1"/>
  <c r="V302" i="4" s="1"/>
  <c r="V301" i="4" s="1"/>
  <c r="V300" i="4" s="1"/>
  <c r="Q304" i="4"/>
  <c r="Q303" i="4" s="1"/>
  <c r="Q302" i="4" s="1"/>
  <c r="Q301" i="4" s="1"/>
  <c r="Q300" i="4" s="1"/>
  <c r="AL303" i="4"/>
  <c r="AL302" i="4" s="1"/>
  <c r="AL301" i="4" s="1"/>
  <c r="AL300" i="4" s="1"/>
  <c r="R303" i="4"/>
  <c r="R302" i="4" s="1"/>
  <c r="R301" i="4" s="1"/>
  <c r="R300" i="4" s="1"/>
  <c r="AS299" i="4"/>
  <c r="AT299" i="4" s="1"/>
  <c r="AM299" i="4"/>
  <c r="AN299" i="4" s="1"/>
  <c r="AD299" i="4"/>
  <c r="AE299" i="4" s="1"/>
  <c r="Y299" i="4"/>
  <c r="X299" i="4"/>
  <c r="AG299" i="4" s="1"/>
  <c r="AR298" i="4"/>
  <c r="AQ298" i="4"/>
  <c r="AP298" i="4"/>
  <c r="AL298" i="4"/>
  <c r="AM298" i="4" s="1"/>
  <c r="AK298" i="4"/>
  <c r="AK297" i="4" s="1"/>
  <c r="AJ298" i="4"/>
  <c r="AC298" i="4"/>
  <c r="AB298" i="4"/>
  <c r="AB297" i="4" s="1"/>
  <c r="AB296" i="4" s="1"/>
  <c r="AA298" i="4"/>
  <c r="W298" i="4"/>
  <c r="V298" i="4"/>
  <c r="V297" i="4" s="1"/>
  <c r="V296" i="4" s="1"/>
  <c r="U298" i="4"/>
  <c r="S298" i="4"/>
  <c r="R298" i="4"/>
  <c r="Q298" i="4"/>
  <c r="Q297" i="4" s="1"/>
  <c r="Q296" i="4" s="1"/>
  <c r="P298" i="4"/>
  <c r="AR297" i="4"/>
  <c r="AR296" i="4" s="1"/>
  <c r="AQ297" i="4"/>
  <c r="AQ296" i="4" s="1"/>
  <c r="AM297" i="4"/>
  <c r="AL297" i="4"/>
  <c r="AL296" i="4" s="1"/>
  <c r="AJ297" i="4"/>
  <c r="AJ296" i="4" s="1"/>
  <c r="AM296" i="4" s="1"/>
  <c r="AC297" i="4"/>
  <c r="AC296" i="4" s="1"/>
  <c r="X297" i="4"/>
  <c r="W297" i="4"/>
  <c r="W296" i="4" s="1"/>
  <c r="U297" i="4"/>
  <c r="S297" i="4"/>
  <c r="R297" i="4"/>
  <c r="R296" i="4" s="1"/>
  <c r="P297" i="4"/>
  <c r="P296" i="4" s="1"/>
  <c r="AK296" i="4"/>
  <c r="U296" i="4"/>
  <c r="S296" i="4"/>
  <c r="AV295" i="4"/>
  <c r="AW295" i="4" s="1"/>
  <c r="AT295" i="4"/>
  <c r="AS295" i="4"/>
  <c r="AM295" i="4"/>
  <c r="AN295" i="4" s="1"/>
  <c r="AD295" i="4"/>
  <c r="AE295" i="4" s="1"/>
  <c r="X295" i="4"/>
  <c r="AG295" i="4" s="1"/>
  <c r="AT294" i="4"/>
  <c r="AS294" i="4"/>
  <c r="AM294" i="4"/>
  <c r="AN294" i="4" s="1"/>
  <c r="AD294" i="4"/>
  <c r="AE294" i="4" s="1"/>
  <c r="Y294" i="4"/>
  <c r="X294" i="4"/>
  <c r="AS293" i="4"/>
  <c r="AT293" i="4" s="1"/>
  <c r="AN293" i="4"/>
  <c r="AM293" i="4"/>
  <c r="AG293" i="4"/>
  <c r="AH293" i="4" s="1"/>
  <c r="AE293" i="4"/>
  <c r="AD293" i="4"/>
  <c r="X293" i="4"/>
  <c r="Y293" i="4" s="1"/>
  <c r="AR292" i="4"/>
  <c r="AQ292" i="4"/>
  <c r="AP292" i="4"/>
  <c r="AL292" i="4"/>
  <c r="AK292" i="4"/>
  <c r="AJ292" i="4"/>
  <c r="AD292" i="4"/>
  <c r="AE292" i="4" s="1"/>
  <c r="AC292" i="4"/>
  <c r="AB292" i="4"/>
  <c r="AA292" i="4"/>
  <c r="W292" i="4"/>
  <c r="V292" i="4"/>
  <c r="U292" i="4"/>
  <c r="U289" i="4" s="1"/>
  <c r="S292" i="4"/>
  <c r="R292" i="4"/>
  <c r="Q292" i="4"/>
  <c r="P292" i="4"/>
  <c r="P289" i="4" s="1"/>
  <c r="P288" i="4" s="1"/>
  <c r="AS291" i="4"/>
  <c r="AS290" i="4" s="1"/>
  <c r="AM291" i="4"/>
  <c r="AN291" i="4" s="1"/>
  <c r="AD291" i="4"/>
  <c r="Y291" i="4"/>
  <c r="X291" i="4"/>
  <c r="AG291" i="4" s="1"/>
  <c r="AT290" i="4"/>
  <c r="AR290" i="4"/>
  <c r="AQ290" i="4"/>
  <c r="AP290" i="4"/>
  <c r="AM290" i="4"/>
  <c r="AN290" i="4" s="1"/>
  <c r="AL290" i="4"/>
  <c r="AK290" i="4"/>
  <c r="AJ290" i="4"/>
  <c r="AC290" i="4"/>
  <c r="AB290" i="4"/>
  <c r="AB289" i="4" s="1"/>
  <c r="AA290" i="4"/>
  <c r="AA289" i="4" s="1"/>
  <c r="X290" i="4"/>
  <c r="W290" i="4"/>
  <c r="V290" i="4"/>
  <c r="V289" i="4" s="1"/>
  <c r="V288" i="4" s="1"/>
  <c r="U290" i="4"/>
  <c r="S290" i="4"/>
  <c r="R290" i="4"/>
  <c r="Q290" i="4"/>
  <c r="Q289" i="4" s="1"/>
  <c r="Q288" i="4" s="1"/>
  <c r="P290" i="4"/>
  <c r="AR289" i="4"/>
  <c r="AR288" i="4" s="1"/>
  <c r="AQ289" i="4"/>
  <c r="AQ288" i="4" s="1"/>
  <c r="AL289" i="4"/>
  <c r="AL288" i="4" s="1"/>
  <c r="AJ289" i="4"/>
  <c r="AJ288" i="4" s="1"/>
  <c r="AC289" i="4"/>
  <c r="AC288" i="4" s="1"/>
  <c r="W289" i="4"/>
  <c r="W288" i="4" s="1"/>
  <c r="S289" i="4"/>
  <c r="R289" i="4"/>
  <c r="R288" i="4" s="1"/>
  <c r="AA288" i="4"/>
  <c r="S288" i="4"/>
  <c r="AV287" i="4"/>
  <c r="AW287" i="4" s="1"/>
  <c r="AT287" i="4"/>
  <c r="AS287" i="4"/>
  <c r="AM287" i="4"/>
  <c r="AN287" i="4" s="1"/>
  <c r="AG287" i="4"/>
  <c r="AH287" i="4" s="1"/>
  <c r="AD287" i="4"/>
  <c r="AE287" i="4" s="1"/>
  <c r="X287" i="4"/>
  <c r="Y287" i="4" s="1"/>
  <c r="AT286" i="4"/>
  <c r="AS286" i="4"/>
  <c r="AM286" i="4"/>
  <c r="AN286" i="4" s="1"/>
  <c r="AD286" i="4"/>
  <c r="AE286" i="4" s="1"/>
  <c r="Y286" i="4"/>
  <c r="X286" i="4"/>
  <c r="AS285" i="4"/>
  <c r="AT285" i="4" s="1"/>
  <c r="AN285" i="4"/>
  <c r="AM285" i="4"/>
  <c r="AG285" i="4"/>
  <c r="AH285" i="4" s="1"/>
  <c r="AE285" i="4"/>
  <c r="AD285" i="4"/>
  <c r="AD283" i="4" s="1"/>
  <c r="AE283" i="4" s="1"/>
  <c r="X285" i="4"/>
  <c r="Y285" i="4" s="1"/>
  <c r="AT284" i="4"/>
  <c r="AS284" i="4"/>
  <c r="AN284" i="4"/>
  <c r="AM284" i="4"/>
  <c r="AV284" i="4" s="1"/>
  <c r="AW284" i="4" s="1"/>
  <c r="AE284" i="4"/>
  <c r="AD284" i="4"/>
  <c r="Y284" i="4"/>
  <c r="X284" i="4"/>
  <c r="AS283" i="4"/>
  <c r="AT283" i="4" s="1"/>
  <c r="AR283" i="4"/>
  <c r="AQ283" i="4"/>
  <c r="AP283" i="4"/>
  <c r="AL283" i="4"/>
  <c r="AK283" i="4"/>
  <c r="AJ283" i="4"/>
  <c r="AC283" i="4"/>
  <c r="AB283" i="4"/>
  <c r="AA283" i="4"/>
  <c r="W283" i="4"/>
  <c r="V283" i="4"/>
  <c r="U283" i="4"/>
  <c r="S283" i="4"/>
  <c r="R283" i="4"/>
  <c r="Q283" i="4"/>
  <c r="P283" i="4"/>
  <c r="AT282" i="4"/>
  <c r="AS282" i="4"/>
  <c r="AM282" i="4"/>
  <c r="AN282" i="4" s="1"/>
  <c r="AD282" i="4"/>
  <c r="AE282" i="4" s="1"/>
  <c r="Y282" i="4"/>
  <c r="X282" i="4"/>
  <c r="AG282" i="4" s="1"/>
  <c r="AS281" i="4"/>
  <c r="AT281" i="4" s="1"/>
  <c r="AR281" i="4"/>
  <c r="AQ281" i="4"/>
  <c r="AP281" i="4"/>
  <c r="AM281" i="4"/>
  <c r="AN281" i="4" s="1"/>
  <c r="AL281" i="4"/>
  <c r="AK281" i="4"/>
  <c r="AJ281" i="4"/>
  <c r="AC281" i="4"/>
  <c r="AB281" i="4"/>
  <c r="AA281" i="4"/>
  <c r="X281" i="4"/>
  <c r="Y281" i="4" s="1"/>
  <c r="W281" i="4"/>
  <c r="V281" i="4"/>
  <c r="U281" i="4"/>
  <c r="S281" i="4"/>
  <c r="R281" i="4"/>
  <c r="Q281" i="4"/>
  <c r="P281" i="4"/>
  <c r="AS280" i="4"/>
  <c r="AT280" i="4" s="1"/>
  <c r="AN280" i="4"/>
  <c r="AM280" i="4"/>
  <c r="AV280" i="4" s="1"/>
  <c r="AW280" i="4" s="1"/>
  <c r="AE280" i="4"/>
  <c r="AD280" i="4"/>
  <c r="X280" i="4"/>
  <c r="Y280" i="4" s="1"/>
  <c r="AT279" i="4"/>
  <c r="AS279" i="4"/>
  <c r="AM279" i="4"/>
  <c r="AV279" i="4" s="1"/>
  <c r="AW279" i="4" s="1"/>
  <c r="AD279" i="4"/>
  <c r="AE279" i="4" s="1"/>
  <c r="Y279" i="4"/>
  <c r="X279" i="4"/>
  <c r="AG279" i="4" s="1"/>
  <c r="AR278" i="4"/>
  <c r="AQ278" i="4"/>
  <c r="AQ277" i="4" s="1"/>
  <c r="AQ276" i="4" s="1"/>
  <c r="AP278" i="4"/>
  <c r="AS278" i="4" s="1"/>
  <c r="AL278" i="4"/>
  <c r="AM278" i="4" s="1"/>
  <c r="AK278" i="4"/>
  <c r="AK277" i="4" s="1"/>
  <c r="AK276" i="4" s="1"/>
  <c r="AJ278" i="4"/>
  <c r="AC278" i="4"/>
  <c r="AB278" i="4"/>
  <c r="AB277" i="4" s="1"/>
  <c r="AB276" i="4" s="1"/>
  <c r="AA278" i="4"/>
  <c r="AD278" i="4" s="1"/>
  <c r="W278" i="4"/>
  <c r="X278" i="4" s="1"/>
  <c r="V278" i="4"/>
  <c r="V277" i="4" s="1"/>
  <c r="V276" i="4" s="1"/>
  <c r="U278" i="4"/>
  <c r="S278" i="4"/>
  <c r="R278" i="4"/>
  <c r="R277" i="4" s="1"/>
  <c r="R276" i="4" s="1"/>
  <c r="Q278" i="4"/>
  <c r="Q277" i="4" s="1"/>
  <c r="Q276" i="4" s="1"/>
  <c r="P278" i="4"/>
  <c r="AR277" i="4"/>
  <c r="AR276" i="4" s="1"/>
  <c r="AJ277" i="4"/>
  <c r="AC277" i="4"/>
  <c r="AC276" i="4" s="1"/>
  <c r="U277" i="4"/>
  <c r="S277" i="4"/>
  <c r="P277" i="4"/>
  <c r="AJ276" i="4"/>
  <c r="U276" i="4"/>
  <c r="P276" i="4"/>
  <c r="AT275" i="4"/>
  <c r="AS275" i="4"/>
  <c r="AM275" i="4"/>
  <c r="AV275" i="4" s="1"/>
  <c r="AW275" i="4" s="1"/>
  <c r="AD275" i="4"/>
  <c r="AE275" i="4" s="1"/>
  <c r="Y275" i="4"/>
  <c r="X275" i="4"/>
  <c r="AG275" i="4" s="1"/>
  <c r="AT274" i="4"/>
  <c r="AS274" i="4"/>
  <c r="AM274" i="4"/>
  <c r="AN274" i="4" s="1"/>
  <c r="AD274" i="4"/>
  <c r="AE274" i="4" s="1"/>
  <c r="Y274" i="4"/>
  <c r="X274" i="4"/>
  <c r="AG274" i="4" s="1"/>
  <c r="AS273" i="4"/>
  <c r="AT273" i="4" s="1"/>
  <c r="AN273" i="4"/>
  <c r="AM273" i="4"/>
  <c r="AV273" i="4" s="1"/>
  <c r="AW273" i="4" s="1"/>
  <c r="AE273" i="4"/>
  <c r="AD273" i="4"/>
  <c r="X273" i="4"/>
  <c r="AG273" i="4" s="1"/>
  <c r="AS272" i="4"/>
  <c r="AT272" i="4" s="1"/>
  <c r="AN272" i="4"/>
  <c r="AM272" i="4"/>
  <c r="AV272" i="4" s="1"/>
  <c r="AW272" i="4" s="1"/>
  <c r="AE272" i="4"/>
  <c r="AD272" i="4"/>
  <c r="X272" i="4"/>
  <c r="Y272" i="4" s="1"/>
  <c r="AR271" i="4"/>
  <c r="AQ271" i="4"/>
  <c r="AP271" i="4"/>
  <c r="AS271" i="4" s="1"/>
  <c r="AT271" i="4" s="1"/>
  <c r="AL271" i="4"/>
  <c r="AK271" i="4"/>
  <c r="AJ271" i="4"/>
  <c r="AM271" i="4" s="1"/>
  <c r="AC271" i="4"/>
  <c r="AB271" i="4"/>
  <c r="AA271" i="4"/>
  <c r="AD271" i="4" s="1"/>
  <c r="AE271" i="4" s="1"/>
  <c r="W271" i="4"/>
  <c r="V271" i="4"/>
  <c r="U271" i="4"/>
  <c r="X271" i="4" s="1"/>
  <c r="S271" i="4"/>
  <c r="R271" i="4"/>
  <c r="Q271" i="4"/>
  <c r="P271" i="4"/>
  <c r="AT270" i="4"/>
  <c r="AS270" i="4"/>
  <c r="AM270" i="4"/>
  <c r="AN270" i="4" s="1"/>
  <c r="AD270" i="4"/>
  <c r="AE270" i="4" s="1"/>
  <c r="Y270" i="4"/>
  <c r="X270" i="4"/>
  <c r="AG270" i="4" s="1"/>
  <c r="AS269" i="4"/>
  <c r="AT269" i="4" s="1"/>
  <c r="AN269" i="4"/>
  <c r="AM269" i="4"/>
  <c r="AV269" i="4" s="1"/>
  <c r="AW269" i="4" s="1"/>
  <c r="AE269" i="4"/>
  <c r="AD269" i="4"/>
  <c r="X269" i="4"/>
  <c r="AG269" i="4" s="1"/>
  <c r="AS268" i="4"/>
  <c r="AT268" i="4" s="1"/>
  <c r="AN268" i="4"/>
  <c r="AM268" i="4"/>
  <c r="AV268" i="4" s="1"/>
  <c r="AW268" i="4" s="1"/>
  <c r="AE268" i="4"/>
  <c r="AD268" i="4"/>
  <c r="X268" i="4"/>
  <c r="Y268" i="4" s="1"/>
  <c r="AR267" i="4"/>
  <c r="AQ267" i="4"/>
  <c r="AP267" i="4"/>
  <c r="AS267" i="4" s="1"/>
  <c r="AT267" i="4" s="1"/>
  <c r="AL267" i="4"/>
  <c r="AK267" i="4"/>
  <c r="AJ267" i="4"/>
  <c r="AM267" i="4" s="1"/>
  <c r="AC267" i="4"/>
  <c r="AB267" i="4"/>
  <c r="AA267" i="4"/>
  <c r="AD267" i="4" s="1"/>
  <c r="AE267" i="4" s="1"/>
  <c r="W267" i="4"/>
  <c r="V267" i="4"/>
  <c r="U267" i="4"/>
  <c r="X267" i="4" s="1"/>
  <c r="S267" i="4"/>
  <c r="R267" i="4"/>
  <c r="Q267" i="4"/>
  <c r="P267" i="4"/>
  <c r="AT266" i="4"/>
  <c r="AS266" i="4"/>
  <c r="AM266" i="4"/>
  <c r="AN266" i="4" s="1"/>
  <c r="AD266" i="4"/>
  <c r="AE266" i="4" s="1"/>
  <c r="Y266" i="4"/>
  <c r="X266" i="4"/>
  <c r="AG266" i="4" s="1"/>
  <c r="AS265" i="4"/>
  <c r="AT265" i="4" s="1"/>
  <c r="AN265" i="4"/>
  <c r="AM265" i="4"/>
  <c r="AV265" i="4" s="1"/>
  <c r="AW265" i="4" s="1"/>
  <c r="AE265" i="4"/>
  <c r="AD265" i="4"/>
  <c r="X265" i="4"/>
  <c r="AG265" i="4" s="1"/>
  <c r="AS264" i="4"/>
  <c r="AT264" i="4" s="1"/>
  <c r="AN264" i="4"/>
  <c r="AM264" i="4"/>
  <c r="AV264" i="4" s="1"/>
  <c r="AW264" i="4" s="1"/>
  <c r="AE264" i="4"/>
  <c r="AD264" i="4"/>
  <c r="X264" i="4"/>
  <c r="Y264" i="4" s="1"/>
  <c r="AR263" i="4"/>
  <c r="AQ263" i="4"/>
  <c r="AP263" i="4"/>
  <c r="AS263" i="4" s="1"/>
  <c r="AT263" i="4" s="1"/>
  <c r="AL263" i="4"/>
  <c r="AK263" i="4"/>
  <c r="AK262" i="4" s="1"/>
  <c r="AK261" i="4" s="1"/>
  <c r="AJ263" i="4"/>
  <c r="AM263" i="4" s="1"/>
  <c r="AC263" i="4"/>
  <c r="AB263" i="4"/>
  <c r="AA263" i="4"/>
  <c r="AD263" i="4" s="1"/>
  <c r="AE263" i="4" s="1"/>
  <c r="W263" i="4"/>
  <c r="V263" i="4"/>
  <c r="V262" i="4" s="1"/>
  <c r="V261" i="4" s="1"/>
  <c r="V260" i="4" s="1"/>
  <c r="V259" i="4" s="1"/>
  <c r="V258" i="4" s="1"/>
  <c r="V257" i="4" s="1"/>
  <c r="U263" i="4"/>
  <c r="X263" i="4" s="1"/>
  <c r="S263" i="4"/>
  <c r="R263" i="4"/>
  <c r="Q263" i="4"/>
  <c r="Q262" i="4" s="1"/>
  <c r="Q261" i="4" s="1"/>
  <c r="Q260" i="4" s="1"/>
  <c r="Q259" i="4" s="1"/>
  <c r="Q258" i="4" s="1"/>
  <c r="Q257" i="4" s="1"/>
  <c r="P263" i="4"/>
  <c r="P262" i="4" s="1"/>
  <c r="P261" i="4" s="1"/>
  <c r="P260" i="4" s="1"/>
  <c r="P259" i="4" s="1"/>
  <c r="P258" i="4" s="1"/>
  <c r="P257" i="4" s="1"/>
  <c r="AR262" i="4"/>
  <c r="AQ262" i="4"/>
  <c r="AQ261" i="4" s="1"/>
  <c r="AQ260" i="4" s="1"/>
  <c r="AQ259" i="4" s="1"/>
  <c r="AQ258" i="4" s="1"/>
  <c r="AQ257" i="4" s="1"/>
  <c r="AL262" i="4"/>
  <c r="AL261" i="4" s="1"/>
  <c r="AC262" i="4"/>
  <c r="AB262" i="4"/>
  <c r="AB261" i="4" s="1"/>
  <c r="W262" i="4"/>
  <c r="W261" i="4" s="1"/>
  <c r="S262" i="4"/>
  <c r="R262" i="4"/>
  <c r="R261" i="4" s="1"/>
  <c r="R260" i="4" s="1"/>
  <c r="R259" i="4" s="1"/>
  <c r="R258" i="4" s="1"/>
  <c r="R257" i="4" s="1"/>
  <c r="AR261" i="4"/>
  <c r="AC261" i="4"/>
  <c r="AC260" i="4" s="1"/>
  <c r="AC259" i="4" s="1"/>
  <c r="AC258" i="4" s="1"/>
  <c r="AC257" i="4" s="1"/>
  <c r="S261" i="4"/>
  <c r="AS256" i="4"/>
  <c r="AT256" i="4" s="1"/>
  <c r="AN256" i="4"/>
  <c r="AM256" i="4"/>
  <c r="AV256" i="4" s="1"/>
  <c r="AW256" i="4" s="1"/>
  <c r="AE256" i="4"/>
  <c r="AD256" i="4"/>
  <c r="X256" i="4"/>
  <c r="Y256" i="4" s="1"/>
  <c r="O256" i="4"/>
  <c r="AR255" i="4"/>
  <c r="AR254" i="4" s="1"/>
  <c r="AR253" i="4" s="1"/>
  <c r="AQ255" i="4"/>
  <c r="AQ254" i="4" s="1"/>
  <c r="AP255" i="4"/>
  <c r="AS255" i="4" s="1"/>
  <c r="AT255" i="4" s="1"/>
  <c r="AL255" i="4"/>
  <c r="AM255" i="4" s="1"/>
  <c r="AK255" i="4"/>
  <c r="AJ255" i="4"/>
  <c r="AC255" i="4"/>
  <c r="AC254" i="4" s="1"/>
  <c r="AC253" i="4" s="1"/>
  <c r="AB255" i="4"/>
  <c r="AB254" i="4" s="1"/>
  <c r="AA255" i="4"/>
  <c r="AD255" i="4" s="1"/>
  <c r="AE255" i="4" s="1"/>
  <c r="W255" i="4"/>
  <c r="X255" i="4" s="1"/>
  <c r="V255" i="4"/>
  <c r="U255" i="4"/>
  <c r="S255" i="4"/>
  <c r="S254" i="4" s="1"/>
  <c r="R255" i="4"/>
  <c r="R254" i="4" s="1"/>
  <c r="R253" i="4" s="1"/>
  <c r="Q255" i="4"/>
  <c r="P255" i="4"/>
  <c r="O255" i="4"/>
  <c r="AP254" i="4"/>
  <c r="AP253" i="4" s="1"/>
  <c r="AK254" i="4"/>
  <c r="AK253" i="4" s="1"/>
  <c r="AJ254" i="4"/>
  <c r="AA254" i="4"/>
  <c r="AA253" i="4" s="1"/>
  <c r="V254" i="4"/>
  <c r="V253" i="4" s="1"/>
  <c r="U254" i="4"/>
  <c r="Q254" i="4"/>
  <c r="Q253" i="4" s="1"/>
  <c r="P254" i="4"/>
  <c r="P253" i="4" s="1"/>
  <c r="O254" i="4"/>
  <c r="O253" i="4"/>
  <c r="AS252" i="4"/>
  <c r="AT252" i="4" s="1"/>
  <c r="AN252" i="4"/>
  <c r="AM252" i="4"/>
  <c r="AV252" i="4" s="1"/>
  <c r="AW252" i="4" s="1"/>
  <c r="AE252" i="4"/>
  <c r="AD252" i="4"/>
  <c r="X252" i="4"/>
  <c r="Y252" i="4" s="1"/>
  <c r="AT251" i="4"/>
  <c r="AS251" i="4"/>
  <c r="AM251" i="4"/>
  <c r="AV251" i="4" s="1"/>
  <c r="AW251" i="4" s="1"/>
  <c r="AD251" i="4"/>
  <c r="AE251" i="4" s="1"/>
  <c r="Y251" i="4"/>
  <c r="X251" i="4"/>
  <c r="AG251" i="4" s="1"/>
  <c r="AT250" i="4"/>
  <c r="AS250" i="4"/>
  <c r="AM250" i="4"/>
  <c r="AN250" i="4" s="1"/>
  <c r="AD250" i="4"/>
  <c r="AE250" i="4" s="1"/>
  <c r="Y250" i="4"/>
  <c r="X250" i="4"/>
  <c r="AG250" i="4" s="1"/>
  <c r="AR249" i="4"/>
  <c r="AS249" i="4" s="1"/>
  <c r="AT249" i="4" s="1"/>
  <c r="AQ249" i="4"/>
  <c r="AP249" i="4"/>
  <c r="AM249" i="4"/>
  <c r="AN249" i="4" s="1"/>
  <c r="AL249" i="4"/>
  <c r="AK249" i="4"/>
  <c r="AJ249" i="4"/>
  <c r="AC249" i="4"/>
  <c r="AD249" i="4" s="1"/>
  <c r="AE249" i="4" s="1"/>
  <c r="AB249" i="4"/>
  <c r="AA249" i="4"/>
  <c r="X249" i="4"/>
  <c r="Y249" i="4" s="1"/>
  <c r="W249" i="4"/>
  <c r="V249" i="4"/>
  <c r="U249" i="4"/>
  <c r="S249" i="4"/>
  <c r="R249" i="4"/>
  <c r="Q249" i="4"/>
  <c r="P249" i="4"/>
  <c r="AS248" i="4"/>
  <c r="AT248" i="4" s="1"/>
  <c r="AN248" i="4"/>
  <c r="AM248" i="4"/>
  <c r="AV248" i="4" s="1"/>
  <c r="AW248" i="4" s="1"/>
  <c r="AE248" i="4"/>
  <c r="AD248" i="4"/>
  <c r="X248" i="4"/>
  <c r="Y248" i="4" s="1"/>
  <c r="AR247" i="4"/>
  <c r="AQ247" i="4"/>
  <c r="AP247" i="4"/>
  <c r="AP246" i="4" s="1"/>
  <c r="AP245" i="4" s="1"/>
  <c r="AN247" i="4"/>
  <c r="AM247" i="4"/>
  <c r="AL247" i="4"/>
  <c r="AK247" i="4"/>
  <c r="AK246" i="4" s="1"/>
  <c r="AK245" i="4" s="1"/>
  <c r="AJ247" i="4"/>
  <c r="AJ246" i="4" s="1"/>
  <c r="AJ245" i="4" s="1"/>
  <c r="AE247" i="4"/>
  <c r="AD247" i="4"/>
  <c r="AC247" i="4"/>
  <c r="AB247" i="4"/>
  <c r="AA247" i="4"/>
  <c r="AA246" i="4" s="1"/>
  <c r="AA245" i="4" s="1"/>
  <c r="W247" i="4"/>
  <c r="V247" i="4"/>
  <c r="V246" i="4" s="1"/>
  <c r="V245" i="4" s="1"/>
  <c r="U247" i="4"/>
  <c r="U246" i="4" s="1"/>
  <c r="U245" i="4" s="1"/>
  <c r="S247" i="4"/>
  <c r="R247" i="4"/>
  <c r="Q247" i="4"/>
  <c r="Q246" i="4" s="1"/>
  <c r="Q245" i="4" s="1"/>
  <c r="P247" i="4"/>
  <c r="P246" i="4" s="1"/>
  <c r="P245" i="4" s="1"/>
  <c r="AQ246" i="4"/>
  <c r="AQ245" i="4" s="1"/>
  <c r="AL246" i="4"/>
  <c r="AL245" i="4" s="1"/>
  <c r="AB246" i="4"/>
  <c r="AB245" i="4" s="1"/>
  <c r="W246" i="4"/>
  <c r="W245" i="4" s="1"/>
  <c r="R246" i="4"/>
  <c r="R245" i="4" s="1"/>
  <c r="AS244" i="4"/>
  <c r="AT244" i="4" s="1"/>
  <c r="AN244" i="4"/>
  <c r="AM244" i="4"/>
  <c r="AV244" i="4" s="1"/>
  <c r="AW244" i="4" s="1"/>
  <c r="AE244" i="4"/>
  <c r="AD244" i="4"/>
  <c r="X244" i="4"/>
  <c r="Y244" i="4" s="1"/>
  <c r="AT243" i="4"/>
  <c r="AS243" i="4"/>
  <c r="AM243" i="4"/>
  <c r="AV243" i="4" s="1"/>
  <c r="AW243" i="4" s="1"/>
  <c r="AD243" i="4"/>
  <c r="AE243" i="4" s="1"/>
  <c r="Y243" i="4"/>
  <c r="X243" i="4"/>
  <c r="AG243" i="4" s="1"/>
  <c r="AT242" i="4"/>
  <c r="AS242" i="4"/>
  <c r="AM242" i="4"/>
  <c r="AN242" i="4" s="1"/>
  <c r="AD242" i="4"/>
  <c r="AE242" i="4" s="1"/>
  <c r="Y242" i="4"/>
  <c r="X242" i="4"/>
  <c r="AG242" i="4" s="1"/>
  <c r="AR241" i="4"/>
  <c r="AQ241" i="4"/>
  <c r="AP241" i="4"/>
  <c r="AM241" i="4"/>
  <c r="AN241" i="4" s="1"/>
  <c r="AL241" i="4"/>
  <c r="AK241" i="4"/>
  <c r="AJ241" i="4"/>
  <c r="AC241" i="4"/>
  <c r="AB241" i="4"/>
  <c r="AA241" i="4"/>
  <c r="X241" i="4"/>
  <c r="Y241" i="4" s="1"/>
  <c r="W241" i="4"/>
  <c r="V241" i="4"/>
  <c r="U241" i="4"/>
  <c r="S241" i="4"/>
  <c r="R241" i="4"/>
  <c r="Q241" i="4"/>
  <c r="P241" i="4"/>
  <c r="AS240" i="4"/>
  <c r="AT240" i="4" s="1"/>
  <c r="AN240" i="4"/>
  <c r="AM240" i="4"/>
  <c r="AV240" i="4" s="1"/>
  <c r="AW240" i="4" s="1"/>
  <c r="AE240" i="4"/>
  <c r="AD240" i="4"/>
  <c r="X240" i="4"/>
  <c r="Y240" i="4" s="1"/>
  <c r="AR239" i="4"/>
  <c r="AQ239" i="4"/>
  <c r="AP239" i="4"/>
  <c r="AS239" i="4" s="1"/>
  <c r="AT239" i="4" s="1"/>
  <c r="AL239" i="4"/>
  <c r="AK239" i="4"/>
  <c r="AJ239" i="4"/>
  <c r="AM239" i="4" s="1"/>
  <c r="AC239" i="4"/>
  <c r="AB239" i="4"/>
  <c r="AA239" i="4"/>
  <c r="AD239" i="4" s="1"/>
  <c r="AE239" i="4" s="1"/>
  <c r="W239" i="4"/>
  <c r="V239" i="4"/>
  <c r="U239" i="4"/>
  <c r="X239" i="4" s="1"/>
  <c r="S239" i="4"/>
  <c r="R239" i="4"/>
  <c r="Q239" i="4"/>
  <c r="P239" i="4"/>
  <c r="AT238" i="4"/>
  <c r="AS238" i="4"/>
  <c r="AM238" i="4"/>
  <c r="AN238" i="4" s="1"/>
  <c r="AD238" i="4"/>
  <c r="AE238" i="4" s="1"/>
  <c r="Y238" i="4"/>
  <c r="X238" i="4"/>
  <c r="AG238" i="4" s="1"/>
  <c r="AS237" i="4"/>
  <c r="AT237" i="4" s="1"/>
  <c r="AN237" i="4"/>
  <c r="AM237" i="4"/>
  <c r="AV237" i="4" s="1"/>
  <c r="AW237" i="4" s="1"/>
  <c r="AE237" i="4"/>
  <c r="AD237" i="4"/>
  <c r="X237" i="4"/>
  <c r="AG237" i="4" s="1"/>
  <c r="AS236" i="4"/>
  <c r="AT236" i="4" s="1"/>
  <c r="AR236" i="4"/>
  <c r="AR235" i="4" s="1"/>
  <c r="AR234" i="4" s="1"/>
  <c r="AQ236" i="4"/>
  <c r="AP236" i="4"/>
  <c r="AL236" i="4"/>
  <c r="AK236" i="4"/>
  <c r="AJ236" i="4"/>
  <c r="AM236" i="4" s="1"/>
  <c r="AD236" i="4"/>
  <c r="AE236" i="4" s="1"/>
  <c r="AC236" i="4"/>
  <c r="AC235" i="4" s="1"/>
  <c r="AC234" i="4" s="1"/>
  <c r="AB236" i="4"/>
  <c r="AA236" i="4"/>
  <c r="W236" i="4"/>
  <c r="V236" i="4"/>
  <c r="U236" i="4"/>
  <c r="X236" i="4" s="1"/>
  <c r="S236" i="4"/>
  <c r="R236" i="4"/>
  <c r="Q236" i="4"/>
  <c r="P236" i="4"/>
  <c r="P235" i="4" s="1"/>
  <c r="P234" i="4" s="1"/>
  <c r="AQ235" i="4"/>
  <c r="AP235" i="4"/>
  <c r="AP234" i="4" s="1"/>
  <c r="AL235" i="4"/>
  <c r="AK235" i="4"/>
  <c r="AK234" i="4" s="1"/>
  <c r="AB235" i="4"/>
  <c r="AA235" i="4"/>
  <c r="AA234" i="4" s="1"/>
  <c r="W235" i="4"/>
  <c r="V235" i="4"/>
  <c r="V234" i="4" s="1"/>
  <c r="R235" i="4"/>
  <c r="Q235" i="4"/>
  <c r="Q234" i="4" s="1"/>
  <c r="AQ234" i="4"/>
  <c r="AL234" i="4"/>
  <c r="AB234" i="4"/>
  <c r="W234" i="4"/>
  <c r="R234" i="4"/>
  <c r="AS233" i="4"/>
  <c r="AT233" i="4" s="1"/>
  <c r="AN233" i="4"/>
  <c r="AM233" i="4"/>
  <c r="AV233" i="4" s="1"/>
  <c r="AW233" i="4" s="1"/>
  <c r="AE233" i="4"/>
  <c r="AD233" i="4"/>
  <c r="X233" i="4"/>
  <c r="AG233" i="4" s="1"/>
  <c r="AS232" i="4"/>
  <c r="AT232" i="4" s="1"/>
  <c r="AN232" i="4"/>
  <c r="AM232" i="4"/>
  <c r="AV232" i="4" s="1"/>
  <c r="AW232" i="4" s="1"/>
  <c r="AE232" i="4"/>
  <c r="AD232" i="4"/>
  <c r="X232" i="4"/>
  <c r="Y232" i="4" s="1"/>
  <c r="AT231" i="4"/>
  <c r="AS231" i="4"/>
  <c r="AM231" i="4"/>
  <c r="AV231" i="4" s="1"/>
  <c r="AW231" i="4" s="1"/>
  <c r="AD231" i="4"/>
  <c r="AE231" i="4" s="1"/>
  <c r="Y231" i="4"/>
  <c r="X231" i="4"/>
  <c r="AG231" i="4" s="1"/>
  <c r="AT230" i="4"/>
  <c r="AS230" i="4"/>
  <c r="AM230" i="4"/>
  <c r="AN230" i="4" s="1"/>
  <c r="AD230" i="4"/>
  <c r="AE230" i="4" s="1"/>
  <c r="Y230" i="4"/>
  <c r="X230" i="4"/>
  <c r="AG230" i="4" s="1"/>
  <c r="AR229" i="4"/>
  <c r="AS229" i="4" s="1"/>
  <c r="AT229" i="4" s="1"/>
  <c r="AQ229" i="4"/>
  <c r="AP229" i="4"/>
  <c r="AM229" i="4"/>
  <c r="AN229" i="4" s="1"/>
  <c r="AL229" i="4"/>
  <c r="AK229" i="4"/>
  <c r="AJ229" i="4"/>
  <c r="AC229" i="4"/>
  <c r="AD229" i="4" s="1"/>
  <c r="AE229" i="4" s="1"/>
  <c r="AB229" i="4"/>
  <c r="AA229" i="4"/>
  <c r="X229" i="4"/>
  <c r="Y229" i="4" s="1"/>
  <c r="W229" i="4"/>
  <c r="V229" i="4"/>
  <c r="U229" i="4"/>
  <c r="S229" i="4"/>
  <c r="R229" i="4"/>
  <c r="Q229" i="4"/>
  <c r="P229" i="4"/>
  <c r="AS228" i="4"/>
  <c r="AT228" i="4" s="1"/>
  <c r="AN228" i="4"/>
  <c r="AM228" i="4"/>
  <c r="AV228" i="4" s="1"/>
  <c r="AW228" i="4" s="1"/>
  <c r="AE228" i="4"/>
  <c r="AD228" i="4"/>
  <c r="X228" i="4"/>
  <c r="Y228" i="4" s="1"/>
  <c r="AT227" i="4"/>
  <c r="AS227" i="4"/>
  <c r="AM227" i="4"/>
  <c r="AV227" i="4" s="1"/>
  <c r="AW227" i="4" s="1"/>
  <c r="AD227" i="4"/>
  <c r="AE227" i="4" s="1"/>
  <c r="Y227" i="4"/>
  <c r="X227" i="4"/>
  <c r="AG227" i="4" s="1"/>
  <c r="AR226" i="4"/>
  <c r="AQ226" i="4"/>
  <c r="AP226" i="4"/>
  <c r="AS226" i="4" s="1"/>
  <c r="AT226" i="4" s="1"/>
  <c r="AL226" i="4"/>
  <c r="AM226" i="4" s="1"/>
  <c r="AK226" i="4"/>
  <c r="AJ226" i="4"/>
  <c r="AC226" i="4"/>
  <c r="AB226" i="4"/>
  <c r="AA226" i="4"/>
  <c r="AD226" i="4" s="1"/>
  <c r="AE226" i="4" s="1"/>
  <c r="W226" i="4"/>
  <c r="X226" i="4" s="1"/>
  <c r="V226" i="4"/>
  <c r="U226" i="4"/>
  <c r="S226" i="4"/>
  <c r="R226" i="4"/>
  <c r="Q226" i="4"/>
  <c r="P226" i="4"/>
  <c r="AS225" i="4"/>
  <c r="AT225" i="4" s="1"/>
  <c r="AN225" i="4"/>
  <c r="AM225" i="4"/>
  <c r="AV225" i="4" s="1"/>
  <c r="AW225" i="4" s="1"/>
  <c r="AE225" i="4"/>
  <c r="AD225" i="4"/>
  <c r="X225" i="4"/>
  <c r="AG225" i="4" s="1"/>
  <c r="AS224" i="4"/>
  <c r="AT224" i="4" s="1"/>
  <c r="AN224" i="4"/>
  <c r="AM224" i="4"/>
  <c r="AV224" i="4" s="1"/>
  <c r="AW224" i="4" s="1"/>
  <c r="AE224" i="4"/>
  <c r="AD224" i="4"/>
  <c r="X224" i="4"/>
  <c r="Y224" i="4" s="1"/>
  <c r="AR223" i="4"/>
  <c r="AQ223" i="4"/>
  <c r="AP223" i="4"/>
  <c r="AS223" i="4" s="1"/>
  <c r="AT223" i="4" s="1"/>
  <c r="AL223" i="4"/>
  <c r="AK223" i="4"/>
  <c r="AK222" i="4" s="1"/>
  <c r="AK221" i="4" s="1"/>
  <c r="AK220" i="4" s="1"/>
  <c r="AK219" i="4" s="1"/>
  <c r="AK218" i="4" s="1"/>
  <c r="AK217" i="4" s="1"/>
  <c r="AJ223" i="4"/>
  <c r="AM223" i="4" s="1"/>
  <c r="AC223" i="4"/>
  <c r="AB223" i="4"/>
  <c r="AA223" i="4"/>
  <c r="AD223" i="4" s="1"/>
  <c r="AE223" i="4" s="1"/>
  <c r="W223" i="4"/>
  <c r="V223" i="4"/>
  <c r="V222" i="4" s="1"/>
  <c r="V221" i="4" s="1"/>
  <c r="V220" i="4" s="1"/>
  <c r="V219" i="4" s="1"/>
  <c r="V218" i="4" s="1"/>
  <c r="V217" i="4" s="1"/>
  <c r="U223" i="4"/>
  <c r="X223" i="4" s="1"/>
  <c r="S223" i="4"/>
  <c r="R223" i="4"/>
  <c r="Q223" i="4"/>
  <c r="Q222" i="4" s="1"/>
  <c r="Q221" i="4" s="1"/>
  <c r="Q220" i="4" s="1"/>
  <c r="Q219" i="4" s="1"/>
  <c r="Q218" i="4" s="1"/>
  <c r="Q217" i="4" s="1"/>
  <c r="P223" i="4"/>
  <c r="P222" i="4" s="1"/>
  <c r="P221" i="4" s="1"/>
  <c r="AQ222" i="4"/>
  <c r="AQ221" i="4" s="1"/>
  <c r="AL222" i="4"/>
  <c r="AL221" i="4" s="1"/>
  <c r="AB222" i="4"/>
  <c r="AB221" i="4" s="1"/>
  <c r="W222" i="4"/>
  <c r="W221" i="4" s="1"/>
  <c r="R222" i="4"/>
  <c r="R221" i="4" s="1"/>
  <c r="R220" i="4" s="1"/>
  <c r="R219" i="4" s="1"/>
  <c r="R218" i="4" s="1"/>
  <c r="R217" i="4" s="1"/>
  <c r="AS216" i="4"/>
  <c r="AT216" i="4" s="1"/>
  <c r="AN216" i="4"/>
  <c r="AM216" i="4"/>
  <c r="AV216" i="4" s="1"/>
  <c r="AW216" i="4" s="1"/>
  <c r="AE216" i="4"/>
  <c r="AD216" i="4"/>
  <c r="X216" i="4"/>
  <c r="Y216" i="4" s="1"/>
  <c r="O216" i="4"/>
  <c r="AR215" i="4"/>
  <c r="AR214" i="4" s="1"/>
  <c r="AR213" i="4" s="1"/>
  <c r="AQ215" i="4"/>
  <c r="AQ214" i="4" s="1"/>
  <c r="AP215" i="4"/>
  <c r="AS215" i="4" s="1"/>
  <c r="AT215" i="4" s="1"/>
  <c r="AL215" i="4"/>
  <c r="AM215" i="4" s="1"/>
  <c r="AK215" i="4"/>
  <c r="AJ215" i="4"/>
  <c r="AC215" i="4"/>
  <c r="AC214" i="4" s="1"/>
  <c r="AC213" i="4" s="1"/>
  <c r="AB215" i="4"/>
  <c r="AB214" i="4" s="1"/>
  <c r="AA215" i="4"/>
  <c r="AD215" i="4" s="1"/>
  <c r="AE215" i="4" s="1"/>
  <c r="W215" i="4"/>
  <c r="X215" i="4" s="1"/>
  <c r="V215" i="4"/>
  <c r="U215" i="4"/>
  <c r="S215" i="4"/>
  <c r="S214" i="4" s="1"/>
  <c r="R215" i="4"/>
  <c r="R214" i="4" s="1"/>
  <c r="R213" i="4" s="1"/>
  <c r="Q215" i="4"/>
  <c r="P215" i="4"/>
  <c r="O215" i="4"/>
  <c r="AP214" i="4"/>
  <c r="AK214" i="4"/>
  <c r="AJ214" i="4"/>
  <c r="AA214" i="4"/>
  <c r="V214" i="4"/>
  <c r="U214" i="4"/>
  <c r="Q214" i="4"/>
  <c r="P214" i="4"/>
  <c r="P213" i="4" s="1"/>
  <c r="AP213" i="4"/>
  <c r="AK213" i="4"/>
  <c r="AA213" i="4"/>
  <c r="V213" i="4"/>
  <c r="Q213" i="4"/>
  <c r="AT212" i="4"/>
  <c r="AS212" i="4"/>
  <c r="AM212" i="4"/>
  <c r="AN212" i="4" s="1"/>
  <c r="AD212" i="4"/>
  <c r="AE212" i="4" s="1"/>
  <c r="Y212" i="4"/>
  <c r="X212" i="4"/>
  <c r="AG212" i="4" s="1"/>
  <c r="AS211" i="4"/>
  <c r="AT211" i="4" s="1"/>
  <c r="AN211" i="4"/>
  <c r="AM211" i="4"/>
  <c r="AV211" i="4" s="1"/>
  <c r="AW211" i="4" s="1"/>
  <c r="AE211" i="4"/>
  <c r="AD211" i="4"/>
  <c r="X211" i="4"/>
  <c r="AG211" i="4" s="1"/>
  <c r="AS210" i="4"/>
  <c r="AT210" i="4" s="1"/>
  <c r="AN210" i="4"/>
  <c r="AM210" i="4"/>
  <c r="AV210" i="4" s="1"/>
  <c r="AW210" i="4" s="1"/>
  <c r="AE210" i="4"/>
  <c r="AD210" i="4"/>
  <c r="X210" i="4"/>
  <c r="Y210" i="4" s="1"/>
  <c r="AR209" i="4"/>
  <c r="AQ209" i="4"/>
  <c r="AP209" i="4"/>
  <c r="AP206" i="4" s="1"/>
  <c r="AP205" i="4" s="1"/>
  <c r="AL209" i="4"/>
  <c r="AK209" i="4"/>
  <c r="AK206" i="4" s="1"/>
  <c r="AK205" i="4" s="1"/>
  <c r="AJ209" i="4"/>
  <c r="AM209" i="4" s="1"/>
  <c r="AC209" i="4"/>
  <c r="AB209" i="4"/>
  <c r="AA209" i="4"/>
  <c r="AA206" i="4" s="1"/>
  <c r="AA205" i="4" s="1"/>
  <c r="W209" i="4"/>
  <c r="V209" i="4"/>
  <c r="V206" i="4" s="1"/>
  <c r="V205" i="4" s="1"/>
  <c r="U209" i="4"/>
  <c r="X209" i="4" s="1"/>
  <c r="S209" i="4"/>
  <c r="R209" i="4"/>
  <c r="Q209" i="4"/>
  <c r="Q206" i="4" s="1"/>
  <c r="Q205" i="4" s="1"/>
  <c r="P209" i="4"/>
  <c r="AT208" i="4"/>
  <c r="AS208" i="4"/>
  <c r="AM208" i="4"/>
  <c r="AN208" i="4" s="1"/>
  <c r="AD208" i="4"/>
  <c r="AE208" i="4" s="1"/>
  <c r="Y208" i="4"/>
  <c r="X208" i="4"/>
  <c r="AG208" i="4" s="1"/>
  <c r="AS207" i="4"/>
  <c r="AT207" i="4" s="1"/>
  <c r="AR207" i="4"/>
  <c r="AR206" i="4" s="1"/>
  <c r="AR205" i="4" s="1"/>
  <c r="AQ207" i="4"/>
  <c r="AQ206" i="4" s="1"/>
  <c r="AQ205" i="4" s="1"/>
  <c r="AP207" i="4"/>
  <c r="AM207" i="4"/>
  <c r="AN207" i="4" s="1"/>
  <c r="AL207" i="4"/>
  <c r="AL206" i="4" s="1"/>
  <c r="AL205" i="4" s="1"/>
  <c r="AK207" i="4"/>
  <c r="AJ207" i="4"/>
  <c r="AC207" i="4"/>
  <c r="AC206" i="4" s="1"/>
  <c r="AC205" i="4" s="1"/>
  <c r="AB207" i="4"/>
  <c r="AB206" i="4" s="1"/>
  <c r="AB205" i="4" s="1"/>
  <c r="AA207" i="4"/>
  <c r="X207" i="4"/>
  <c r="Y207" i="4" s="1"/>
  <c r="W207" i="4"/>
  <c r="W206" i="4" s="1"/>
  <c r="W205" i="4" s="1"/>
  <c r="V207" i="4"/>
  <c r="U207" i="4"/>
  <c r="S207" i="4"/>
  <c r="R207" i="4"/>
  <c r="R206" i="4" s="1"/>
  <c r="R205" i="4" s="1"/>
  <c r="Q207" i="4"/>
  <c r="P207" i="4"/>
  <c r="AJ206" i="4"/>
  <c r="AJ205" i="4" s="1"/>
  <c r="U206" i="4"/>
  <c r="U205" i="4" s="1"/>
  <c r="P206" i="4"/>
  <c r="P205" i="4" s="1"/>
  <c r="AT204" i="4"/>
  <c r="AS204" i="4"/>
  <c r="AM204" i="4"/>
  <c r="AN204" i="4" s="1"/>
  <c r="AD204" i="4"/>
  <c r="AE204" i="4" s="1"/>
  <c r="Y204" i="4"/>
  <c r="X204" i="4"/>
  <c r="AG204" i="4" s="1"/>
  <c r="AS203" i="4"/>
  <c r="AT203" i="4" s="1"/>
  <c r="AN203" i="4"/>
  <c r="AM203" i="4"/>
  <c r="AV203" i="4" s="1"/>
  <c r="AW203" i="4" s="1"/>
  <c r="AE203" i="4"/>
  <c r="AD203" i="4"/>
  <c r="X203" i="4"/>
  <c r="AG203" i="4" s="1"/>
  <c r="AS202" i="4"/>
  <c r="AT202" i="4" s="1"/>
  <c r="AN202" i="4"/>
  <c r="AM202" i="4"/>
  <c r="AV202" i="4" s="1"/>
  <c r="AW202" i="4" s="1"/>
  <c r="AE202" i="4"/>
  <c r="AD202" i="4"/>
  <c r="X202" i="4"/>
  <c r="Y202" i="4" s="1"/>
  <c r="AR201" i="4"/>
  <c r="AQ201" i="4"/>
  <c r="AP201" i="4"/>
  <c r="AS201" i="4" s="1"/>
  <c r="AT201" i="4" s="1"/>
  <c r="AL201" i="4"/>
  <c r="AK201" i="4"/>
  <c r="AJ201" i="4"/>
  <c r="AM201" i="4" s="1"/>
  <c r="AC201" i="4"/>
  <c r="AB201" i="4"/>
  <c r="AA201" i="4"/>
  <c r="AD201" i="4" s="1"/>
  <c r="AE201" i="4" s="1"/>
  <c r="W201" i="4"/>
  <c r="V201" i="4"/>
  <c r="U201" i="4"/>
  <c r="X201" i="4" s="1"/>
  <c r="S201" i="4"/>
  <c r="R201" i="4"/>
  <c r="Q201" i="4"/>
  <c r="P201" i="4"/>
  <c r="AT200" i="4"/>
  <c r="AS200" i="4"/>
  <c r="AM200" i="4"/>
  <c r="AN200" i="4" s="1"/>
  <c r="AD200" i="4"/>
  <c r="AE200" i="4" s="1"/>
  <c r="Y200" i="4"/>
  <c r="X200" i="4"/>
  <c r="AG200" i="4" s="1"/>
  <c r="AR199" i="4"/>
  <c r="AS199" i="4" s="1"/>
  <c r="AT199" i="4" s="1"/>
  <c r="AQ199" i="4"/>
  <c r="AP199" i="4"/>
  <c r="AM199" i="4"/>
  <c r="AN199" i="4" s="1"/>
  <c r="AL199" i="4"/>
  <c r="AK199" i="4"/>
  <c r="AJ199" i="4"/>
  <c r="AC199" i="4"/>
  <c r="AD199" i="4" s="1"/>
  <c r="AE199" i="4" s="1"/>
  <c r="AB199" i="4"/>
  <c r="AA199" i="4"/>
  <c r="X199" i="4"/>
  <c r="Y199" i="4" s="1"/>
  <c r="W199" i="4"/>
  <c r="V199" i="4"/>
  <c r="U199" i="4"/>
  <c r="S199" i="4"/>
  <c r="R199" i="4"/>
  <c r="Q199" i="4"/>
  <c r="P199" i="4"/>
  <c r="AS198" i="4"/>
  <c r="AT198" i="4" s="1"/>
  <c r="AN198" i="4"/>
  <c r="AM198" i="4"/>
  <c r="AV198" i="4" s="1"/>
  <c r="AW198" i="4" s="1"/>
  <c r="AE198" i="4"/>
  <c r="AD198" i="4"/>
  <c r="X198" i="4"/>
  <c r="Y198" i="4" s="1"/>
  <c r="AT197" i="4"/>
  <c r="AS197" i="4"/>
  <c r="AM197" i="4"/>
  <c r="AV197" i="4" s="1"/>
  <c r="AW197" i="4" s="1"/>
  <c r="AD197" i="4"/>
  <c r="AE197" i="4" s="1"/>
  <c r="Y197" i="4"/>
  <c r="X197" i="4"/>
  <c r="AG197" i="4" s="1"/>
  <c r="AR196" i="4"/>
  <c r="AQ196" i="4"/>
  <c r="AQ195" i="4" s="1"/>
  <c r="AQ194" i="4" s="1"/>
  <c r="AP196" i="4"/>
  <c r="AS196" i="4" s="1"/>
  <c r="AL196" i="4"/>
  <c r="AM196" i="4" s="1"/>
  <c r="AK196" i="4"/>
  <c r="AK195" i="4" s="1"/>
  <c r="AK194" i="4" s="1"/>
  <c r="AJ196" i="4"/>
  <c r="AC196" i="4"/>
  <c r="AB196" i="4"/>
  <c r="AB195" i="4" s="1"/>
  <c r="AB194" i="4" s="1"/>
  <c r="AA196" i="4"/>
  <c r="AD196" i="4" s="1"/>
  <c r="W196" i="4"/>
  <c r="X196" i="4" s="1"/>
  <c r="V196" i="4"/>
  <c r="V195" i="4" s="1"/>
  <c r="V194" i="4" s="1"/>
  <c r="U196" i="4"/>
  <c r="S196" i="4"/>
  <c r="R196" i="4"/>
  <c r="R195" i="4" s="1"/>
  <c r="R194" i="4" s="1"/>
  <c r="Q196" i="4"/>
  <c r="Q195" i="4" s="1"/>
  <c r="Q194" i="4" s="1"/>
  <c r="P196" i="4"/>
  <c r="AR195" i="4"/>
  <c r="AR194" i="4" s="1"/>
  <c r="AJ195" i="4"/>
  <c r="AC195" i="4"/>
  <c r="AC194" i="4" s="1"/>
  <c r="U195" i="4"/>
  <c r="S195" i="4"/>
  <c r="P195" i="4"/>
  <c r="AJ194" i="4"/>
  <c r="U194" i="4"/>
  <c r="P194" i="4"/>
  <c r="AT193" i="4"/>
  <c r="AS193" i="4"/>
  <c r="AM193" i="4"/>
  <c r="AV193" i="4" s="1"/>
  <c r="AW193" i="4" s="1"/>
  <c r="AD193" i="4"/>
  <c r="AE193" i="4" s="1"/>
  <c r="Y193" i="4"/>
  <c r="X193" i="4"/>
  <c r="AG193" i="4" s="1"/>
  <c r="AT192" i="4"/>
  <c r="AS192" i="4"/>
  <c r="AM192" i="4"/>
  <c r="AN192" i="4" s="1"/>
  <c r="AD192" i="4"/>
  <c r="AE192" i="4" s="1"/>
  <c r="Y192" i="4"/>
  <c r="X192" i="4"/>
  <c r="AG192" i="4" s="1"/>
  <c r="AS191" i="4"/>
  <c r="AT191" i="4" s="1"/>
  <c r="AN191" i="4"/>
  <c r="AM191" i="4"/>
  <c r="AV191" i="4" s="1"/>
  <c r="AW191" i="4" s="1"/>
  <c r="AE191" i="4"/>
  <c r="AD191" i="4"/>
  <c r="X191" i="4"/>
  <c r="AG191" i="4" s="1"/>
  <c r="AS190" i="4"/>
  <c r="AT190" i="4" s="1"/>
  <c r="AN190" i="4"/>
  <c r="AM190" i="4"/>
  <c r="AV190" i="4" s="1"/>
  <c r="AW190" i="4" s="1"/>
  <c r="AE190" i="4"/>
  <c r="AD190" i="4"/>
  <c r="X190" i="4"/>
  <c r="Y190" i="4" s="1"/>
  <c r="AR189" i="4"/>
  <c r="AQ189" i="4"/>
  <c r="AP189" i="4"/>
  <c r="AP182" i="4" s="1"/>
  <c r="AL189" i="4"/>
  <c r="AK189" i="4"/>
  <c r="AK182" i="4" s="1"/>
  <c r="AJ189" i="4"/>
  <c r="AM189" i="4" s="1"/>
  <c r="AC189" i="4"/>
  <c r="AB189" i="4"/>
  <c r="AA189" i="4"/>
  <c r="AA182" i="4" s="1"/>
  <c r="W189" i="4"/>
  <c r="V189" i="4"/>
  <c r="V182" i="4" s="1"/>
  <c r="V181" i="4" s="1"/>
  <c r="V180" i="4" s="1"/>
  <c r="V179" i="4" s="1"/>
  <c r="V178" i="4" s="1"/>
  <c r="V177" i="4" s="1"/>
  <c r="U189" i="4"/>
  <c r="X189" i="4" s="1"/>
  <c r="S189" i="4"/>
  <c r="R189" i="4"/>
  <c r="Q189" i="4"/>
  <c r="Q182" i="4" s="1"/>
  <c r="P189" i="4"/>
  <c r="AT188" i="4"/>
  <c r="AS188" i="4"/>
  <c r="AM188" i="4"/>
  <c r="AN188" i="4" s="1"/>
  <c r="AD188" i="4"/>
  <c r="AE188" i="4" s="1"/>
  <c r="Y188" i="4"/>
  <c r="X188" i="4"/>
  <c r="AG188" i="4" s="1"/>
  <c r="AS187" i="4"/>
  <c r="AT187" i="4" s="1"/>
  <c r="AN187" i="4"/>
  <c r="AM187" i="4"/>
  <c r="AV187" i="4" s="1"/>
  <c r="AW187" i="4" s="1"/>
  <c r="AE187" i="4"/>
  <c r="AD187" i="4"/>
  <c r="X187" i="4"/>
  <c r="AG187" i="4" s="1"/>
  <c r="AS186" i="4"/>
  <c r="AT186" i="4" s="1"/>
  <c r="AR186" i="4"/>
  <c r="AQ186" i="4"/>
  <c r="AP186" i="4"/>
  <c r="AL186" i="4"/>
  <c r="AK186" i="4"/>
  <c r="AJ186" i="4"/>
  <c r="AM186" i="4" s="1"/>
  <c r="AD186" i="4"/>
  <c r="AE186" i="4" s="1"/>
  <c r="AC186" i="4"/>
  <c r="AB186" i="4"/>
  <c r="AA186" i="4"/>
  <c r="W186" i="4"/>
  <c r="V186" i="4"/>
  <c r="U186" i="4"/>
  <c r="X186" i="4" s="1"/>
  <c r="S186" i="4"/>
  <c r="R186" i="4"/>
  <c r="Q186" i="4"/>
  <c r="P186" i="4"/>
  <c r="AT185" i="4"/>
  <c r="AS185" i="4"/>
  <c r="AM185" i="4"/>
  <c r="AV185" i="4" s="1"/>
  <c r="AW185" i="4" s="1"/>
  <c r="AD185" i="4"/>
  <c r="AE185" i="4" s="1"/>
  <c r="Y185" i="4"/>
  <c r="X185" i="4"/>
  <c r="AG185" i="4" s="1"/>
  <c r="AT184" i="4"/>
  <c r="AS184" i="4"/>
  <c r="AM184" i="4"/>
  <c r="AN184" i="4" s="1"/>
  <c r="AD184" i="4"/>
  <c r="AE184" i="4" s="1"/>
  <c r="Y184" i="4"/>
  <c r="X184" i="4"/>
  <c r="AG184" i="4" s="1"/>
  <c r="AR183" i="4"/>
  <c r="AQ183" i="4"/>
  <c r="AQ182" i="4" s="1"/>
  <c r="AQ181" i="4" s="1"/>
  <c r="AP183" i="4"/>
  <c r="AM183" i="4"/>
  <c r="AL183" i="4"/>
  <c r="AL182" i="4" s="1"/>
  <c r="AL181" i="4" s="1"/>
  <c r="AK183" i="4"/>
  <c r="AJ183" i="4"/>
  <c r="AC183" i="4"/>
  <c r="AB183" i="4"/>
  <c r="AB182" i="4" s="1"/>
  <c r="AB181" i="4" s="1"/>
  <c r="AA183" i="4"/>
  <c r="X183" i="4"/>
  <c r="W183" i="4"/>
  <c r="W182" i="4" s="1"/>
  <c r="W181" i="4" s="1"/>
  <c r="V183" i="4"/>
  <c r="U183" i="4"/>
  <c r="S183" i="4"/>
  <c r="R183" i="4"/>
  <c r="R182" i="4" s="1"/>
  <c r="R181" i="4" s="1"/>
  <c r="Q183" i="4"/>
  <c r="P183" i="4"/>
  <c r="AJ182" i="4"/>
  <c r="U182" i="4"/>
  <c r="P182" i="4"/>
  <c r="P181" i="4" s="1"/>
  <c r="P180" i="4" s="1"/>
  <c r="P179" i="4" s="1"/>
  <c r="AP181" i="4"/>
  <c r="AK181" i="4"/>
  <c r="AK180" i="4" s="1"/>
  <c r="AK179" i="4" s="1"/>
  <c r="AK178" i="4" s="1"/>
  <c r="AA181" i="4"/>
  <c r="Q181" i="4"/>
  <c r="Q180" i="4" s="1"/>
  <c r="Q179" i="4" s="1"/>
  <c r="Q178" i="4" s="1"/>
  <c r="R180" i="4"/>
  <c r="R179" i="4" s="1"/>
  <c r="R178" i="4" s="1"/>
  <c r="R177" i="4" s="1"/>
  <c r="P178" i="4"/>
  <c r="P177" i="4" s="1"/>
  <c r="AK177" i="4"/>
  <c r="Q177" i="4"/>
  <c r="AV176" i="4"/>
  <c r="AW176" i="4" s="1"/>
  <c r="AT176" i="4"/>
  <c r="AS176" i="4"/>
  <c r="AM176" i="4"/>
  <c r="AN176" i="4" s="1"/>
  <c r="AD176" i="4"/>
  <c r="AE176" i="4" s="1"/>
  <c r="Y176" i="4"/>
  <c r="X176" i="4"/>
  <c r="AG176" i="4" s="1"/>
  <c r="O176" i="4"/>
  <c r="AS175" i="4"/>
  <c r="AT175" i="4" s="1"/>
  <c r="AR175" i="4"/>
  <c r="AQ175" i="4"/>
  <c r="AP175" i="4"/>
  <c r="AP174" i="4" s="1"/>
  <c r="AL175" i="4"/>
  <c r="AK175" i="4"/>
  <c r="AK174" i="4" s="1"/>
  <c r="AK173" i="4" s="1"/>
  <c r="AK171" i="4" s="1"/>
  <c r="AK168" i="4" s="1"/>
  <c r="AK167" i="4" s="1"/>
  <c r="AJ175" i="4"/>
  <c r="AD175" i="4"/>
  <c r="AE175" i="4" s="1"/>
  <c r="AC175" i="4"/>
  <c r="AB175" i="4"/>
  <c r="AA175" i="4"/>
  <c r="AA174" i="4" s="1"/>
  <c r="AA173" i="4" s="1"/>
  <c r="W175" i="4"/>
  <c r="V175" i="4"/>
  <c r="V174" i="4" s="1"/>
  <c r="U175" i="4"/>
  <c r="S175" i="4"/>
  <c r="R175" i="4"/>
  <c r="Q175" i="4"/>
  <c r="Q174" i="4" s="1"/>
  <c r="Q173" i="4" s="1"/>
  <c r="P175" i="4"/>
  <c r="P174" i="4" s="1"/>
  <c r="P173" i="4" s="1"/>
  <c r="O175" i="4"/>
  <c r="AR174" i="4"/>
  <c r="AR173" i="4" s="1"/>
  <c r="AQ174" i="4"/>
  <c r="AQ173" i="4" s="1"/>
  <c r="AQ171" i="4" s="1"/>
  <c r="AL174" i="4"/>
  <c r="AL173" i="4" s="1"/>
  <c r="AC174" i="4"/>
  <c r="AC173" i="4" s="1"/>
  <c r="AB174" i="4"/>
  <c r="AB173" i="4" s="1"/>
  <c r="W174" i="4"/>
  <c r="W173" i="4" s="1"/>
  <c r="S174" i="4"/>
  <c r="S173" i="4" s="1"/>
  <c r="R174" i="4"/>
  <c r="R173" i="4" s="1"/>
  <c r="O174" i="4"/>
  <c r="V173" i="4"/>
  <c r="O173" i="4"/>
  <c r="AT172" i="4"/>
  <c r="AS172" i="4"/>
  <c r="AM172" i="4"/>
  <c r="AV172" i="4" s="1"/>
  <c r="AW172" i="4" s="1"/>
  <c r="AE172" i="4"/>
  <c r="AD172" i="4"/>
  <c r="AD171" i="4" s="1"/>
  <c r="Y172" i="4"/>
  <c r="X172" i="4"/>
  <c r="AG172" i="4" s="1"/>
  <c r="AG171" i="4"/>
  <c r="AH171" i="4" s="1"/>
  <c r="AE171" i="4"/>
  <c r="AC171" i="4"/>
  <c r="AB171" i="4"/>
  <c r="Y171" i="4"/>
  <c r="X171" i="4"/>
  <c r="W171" i="4"/>
  <c r="V171" i="4"/>
  <c r="V168" i="4" s="1"/>
  <c r="V167" i="4" s="1"/>
  <c r="S171" i="4"/>
  <c r="R171" i="4"/>
  <c r="Q171" i="4"/>
  <c r="P171" i="4"/>
  <c r="AT170" i="4"/>
  <c r="AS170" i="4"/>
  <c r="AM170" i="4"/>
  <c r="AN170" i="4" s="1"/>
  <c r="AD170" i="4"/>
  <c r="AE170" i="4" s="1"/>
  <c r="Y170" i="4"/>
  <c r="X170" i="4"/>
  <c r="AG170" i="4" s="1"/>
  <c r="AS169" i="4"/>
  <c r="AR169" i="4"/>
  <c r="AR168" i="4" s="1"/>
  <c r="AR167" i="4" s="1"/>
  <c r="AQ169" i="4"/>
  <c r="AP169" i="4"/>
  <c r="AL169" i="4"/>
  <c r="AL168" i="4" s="1"/>
  <c r="AK169" i="4"/>
  <c r="AJ169" i="4"/>
  <c r="AD169" i="4"/>
  <c r="AC169" i="4"/>
  <c r="AC168" i="4" s="1"/>
  <c r="AC167" i="4" s="1"/>
  <c r="AB169" i="4"/>
  <c r="AA169" i="4"/>
  <c r="X169" i="4"/>
  <c r="AG169" i="4" s="1"/>
  <c r="W169" i="4"/>
  <c r="V169" i="4"/>
  <c r="U169" i="4"/>
  <c r="S169" i="4"/>
  <c r="R169" i="4"/>
  <c r="Q169" i="4"/>
  <c r="P169" i="4"/>
  <c r="Q168" i="4"/>
  <c r="P168" i="4"/>
  <c r="P167" i="4" s="1"/>
  <c r="AL167" i="4"/>
  <c r="Q167" i="4"/>
  <c r="AT166" i="4"/>
  <c r="AS166" i="4"/>
  <c r="AM166" i="4"/>
  <c r="AN166" i="4" s="1"/>
  <c r="AD166" i="4"/>
  <c r="AE166" i="4" s="1"/>
  <c r="Y166" i="4"/>
  <c r="X166" i="4"/>
  <c r="AG166" i="4" s="1"/>
  <c r="AW165" i="4"/>
  <c r="AV165" i="4"/>
  <c r="AT165" i="4"/>
  <c r="AN165" i="4"/>
  <c r="AD165" i="4"/>
  <c r="AE165" i="4" s="1"/>
  <c r="X165" i="4"/>
  <c r="Y165" i="4" s="1"/>
  <c r="AT164" i="4"/>
  <c r="AS164" i="4"/>
  <c r="AN164" i="4"/>
  <c r="AM164" i="4"/>
  <c r="AV164" i="4" s="1"/>
  <c r="AD164" i="4"/>
  <c r="AE164" i="4" s="1"/>
  <c r="Y164" i="4"/>
  <c r="X164" i="4"/>
  <c r="AS163" i="4"/>
  <c r="AR163" i="4"/>
  <c r="AQ163" i="4"/>
  <c r="AP163" i="4"/>
  <c r="AL163" i="4"/>
  <c r="AK163" i="4"/>
  <c r="AJ163" i="4"/>
  <c r="AD163" i="4"/>
  <c r="AE163" i="4" s="1"/>
  <c r="AC163" i="4"/>
  <c r="AB163" i="4"/>
  <c r="AA163" i="4"/>
  <c r="W163" i="4"/>
  <c r="V163" i="4"/>
  <c r="U163" i="4"/>
  <c r="S163" i="4"/>
  <c r="R163" i="4"/>
  <c r="Q163" i="4"/>
  <c r="P163" i="4"/>
  <c r="AS162" i="4"/>
  <c r="AT162" i="4" s="1"/>
  <c r="AN162" i="4"/>
  <c r="AM162" i="4"/>
  <c r="AE162" i="4"/>
  <c r="AD162" i="4"/>
  <c r="X162" i="4"/>
  <c r="AG162" i="4" s="1"/>
  <c r="AR161" i="4"/>
  <c r="AQ161" i="4"/>
  <c r="AS161" i="4" s="1"/>
  <c r="AT161" i="4" s="1"/>
  <c r="AP161" i="4"/>
  <c r="AL161" i="4"/>
  <c r="AK161" i="4"/>
  <c r="AJ161" i="4"/>
  <c r="AD161" i="4"/>
  <c r="AE161" i="4" s="1"/>
  <c r="AC161" i="4"/>
  <c r="AB161" i="4"/>
  <c r="AB157" i="4" s="1"/>
  <c r="AB156" i="4" s="1"/>
  <c r="AA161" i="4"/>
  <c r="Y161" i="4"/>
  <c r="W161" i="4"/>
  <c r="V161" i="4"/>
  <c r="U161" i="4"/>
  <c r="X161" i="4" s="1"/>
  <c r="AG161" i="4" s="1"/>
  <c r="S161" i="4"/>
  <c r="R161" i="4"/>
  <c r="Q161" i="4"/>
  <c r="P161" i="4"/>
  <c r="AT160" i="4"/>
  <c r="AS160" i="4"/>
  <c r="AM160" i="4"/>
  <c r="AN160" i="4" s="1"/>
  <c r="AD160" i="4"/>
  <c r="AE160" i="4" s="1"/>
  <c r="Y160" i="4"/>
  <c r="X160" i="4"/>
  <c r="AS159" i="4"/>
  <c r="AT159" i="4" s="1"/>
  <c r="AM159" i="4"/>
  <c r="AN159" i="4" s="1"/>
  <c r="AG159" i="4"/>
  <c r="AH159" i="4" s="1"/>
  <c r="AE159" i="4"/>
  <c r="AD159" i="4"/>
  <c r="X159" i="4"/>
  <c r="Y159" i="4" s="1"/>
  <c r="AR158" i="4"/>
  <c r="AR157" i="4" s="1"/>
  <c r="AQ158" i="4"/>
  <c r="AP158" i="4"/>
  <c r="AP157" i="4" s="1"/>
  <c r="AL158" i="4"/>
  <c r="AK158" i="4"/>
  <c r="AJ158" i="4"/>
  <c r="AD158" i="4"/>
  <c r="AE158" i="4" s="1"/>
  <c r="AC158" i="4"/>
  <c r="AC157" i="4" s="1"/>
  <c r="AB158" i="4"/>
  <c r="AA158" i="4"/>
  <c r="AA157" i="4" s="1"/>
  <c r="W158" i="4"/>
  <c r="V158" i="4"/>
  <c r="V157" i="4" s="1"/>
  <c r="V156" i="4" s="1"/>
  <c r="U158" i="4"/>
  <c r="U157" i="4" s="1"/>
  <c r="S158" i="4"/>
  <c r="R158" i="4"/>
  <c r="Q158" i="4"/>
  <c r="P158" i="4"/>
  <c r="P157" i="4" s="1"/>
  <c r="P156" i="4" s="1"/>
  <c r="AQ157" i="4"/>
  <c r="AQ156" i="4" s="1"/>
  <c r="AL157" i="4"/>
  <c r="AK157" i="4"/>
  <c r="AK156" i="4" s="1"/>
  <c r="AJ157" i="4"/>
  <c r="W157" i="4"/>
  <c r="W156" i="4" s="1"/>
  <c r="R157" i="4"/>
  <c r="Q157" i="4"/>
  <c r="Q156" i="4" s="1"/>
  <c r="AR156" i="4"/>
  <c r="AL156" i="4"/>
  <c r="AC156" i="4"/>
  <c r="R156" i="4"/>
  <c r="AS155" i="4"/>
  <c r="AT155" i="4" s="1"/>
  <c r="AM155" i="4"/>
  <c r="AN155" i="4" s="1"/>
  <c r="AG155" i="4"/>
  <c r="AH155" i="4" s="1"/>
  <c r="AE155" i="4"/>
  <c r="AD155" i="4"/>
  <c r="X155" i="4"/>
  <c r="Y155" i="4" s="1"/>
  <c r="AT154" i="4"/>
  <c r="AS154" i="4"/>
  <c r="AN154" i="4"/>
  <c r="AM154" i="4"/>
  <c r="AV154" i="4" s="1"/>
  <c r="AW154" i="4" s="1"/>
  <c r="AE154" i="4"/>
  <c r="AD154" i="4"/>
  <c r="Y154" i="4"/>
  <c r="X154" i="4"/>
  <c r="AG154" i="4" s="1"/>
  <c r="AS153" i="4"/>
  <c r="AT153" i="4" s="1"/>
  <c r="AM153" i="4"/>
  <c r="AN153" i="4" s="1"/>
  <c r="AD153" i="4"/>
  <c r="AE153" i="4" s="1"/>
  <c r="X153" i="4"/>
  <c r="Y153" i="4" s="1"/>
  <c r="AT152" i="4"/>
  <c r="AS152" i="4"/>
  <c r="AM152" i="4"/>
  <c r="AV152" i="4" s="1"/>
  <c r="AW152" i="4" s="1"/>
  <c r="AD152" i="4"/>
  <c r="AE152" i="4" s="1"/>
  <c r="Y152" i="4"/>
  <c r="X152" i="4"/>
  <c r="AG152" i="4" s="1"/>
  <c r="AR151" i="4"/>
  <c r="AS151" i="4" s="1"/>
  <c r="AT151" i="4" s="1"/>
  <c r="AQ151" i="4"/>
  <c r="AP151" i="4"/>
  <c r="AM151" i="4"/>
  <c r="AN151" i="4" s="1"/>
  <c r="AL151" i="4"/>
  <c r="AK151" i="4"/>
  <c r="AJ151" i="4"/>
  <c r="AC151" i="4"/>
  <c r="AB151" i="4"/>
  <c r="AD151" i="4" s="1"/>
  <c r="AE151" i="4" s="1"/>
  <c r="AA151" i="4"/>
  <c r="W151" i="4"/>
  <c r="X151" i="4" s="1"/>
  <c r="V151" i="4"/>
  <c r="U151" i="4"/>
  <c r="S151" i="4"/>
  <c r="R151" i="4"/>
  <c r="Q151" i="4"/>
  <c r="P151" i="4"/>
  <c r="AT150" i="4"/>
  <c r="AS150" i="4"/>
  <c r="AN150" i="4"/>
  <c r="AM150" i="4"/>
  <c r="AV150" i="4" s="1"/>
  <c r="AW150" i="4" s="1"/>
  <c r="AE150" i="4"/>
  <c r="AD150" i="4"/>
  <c r="Y150" i="4"/>
  <c r="X150" i="4"/>
  <c r="AG150" i="4" s="1"/>
  <c r="AS149" i="4"/>
  <c r="AT149" i="4" s="1"/>
  <c r="AM149" i="4"/>
  <c r="AN149" i="4" s="1"/>
  <c r="AD149" i="4"/>
  <c r="AE149" i="4" s="1"/>
  <c r="X149" i="4"/>
  <c r="Y149" i="4" s="1"/>
  <c r="AT148" i="4"/>
  <c r="AR148" i="4"/>
  <c r="AQ148" i="4"/>
  <c r="AP148" i="4"/>
  <c r="AS148" i="4" s="1"/>
  <c r="AM148" i="4"/>
  <c r="AN148" i="4" s="1"/>
  <c r="AL148" i="4"/>
  <c r="AK148" i="4"/>
  <c r="AJ148" i="4"/>
  <c r="AC148" i="4"/>
  <c r="AC144" i="4" s="1"/>
  <c r="AC143" i="4" s="1"/>
  <c r="AC142" i="4" s="1"/>
  <c r="AC141" i="4" s="1"/>
  <c r="AC140" i="4" s="1"/>
  <c r="AC139" i="4" s="1"/>
  <c r="AB148" i="4"/>
  <c r="AA148" i="4"/>
  <c r="W148" i="4"/>
  <c r="V148" i="4"/>
  <c r="X148" i="4" s="1"/>
  <c r="U148" i="4"/>
  <c r="S148" i="4"/>
  <c r="R148" i="4"/>
  <c r="Q148" i="4"/>
  <c r="P148" i="4"/>
  <c r="AS147" i="4"/>
  <c r="AT147" i="4" s="1"/>
  <c r="AM147" i="4"/>
  <c r="AN147" i="4" s="1"/>
  <c r="AG147" i="4"/>
  <c r="AH147" i="4" s="1"/>
  <c r="AE147" i="4"/>
  <c r="AD147" i="4"/>
  <c r="X147" i="4"/>
  <c r="Y147" i="4" s="1"/>
  <c r="AT146" i="4"/>
  <c r="AS146" i="4"/>
  <c r="AN146" i="4"/>
  <c r="AM146" i="4"/>
  <c r="AV146" i="4" s="1"/>
  <c r="AW146" i="4" s="1"/>
  <c r="AE146" i="4"/>
  <c r="AD146" i="4"/>
  <c r="Y146" i="4"/>
  <c r="X146" i="4"/>
  <c r="AG146" i="4" s="1"/>
  <c r="AS145" i="4"/>
  <c r="AT145" i="4" s="1"/>
  <c r="AR145" i="4"/>
  <c r="AQ145" i="4"/>
  <c r="AQ144" i="4" s="1"/>
  <c r="AQ143" i="4" s="1"/>
  <c r="AP145" i="4"/>
  <c r="AP144" i="4" s="1"/>
  <c r="AL145" i="4"/>
  <c r="AK145" i="4"/>
  <c r="AK144" i="4" s="1"/>
  <c r="AK143" i="4" s="1"/>
  <c r="AK142" i="4" s="1"/>
  <c r="AK141" i="4" s="1"/>
  <c r="AK140" i="4" s="1"/>
  <c r="AK139" i="4" s="1"/>
  <c r="AJ145" i="4"/>
  <c r="AC145" i="4"/>
  <c r="AB145" i="4"/>
  <c r="AD145" i="4" s="1"/>
  <c r="AE145" i="4" s="1"/>
  <c r="AA145" i="4"/>
  <c r="W145" i="4"/>
  <c r="W144" i="4" s="1"/>
  <c r="W143" i="4" s="1"/>
  <c r="V145" i="4"/>
  <c r="V144" i="4" s="1"/>
  <c r="V143" i="4" s="1"/>
  <c r="V142" i="4" s="1"/>
  <c r="V141" i="4" s="1"/>
  <c r="V140" i="4" s="1"/>
  <c r="V139" i="4" s="1"/>
  <c r="U145" i="4"/>
  <c r="S145" i="4"/>
  <c r="R145" i="4"/>
  <c r="Q145" i="4"/>
  <c r="Q144" i="4" s="1"/>
  <c r="Q143" i="4" s="1"/>
  <c r="Q142" i="4" s="1"/>
  <c r="Q141" i="4" s="1"/>
  <c r="Q140" i="4" s="1"/>
  <c r="Q139" i="4" s="1"/>
  <c r="P145" i="4"/>
  <c r="AR144" i="4"/>
  <c r="AR143" i="4" s="1"/>
  <c r="AR142" i="4" s="1"/>
  <c r="AR141" i="4" s="1"/>
  <c r="AR140" i="4" s="1"/>
  <c r="AR139" i="4" s="1"/>
  <c r="AL144" i="4"/>
  <c r="AL143" i="4" s="1"/>
  <c r="AL142" i="4" s="1"/>
  <c r="AL141" i="4" s="1"/>
  <c r="AL140" i="4" s="1"/>
  <c r="AL139" i="4" s="1"/>
  <c r="AA144" i="4"/>
  <c r="S144" i="4"/>
  <c r="R144" i="4"/>
  <c r="R143" i="4" s="1"/>
  <c r="S143" i="4"/>
  <c r="AS138" i="4"/>
  <c r="AT138" i="4" s="1"/>
  <c r="AN138" i="4"/>
  <c r="AM138" i="4"/>
  <c r="AE138" i="4"/>
  <c r="AD138" i="4"/>
  <c r="X138" i="4"/>
  <c r="Y138" i="4" s="1"/>
  <c r="O138" i="4"/>
  <c r="AR137" i="4"/>
  <c r="AR136" i="4" s="1"/>
  <c r="AQ137" i="4"/>
  <c r="AQ136" i="4" s="1"/>
  <c r="AP137" i="4"/>
  <c r="AL137" i="4"/>
  <c r="AL136" i="4" s="1"/>
  <c r="AL135" i="4" s="1"/>
  <c r="AK137" i="4"/>
  <c r="AJ137" i="4"/>
  <c r="AC137" i="4"/>
  <c r="AB137" i="4"/>
  <c r="AB136" i="4" s="1"/>
  <c r="AA137" i="4"/>
  <c r="AD137" i="4" s="1"/>
  <c r="AE137" i="4" s="1"/>
  <c r="W137" i="4"/>
  <c r="W136" i="4" s="1"/>
  <c r="V137" i="4"/>
  <c r="X137" i="4" s="1"/>
  <c r="U137" i="4"/>
  <c r="S137" i="4"/>
  <c r="R137" i="4"/>
  <c r="R136" i="4" s="1"/>
  <c r="Q137" i="4"/>
  <c r="Q136" i="4" s="1"/>
  <c r="Q135" i="4" s="1"/>
  <c r="P137" i="4"/>
  <c r="O137" i="4"/>
  <c r="AP136" i="4"/>
  <c r="AM136" i="4"/>
  <c r="AK136" i="4"/>
  <c r="AJ136" i="4"/>
  <c r="AJ135" i="4" s="1"/>
  <c r="AM135" i="4" s="1"/>
  <c r="AC136" i="4"/>
  <c r="U136" i="4"/>
  <c r="U135" i="4" s="1"/>
  <c r="S136" i="4"/>
  <c r="S135" i="4" s="1"/>
  <c r="P136" i="4"/>
  <c r="P135" i="4" s="1"/>
  <c r="O136" i="4"/>
  <c r="AQ135" i="4"/>
  <c r="AP135" i="4"/>
  <c r="AK135" i="4"/>
  <c r="AC135" i="4"/>
  <c r="AB135" i="4"/>
  <c r="W135" i="4"/>
  <c r="R135" i="4"/>
  <c r="O135" i="4"/>
  <c r="AS134" i="4"/>
  <c r="AS131" i="4" s="1"/>
  <c r="AT131" i="4" s="1"/>
  <c r="AN134" i="4"/>
  <c r="AM134" i="4"/>
  <c r="AE134" i="4"/>
  <c r="AD134" i="4"/>
  <c r="X134" i="4"/>
  <c r="AG134" i="4" s="1"/>
  <c r="AV133" i="4"/>
  <c r="AW133" i="4" s="1"/>
  <c r="AS133" i="4"/>
  <c r="AT133" i="4" s="1"/>
  <c r="AM133" i="4"/>
  <c r="AN133" i="4" s="1"/>
  <c r="AD133" i="4"/>
  <c r="AE133" i="4" s="1"/>
  <c r="X133" i="4"/>
  <c r="Y133" i="4" s="1"/>
  <c r="AT132" i="4"/>
  <c r="AS132" i="4"/>
  <c r="AN132" i="4"/>
  <c r="AM132" i="4"/>
  <c r="AV132" i="4" s="1"/>
  <c r="AD132" i="4"/>
  <c r="AE132" i="4" s="1"/>
  <c r="Y132" i="4"/>
  <c r="X132" i="4"/>
  <c r="AR131" i="4"/>
  <c r="AQ131" i="4"/>
  <c r="AP131" i="4"/>
  <c r="AL131" i="4"/>
  <c r="AK131" i="4"/>
  <c r="AJ131" i="4"/>
  <c r="AD131" i="4"/>
  <c r="AE131" i="4" s="1"/>
  <c r="AC131" i="4"/>
  <c r="AB131" i="4"/>
  <c r="AA131" i="4"/>
  <c r="W131" i="4"/>
  <c r="V131" i="4"/>
  <c r="U131" i="4"/>
  <c r="S131" i="4"/>
  <c r="R131" i="4"/>
  <c r="Q131" i="4"/>
  <c r="P131" i="4"/>
  <c r="AS130" i="4"/>
  <c r="AT130" i="4" s="1"/>
  <c r="AN130" i="4"/>
  <c r="AM130" i="4"/>
  <c r="AE130" i="4"/>
  <c r="AD130" i="4"/>
  <c r="X130" i="4"/>
  <c r="AG130" i="4" s="1"/>
  <c r="AR129" i="4"/>
  <c r="AQ129" i="4"/>
  <c r="AQ128" i="4" s="1"/>
  <c r="AQ127" i="4" s="1"/>
  <c r="AP129" i="4"/>
  <c r="AL129" i="4"/>
  <c r="AL128" i="4" s="1"/>
  <c r="AL127" i="4" s="1"/>
  <c r="AK129" i="4"/>
  <c r="AK128" i="4" s="1"/>
  <c r="AK127" i="4" s="1"/>
  <c r="AJ129" i="4"/>
  <c r="AD129" i="4"/>
  <c r="AD128" i="4" s="1"/>
  <c r="AE128" i="4" s="1"/>
  <c r="AC129" i="4"/>
  <c r="AB129" i="4"/>
  <c r="AA129" i="4"/>
  <c r="AA128" i="4" s="1"/>
  <c r="AA127" i="4" s="1"/>
  <c r="AD127" i="4" s="1"/>
  <c r="AE127" i="4" s="1"/>
  <c r="W129" i="4"/>
  <c r="V129" i="4"/>
  <c r="U129" i="4"/>
  <c r="S129" i="4"/>
  <c r="R129" i="4"/>
  <c r="Q129" i="4"/>
  <c r="P129" i="4"/>
  <c r="AR128" i="4"/>
  <c r="AP128" i="4"/>
  <c r="AP127" i="4" s="1"/>
  <c r="AS127" i="4" s="1"/>
  <c r="AT127" i="4" s="1"/>
  <c r="AC128" i="4"/>
  <c r="AB128" i="4"/>
  <c r="AB127" i="4" s="1"/>
  <c r="W128" i="4"/>
  <c r="V128" i="4"/>
  <c r="V127" i="4" s="1"/>
  <c r="S128" i="4"/>
  <c r="R128" i="4"/>
  <c r="Q128" i="4"/>
  <c r="Q127" i="4" s="1"/>
  <c r="AR127" i="4"/>
  <c r="AC127" i="4"/>
  <c r="W127" i="4"/>
  <c r="S127" i="4"/>
  <c r="R127" i="4"/>
  <c r="AS126" i="4"/>
  <c r="AT126" i="4" s="1"/>
  <c r="AN126" i="4"/>
  <c r="AM126" i="4"/>
  <c r="AE126" i="4"/>
  <c r="AD126" i="4"/>
  <c r="X126" i="4"/>
  <c r="AG126" i="4" s="1"/>
  <c r="AV125" i="4"/>
  <c r="AW125" i="4" s="1"/>
  <c r="AS125" i="4"/>
  <c r="AT125" i="4" s="1"/>
  <c r="AM125" i="4"/>
  <c r="AN125" i="4" s="1"/>
  <c r="AD125" i="4"/>
  <c r="AE125" i="4" s="1"/>
  <c r="X125" i="4"/>
  <c r="Y125" i="4" s="1"/>
  <c r="AT124" i="4"/>
  <c r="AS124" i="4"/>
  <c r="AN124" i="4"/>
  <c r="AM124" i="4"/>
  <c r="AV124" i="4" s="1"/>
  <c r="AW124" i="4" s="1"/>
  <c r="AD124" i="4"/>
  <c r="AE124" i="4" s="1"/>
  <c r="Y124" i="4"/>
  <c r="X124" i="4"/>
  <c r="AR123" i="4"/>
  <c r="AQ123" i="4"/>
  <c r="AP123" i="4"/>
  <c r="AL123" i="4"/>
  <c r="AK123" i="4"/>
  <c r="AJ123" i="4"/>
  <c r="AD123" i="4"/>
  <c r="AE123" i="4" s="1"/>
  <c r="AC123" i="4"/>
  <c r="AB123" i="4"/>
  <c r="AA123" i="4"/>
  <c r="W123" i="4"/>
  <c r="V123" i="4"/>
  <c r="U123" i="4"/>
  <c r="S123" i="4"/>
  <c r="R123" i="4"/>
  <c r="Q123" i="4"/>
  <c r="P123" i="4"/>
  <c r="AS122" i="4"/>
  <c r="AT122" i="4" s="1"/>
  <c r="AN122" i="4"/>
  <c r="AM122" i="4"/>
  <c r="AE122" i="4"/>
  <c r="AD122" i="4"/>
  <c r="X122" i="4"/>
  <c r="X121" i="4" s="1"/>
  <c r="Y121" i="4" s="1"/>
  <c r="AR121" i="4"/>
  <c r="AQ121" i="4"/>
  <c r="AQ117" i="4" s="1"/>
  <c r="AP121" i="4"/>
  <c r="AN121" i="4"/>
  <c r="AM121" i="4"/>
  <c r="AL121" i="4"/>
  <c r="AK121" i="4"/>
  <c r="AJ121" i="4"/>
  <c r="AG121" i="4"/>
  <c r="AH121" i="4" s="1"/>
  <c r="AE121" i="4"/>
  <c r="AD121" i="4"/>
  <c r="AC121" i="4"/>
  <c r="AB121" i="4"/>
  <c r="AB117" i="4" s="1"/>
  <c r="AB116" i="4" s="1"/>
  <c r="AB100" i="4" s="1"/>
  <c r="AB99" i="4" s="1"/>
  <c r="AB98" i="4" s="1"/>
  <c r="AB97" i="4" s="1"/>
  <c r="AA121" i="4"/>
  <c r="W121" i="4"/>
  <c r="W117" i="4" s="1"/>
  <c r="W116" i="4" s="1"/>
  <c r="V121" i="4"/>
  <c r="U121" i="4"/>
  <c r="U117" i="4" s="1"/>
  <c r="S121" i="4"/>
  <c r="R121" i="4"/>
  <c r="Q121" i="4"/>
  <c r="P121" i="4"/>
  <c r="P117" i="4" s="1"/>
  <c r="P116" i="4" s="1"/>
  <c r="AT120" i="4"/>
  <c r="AS120" i="4"/>
  <c r="AN120" i="4"/>
  <c r="AM120" i="4"/>
  <c r="AV120" i="4" s="1"/>
  <c r="AW120" i="4" s="1"/>
  <c r="AD120" i="4"/>
  <c r="AE120" i="4" s="1"/>
  <c r="Y120" i="4"/>
  <c r="X120" i="4"/>
  <c r="AV119" i="4"/>
  <c r="AW119" i="4" s="1"/>
  <c r="AS119" i="4"/>
  <c r="AT119" i="4" s="1"/>
  <c r="AM119" i="4"/>
  <c r="AN119" i="4" s="1"/>
  <c r="AG119" i="4"/>
  <c r="AH119" i="4" s="1"/>
  <c r="AD119" i="4"/>
  <c r="AE119" i="4" s="1"/>
  <c r="X119" i="4"/>
  <c r="Y119" i="4" s="1"/>
  <c r="AR118" i="4"/>
  <c r="AR117" i="4" s="1"/>
  <c r="AR116" i="4" s="1"/>
  <c r="AQ118" i="4"/>
  <c r="AP118" i="4"/>
  <c r="AM118" i="4"/>
  <c r="AN118" i="4" s="1"/>
  <c r="AL118" i="4"/>
  <c r="AK118" i="4"/>
  <c r="AJ118" i="4"/>
  <c r="AC118" i="4"/>
  <c r="AC117" i="4" s="1"/>
  <c r="AB118" i="4"/>
  <c r="AA118" i="4"/>
  <c r="AA117" i="4" s="1"/>
  <c r="W118" i="4"/>
  <c r="V118" i="4"/>
  <c r="X118" i="4" s="1"/>
  <c r="U118" i="4"/>
  <c r="S118" i="4"/>
  <c r="R118" i="4"/>
  <c r="Q118" i="4"/>
  <c r="Q117" i="4" s="1"/>
  <c r="Q116" i="4" s="1"/>
  <c r="P118" i="4"/>
  <c r="AP117" i="4"/>
  <c r="AL117" i="4"/>
  <c r="AL116" i="4" s="1"/>
  <c r="AL100" i="4" s="1"/>
  <c r="AL99" i="4" s="1"/>
  <c r="AL98" i="4" s="1"/>
  <c r="AL97" i="4" s="1"/>
  <c r="AK117" i="4"/>
  <c r="AJ117" i="4"/>
  <c r="R117" i="4"/>
  <c r="R116" i="4" s="1"/>
  <c r="R100" i="4" s="1"/>
  <c r="R99" i="4" s="1"/>
  <c r="R98" i="4" s="1"/>
  <c r="R97" i="4" s="1"/>
  <c r="AP116" i="4"/>
  <c r="AK116" i="4"/>
  <c r="AC116" i="4"/>
  <c r="AV115" i="4"/>
  <c r="AW115" i="4" s="1"/>
  <c r="AS115" i="4"/>
  <c r="AT115" i="4" s="1"/>
  <c r="AM115" i="4"/>
  <c r="AN115" i="4" s="1"/>
  <c r="AG115" i="4"/>
  <c r="AH115" i="4" s="1"/>
  <c r="AD115" i="4"/>
  <c r="AE115" i="4" s="1"/>
  <c r="X115" i="4"/>
  <c r="Y115" i="4" s="1"/>
  <c r="AS114" i="4"/>
  <c r="AT114" i="4" s="1"/>
  <c r="AN114" i="4"/>
  <c r="AM114" i="4"/>
  <c r="AV114" i="4" s="1"/>
  <c r="AW114" i="4" s="1"/>
  <c r="AE114" i="4"/>
  <c r="AD114" i="4"/>
  <c r="X114" i="4"/>
  <c r="Y114" i="4" s="1"/>
  <c r="AV113" i="4"/>
  <c r="AW113" i="4" s="1"/>
  <c r="AT113" i="4"/>
  <c r="AS113" i="4"/>
  <c r="AM113" i="4"/>
  <c r="AN113" i="4" s="1"/>
  <c r="AG113" i="4"/>
  <c r="AH113" i="4" s="1"/>
  <c r="AD113" i="4"/>
  <c r="AE113" i="4" s="1"/>
  <c r="X113" i="4"/>
  <c r="Y113" i="4" s="1"/>
  <c r="AT112" i="4"/>
  <c r="AS112" i="4"/>
  <c r="AM112" i="4"/>
  <c r="AN112" i="4" s="1"/>
  <c r="AD112" i="4"/>
  <c r="AE112" i="4" s="1"/>
  <c r="Y112" i="4"/>
  <c r="X112" i="4"/>
  <c r="AS111" i="4"/>
  <c r="AR111" i="4"/>
  <c r="AQ111" i="4"/>
  <c r="AP111" i="4"/>
  <c r="AL111" i="4"/>
  <c r="AK111" i="4"/>
  <c r="AJ111" i="4"/>
  <c r="AM111" i="4" s="1"/>
  <c r="AC111" i="4"/>
  <c r="AD111" i="4" s="1"/>
  <c r="AE111" i="4" s="1"/>
  <c r="AB111" i="4"/>
  <c r="AA111" i="4"/>
  <c r="X111" i="4"/>
  <c r="Y111" i="4" s="1"/>
  <c r="W111" i="4"/>
  <c r="V111" i="4"/>
  <c r="U111" i="4"/>
  <c r="S111" i="4"/>
  <c r="R111" i="4"/>
  <c r="Q111" i="4"/>
  <c r="P111" i="4"/>
  <c r="AS110" i="4"/>
  <c r="AT110" i="4" s="1"/>
  <c r="AN110" i="4"/>
  <c r="AM110" i="4"/>
  <c r="AV110" i="4" s="1"/>
  <c r="AW110" i="4" s="1"/>
  <c r="AE110" i="4"/>
  <c r="AD110" i="4"/>
  <c r="X110" i="4"/>
  <c r="Y110" i="4" s="1"/>
  <c r="AV109" i="4"/>
  <c r="AW109" i="4" s="1"/>
  <c r="AT109" i="4"/>
  <c r="AS109" i="4"/>
  <c r="AM109" i="4"/>
  <c r="AN109" i="4" s="1"/>
  <c r="AG109" i="4"/>
  <c r="AH109" i="4" s="1"/>
  <c r="AD109" i="4"/>
  <c r="AE109" i="4" s="1"/>
  <c r="X109" i="4"/>
  <c r="Y109" i="4" s="1"/>
  <c r="AT108" i="4"/>
  <c r="AS108" i="4"/>
  <c r="AM108" i="4"/>
  <c r="AN108" i="4" s="1"/>
  <c r="AD108" i="4"/>
  <c r="AE108" i="4" s="1"/>
  <c r="Y108" i="4"/>
  <c r="X108" i="4"/>
  <c r="AS107" i="4"/>
  <c r="AT107" i="4" s="1"/>
  <c r="AR107" i="4"/>
  <c r="AQ107" i="4"/>
  <c r="AP107" i="4"/>
  <c r="AL107" i="4"/>
  <c r="AK107" i="4"/>
  <c r="AJ107" i="4"/>
  <c r="AM107" i="4" s="1"/>
  <c r="AC107" i="4"/>
  <c r="AD107" i="4" s="1"/>
  <c r="AE107" i="4" s="1"/>
  <c r="AB107" i="4"/>
  <c r="AA107" i="4"/>
  <c r="X107" i="4"/>
  <c r="Y107" i="4" s="1"/>
  <c r="W107" i="4"/>
  <c r="V107" i="4"/>
  <c r="U107" i="4"/>
  <c r="S107" i="4"/>
  <c r="R107" i="4"/>
  <c r="Q107" i="4"/>
  <c r="P107" i="4"/>
  <c r="AS106" i="4"/>
  <c r="AT106" i="4" s="1"/>
  <c r="AN106" i="4"/>
  <c r="AM106" i="4"/>
  <c r="AV106" i="4" s="1"/>
  <c r="AW106" i="4" s="1"/>
  <c r="AE106" i="4"/>
  <c r="AD106" i="4"/>
  <c r="X106" i="4"/>
  <c r="Y106" i="4" s="1"/>
  <c r="AV105" i="4"/>
  <c r="AW105" i="4" s="1"/>
  <c r="AT105" i="4"/>
  <c r="AS105" i="4"/>
  <c r="AM105" i="4"/>
  <c r="AN105" i="4" s="1"/>
  <c r="AG105" i="4"/>
  <c r="AH105" i="4" s="1"/>
  <c r="AD105" i="4"/>
  <c r="AE105" i="4" s="1"/>
  <c r="X105" i="4"/>
  <c r="Y105" i="4" s="1"/>
  <c r="AT104" i="4"/>
  <c r="AS104" i="4"/>
  <c r="AM104" i="4"/>
  <c r="AN104" i="4" s="1"/>
  <c r="AD104" i="4"/>
  <c r="AE104" i="4" s="1"/>
  <c r="Y104" i="4"/>
  <c r="X104" i="4"/>
  <c r="AS103" i="4"/>
  <c r="AT103" i="4" s="1"/>
  <c r="AR103" i="4"/>
  <c r="AQ103" i="4"/>
  <c r="AQ102" i="4" s="1"/>
  <c r="AP103" i="4"/>
  <c r="AL103" i="4"/>
  <c r="AL102" i="4" s="1"/>
  <c r="AK103" i="4"/>
  <c r="AJ103" i="4"/>
  <c r="AM103" i="4" s="1"/>
  <c r="AC103" i="4"/>
  <c r="AD103" i="4" s="1"/>
  <c r="AE103" i="4" s="1"/>
  <c r="AB103" i="4"/>
  <c r="AB102" i="4" s="1"/>
  <c r="AA103" i="4"/>
  <c r="X103" i="4"/>
  <c r="Y103" i="4" s="1"/>
  <c r="W103" i="4"/>
  <c r="W102" i="4" s="1"/>
  <c r="V103" i="4"/>
  <c r="U103" i="4"/>
  <c r="U102" i="4" s="1"/>
  <c r="S103" i="4"/>
  <c r="R103" i="4"/>
  <c r="R102" i="4" s="1"/>
  <c r="Q103" i="4"/>
  <c r="P103" i="4"/>
  <c r="AR102" i="4"/>
  <c r="AR101" i="4" s="1"/>
  <c r="AP102" i="4"/>
  <c r="AP101" i="4" s="1"/>
  <c r="AK102" i="4"/>
  <c r="AJ102" i="4"/>
  <c r="AJ101" i="4" s="1"/>
  <c r="AC102" i="4"/>
  <c r="AC101" i="4" s="1"/>
  <c r="AC100" i="4" s="1"/>
  <c r="AC99" i="4" s="1"/>
  <c r="AC98" i="4" s="1"/>
  <c r="AC97" i="4" s="1"/>
  <c r="AA102" i="4"/>
  <c r="V102" i="4"/>
  <c r="V101" i="4" s="1"/>
  <c r="Q102" i="4"/>
  <c r="P102" i="4"/>
  <c r="P101" i="4" s="1"/>
  <c r="AQ101" i="4"/>
  <c r="AL101" i="4"/>
  <c r="AK101" i="4"/>
  <c r="AK100" i="4" s="1"/>
  <c r="AK99" i="4" s="1"/>
  <c r="AK98" i="4" s="1"/>
  <c r="AK97" i="4" s="1"/>
  <c r="AD101" i="4"/>
  <c r="AB101" i="4"/>
  <c r="AA101" i="4"/>
  <c r="W101" i="4"/>
  <c r="W100" i="4" s="1"/>
  <c r="W99" i="4" s="1"/>
  <c r="W98" i="4" s="1"/>
  <c r="W97" i="4" s="1"/>
  <c r="R101" i="4"/>
  <c r="Q101" i="4"/>
  <c r="Q100" i="4" s="1"/>
  <c r="Q99" i="4" s="1"/>
  <c r="Q98" i="4" s="1"/>
  <c r="Q97" i="4" s="1"/>
  <c r="O100" i="4"/>
  <c r="AS96" i="4"/>
  <c r="AT96" i="4" s="1"/>
  <c r="AN96" i="4"/>
  <c r="AM96" i="4"/>
  <c r="AD96" i="4"/>
  <c r="AE96" i="4" s="1"/>
  <c r="X96" i="4"/>
  <c r="Y96" i="4" s="1"/>
  <c r="O96" i="4"/>
  <c r="AR95" i="4"/>
  <c r="AQ95" i="4"/>
  <c r="AQ94" i="4" s="1"/>
  <c r="AQ93" i="4" s="1"/>
  <c r="AP95" i="4"/>
  <c r="AP94" i="4" s="1"/>
  <c r="AL95" i="4"/>
  <c r="AK95" i="4"/>
  <c r="AJ95" i="4"/>
  <c r="AM95" i="4" s="1"/>
  <c r="AD95" i="4"/>
  <c r="AE95" i="4" s="1"/>
  <c r="AC95" i="4"/>
  <c r="AB95" i="4"/>
  <c r="AA95" i="4"/>
  <c r="W95" i="4"/>
  <c r="W94" i="4" s="1"/>
  <c r="W93" i="4" s="1"/>
  <c r="V95" i="4"/>
  <c r="U95" i="4"/>
  <c r="S95" i="4"/>
  <c r="R95" i="4"/>
  <c r="R94" i="4" s="1"/>
  <c r="R93" i="4" s="1"/>
  <c r="Q95" i="4"/>
  <c r="P95" i="4"/>
  <c r="O95" i="4"/>
  <c r="AR94" i="4"/>
  <c r="AL94" i="4"/>
  <c r="AK94" i="4"/>
  <c r="AK93" i="4" s="1"/>
  <c r="AJ94" i="4"/>
  <c r="AM94" i="4" s="1"/>
  <c r="AD94" i="4"/>
  <c r="AE94" i="4" s="1"/>
  <c r="AC94" i="4"/>
  <c r="AB94" i="4"/>
  <c r="AA94" i="4"/>
  <c r="AA93" i="4" s="1"/>
  <c r="AD93" i="4" s="1"/>
  <c r="AE93" i="4" s="1"/>
  <c r="V94" i="4"/>
  <c r="V93" i="4" s="1"/>
  <c r="U94" i="4"/>
  <c r="S94" i="4"/>
  <c r="Q94" i="4"/>
  <c r="Q93" i="4" s="1"/>
  <c r="P94" i="4"/>
  <c r="P93" i="4" s="1"/>
  <c r="O94" i="4"/>
  <c r="AR93" i="4"/>
  <c r="AL93" i="4"/>
  <c r="AC93" i="4"/>
  <c r="AB93" i="4"/>
  <c r="S93" i="4"/>
  <c r="O93" i="4"/>
  <c r="AS92" i="4"/>
  <c r="AT92" i="4" s="1"/>
  <c r="AM92" i="4"/>
  <c r="AN92" i="4" s="1"/>
  <c r="AD92" i="4"/>
  <c r="AE92" i="4" s="1"/>
  <c r="X92" i="4"/>
  <c r="Y92" i="4" s="1"/>
  <c r="AT91" i="4"/>
  <c r="AS91" i="4"/>
  <c r="AM91" i="4"/>
  <c r="AV91" i="4" s="1"/>
  <c r="AH91" i="4"/>
  <c r="AD91" i="4"/>
  <c r="AE91" i="4" s="1"/>
  <c r="X91" i="4"/>
  <c r="Y91" i="4" s="1"/>
  <c r="AT90" i="4"/>
  <c r="AS90" i="4"/>
  <c r="AM90" i="4"/>
  <c r="AV90" i="4" s="1"/>
  <c r="AW90" i="4" s="1"/>
  <c r="AD90" i="4"/>
  <c r="AE90" i="4" s="1"/>
  <c r="Y90" i="4"/>
  <c r="X90" i="4"/>
  <c r="AG90" i="4" s="1"/>
  <c r="AR89" i="4"/>
  <c r="AR86" i="4" s="1"/>
  <c r="AR85" i="4" s="1"/>
  <c r="AQ89" i="4"/>
  <c r="AQ86" i="4" s="1"/>
  <c r="AQ85" i="4" s="1"/>
  <c r="AP89" i="4"/>
  <c r="AL89" i="4"/>
  <c r="AM89" i="4" s="1"/>
  <c r="AK89" i="4"/>
  <c r="AJ89" i="4"/>
  <c r="AC89" i="4"/>
  <c r="AC86" i="4" s="1"/>
  <c r="AC85" i="4" s="1"/>
  <c r="AB89" i="4"/>
  <c r="AB86" i="4" s="1"/>
  <c r="AB85" i="4" s="1"/>
  <c r="AA89" i="4"/>
  <c r="W89" i="4"/>
  <c r="X89" i="4" s="1"/>
  <c r="Y89" i="4" s="1"/>
  <c r="V89" i="4"/>
  <c r="U89" i="4"/>
  <c r="S89" i="4"/>
  <c r="R89" i="4"/>
  <c r="R86" i="4" s="1"/>
  <c r="R85" i="4" s="1"/>
  <c r="Q89" i="4"/>
  <c r="P89" i="4"/>
  <c r="AS88" i="4"/>
  <c r="AT88" i="4" s="1"/>
  <c r="AN88" i="4"/>
  <c r="AM88" i="4"/>
  <c r="AV88" i="4" s="1"/>
  <c r="AW88" i="4" s="1"/>
  <c r="AE88" i="4"/>
  <c r="AD88" i="4"/>
  <c r="X88" i="4"/>
  <c r="AG88" i="4" s="1"/>
  <c r="AS87" i="4"/>
  <c r="AT87" i="4" s="1"/>
  <c r="AR87" i="4"/>
  <c r="AQ87" i="4"/>
  <c r="AP87" i="4"/>
  <c r="AN87" i="4"/>
  <c r="AM87" i="4"/>
  <c r="AL87" i="4"/>
  <c r="AK87" i="4"/>
  <c r="AJ87" i="4"/>
  <c r="AJ86" i="4" s="1"/>
  <c r="AD87" i="4"/>
  <c r="AE87" i="4" s="1"/>
  <c r="AC87" i="4"/>
  <c r="AB87" i="4"/>
  <c r="AA87" i="4"/>
  <c r="W87" i="4"/>
  <c r="V87" i="4"/>
  <c r="U87" i="4"/>
  <c r="U86" i="4" s="1"/>
  <c r="S87" i="4"/>
  <c r="R87" i="4"/>
  <c r="Q87" i="4"/>
  <c r="P87" i="4"/>
  <c r="P86" i="4" s="1"/>
  <c r="P85" i="4" s="1"/>
  <c r="AP86" i="4"/>
  <c r="AK86" i="4"/>
  <c r="AK85" i="4" s="1"/>
  <c r="AK58" i="4" s="1"/>
  <c r="AK57" i="4" s="1"/>
  <c r="AK56" i="4" s="1"/>
  <c r="AK55" i="4" s="1"/>
  <c r="AA86" i="4"/>
  <c r="AD86" i="4" s="1"/>
  <c r="V86" i="4"/>
  <c r="V85" i="4" s="1"/>
  <c r="V58" i="4" s="1"/>
  <c r="V57" i="4" s="1"/>
  <c r="V56" i="4" s="1"/>
  <c r="V55" i="4" s="1"/>
  <c r="Q86" i="4"/>
  <c r="Q85" i="4" s="1"/>
  <c r="Q58" i="4" s="1"/>
  <c r="Q57" i="4" s="1"/>
  <c r="Q56" i="4" s="1"/>
  <c r="Q55" i="4" s="1"/>
  <c r="AS84" i="4"/>
  <c r="AT84" i="4" s="1"/>
  <c r="AN84" i="4"/>
  <c r="AM84" i="4"/>
  <c r="AV84" i="4" s="1"/>
  <c r="AW84" i="4" s="1"/>
  <c r="AE84" i="4"/>
  <c r="AD84" i="4"/>
  <c r="X84" i="4"/>
  <c r="AG84" i="4" s="1"/>
  <c r="AS83" i="4"/>
  <c r="AT83" i="4" s="1"/>
  <c r="AM83" i="4"/>
  <c r="AN83" i="4" s="1"/>
  <c r="AD83" i="4"/>
  <c r="AE83" i="4" s="1"/>
  <c r="X83" i="4"/>
  <c r="Y83" i="4" s="1"/>
  <c r="AT82" i="4"/>
  <c r="AS82" i="4"/>
  <c r="AM82" i="4"/>
  <c r="AV82" i="4" s="1"/>
  <c r="AW82" i="4" s="1"/>
  <c r="AD82" i="4"/>
  <c r="AE82" i="4" s="1"/>
  <c r="Y82" i="4"/>
  <c r="X82" i="4"/>
  <c r="AG82" i="4" s="1"/>
  <c r="AR81" i="4"/>
  <c r="AQ81" i="4"/>
  <c r="AS81" i="4" s="1"/>
  <c r="AT81" i="4" s="1"/>
  <c r="AP81" i="4"/>
  <c r="AL81" i="4"/>
  <c r="AM81" i="4" s="1"/>
  <c r="AK81" i="4"/>
  <c r="AJ81" i="4"/>
  <c r="AC81" i="4"/>
  <c r="AB81" i="4"/>
  <c r="AD81" i="4" s="1"/>
  <c r="AE81" i="4" s="1"/>
  <c r="AA81" i="4"/>
  <c r="W81" i="4"/>
  <c r="X81" i="4" s="1"/>
  <c r="V81" i="4"/>
  <c r="U81" i="4"/>
  <c r="S81" i="4"/>
  <c r="R81" i="4"/>
  <c r="R75" i="4" s="1"/>
  <c r="R74" i="4" s="1"/>
  <c r="Q81" i="4"/>
  <c r="P81" i="4"/>
  <c r="AS80" i="4"/>
  <c r="AT80" i="4" s="1"/>
  <c r="AN80" i="4"/>
  <c r="AM80" i="4"/>
  <c r="AV80" i="4" s="1"/>
  <c r="AW80" i="4" s="1"/>
  <c r="AE80" i="4"/>
  <c r="AD80" i="4"/>
  <c r="X80" i="4"/>
  <c r="AG80" i="4" s="1"/>
  <c r="AS79" i="4"/>
  <c r="AT79" i="4" s="1"/>
  <c r="AR79" i="4"/>
  <c r="AQ79" i="4"/>
  <c r="AP79" i="4"/>
  <c r="AL79" i="4"/>
  <c r="AK79" i="4"/>
  <c r="AJ79" i="4"/>
  <c r="AM79" i="4" s="1"/>
  <c r="AD79" i="4"/>
  <c r="AE79" i="4" s="1"/>
  <c r="AC79" i="4"/>
  <c r="AB79" i="4"/>
  <c r="AA79" i="4"/>
  <c r="W79" i="4"/>
  <c r="V79" i="4"/>
  <c r="U79" i="4"/>
  <c r="X79" i="4" s="1"/>
  <c r="S79" i="4"/>
  <c r="R79" i="4"/>
  <c r="Q79" i="4"/>
  <c r="P79" i="4"/>
  <c r="AT78" i="4"/>
  <c r="AS78" i="4"/>
  <c r="AM78" i="4"/>
  <c r="AV78" i="4" s="1"/>
  <c r="AW78" i="4" s="1"/>
  <c r="AD78" i="4"/>
  <c r="AE78" i="4" s="1"/>
  <c r="Y78" i="4"/>
  <c r="X78" i="4"/>
  <c r="AG78" i="4" s="1"/>
  <c r="AS77" i="4"/>
  <c r="AT77" i="4" s="1"/>
  <c r="AM77" i="4"/>
  <c r="AN77" i="4" s="1"/>
  <c r="AD77" i="4"/>
  <c r="AE77" i="4" s="1"/>
  <c r="X77" i="4"/>
  <c r="Y77" i="4" s="1"/>
  <c r="AR76" i="4"/>
  <c r="AS76" i="4" s="1"/>
  <c r="AT76" i="4" s="1"/>
  <c r="AQ76" i="4"/>
  <c r="AP76" i="4"/>
  <c r="AM76" i="4"/>
  <c r="AN76" i="4" s="1"/>
  <c r="AL76" i="4"/>
  <c r="AK76" i="4"/>
  <c r="AJ76" i="4"/>
  <c r="AC76" i="4"/>
  <c r="AD76" i="4" s="1"/>
  <c r="AE76" i="4" s="1"/>
  <c r="AB76" i="4"/>
  <c r="AA76" i="4"/>
  <c r="X76" i="4"/>
  <c r="Y76" i="4" s="1"/>
  <c r="W76" i="4"/>
  <c r="V76" i="4"/>
  <c r="U76" i="4"/>
  <c r="S76" i="4"/>
  <c r="R76" i="4"/>
  <c r="Q76" i="4"/>
  <c r="P76" i="4"/>
  <c r="AP75" i="4"/>
  <c r="AK75" i="4"/>
  <c r="AJ75" i="4"/>
  <c r="AA75" i="4"/>
  <c r="V75" i="4"/>
  <c r="U75" i="4"/>
  <c r="Q75" i="4"/>
  <c r="P75" i="4"/>
  <c r="P74" i="4" s="1"/>
  <c r="AP74" i="4"/>
  <c r="AK74" i="4"/>
  <c r="AA74" i="4"/>
  <c r="V74" i="4"/>
  <c r="Q74" i="4"/>
  <c r="AS73" i="4"/>
  <c r="AT73" i="4" s="1"/>
  <c r="AM73" i="4"/>
  <c r="AN73" i="4" s="1"/>
  <c r="AD73" i="4"/>
  <c r="AE73" i="4" s="1"/>
  <c r="X73" i="4"/>
  <c r="Y73" i="4" s="1"/>
  <c r="AS72" i="4"/>
  <c r="AT72" i="4" s="1"/>
  <c r="AN72" i="4"/>
  <c r="AM72" i="4"/>
  <c r="AV72" i="4" s="1"/>
  <c r="AW72" i="4" s="1"/>
  <c r="AE72" i="4"/>
  <c r="AD72" i="4"/>
  <c r="X72" i="4"/>
  <c r="AG72" i="4" s="1"/>
  <c r="AS71" i="4"/>
  <c r="AT71" i="4" s="1"/>
  <c r="AM71" i="4"/>
  <c r="AN71" i="4" s="1"/>
  <c r="AD71" i="4"/>
  <c r="AE71" i="4" s="1"/>
  <c r="X71" i="4"/>
  <c r="Y71" i="4" s="1"/>
  <c r="AT70" i="4"/>
  <c r="AS70" i="4"/>
  <c r="AM70" i="4"/>
  <c r="AV70" i="4" s="1"/>
  <c r="AW70" i="4" s="1"/>
  <c r="AD70" i="4"/>
  <c r="AE70" i="4" s="1"/>
  <c r="Y70" i="4"/>
  <c r="X70" i="4"/>
  <c r="AG70" i="4" s="1"/>
  <c r="AR69" i="4"/>
  <c r="AQ69" i="4"/>
  <c r="AS69" i="4" s="1"/>
  <c r="AT69" i="4" s="1"/>
  <c r="AP69" i="4"/>
  <c r="AL69" i="4"/>
  <c r="AM69" i="4" s="1"/>
  <c r="AK69" i="4"/>
  <c r="AJ69" i="4"/>
  <c r="AC69" i="4"/>
  <c r="AB69" i="4"/>
  <c r="AD69" i="4" s="1"/>
  <c r="AE69" i="4" s="1"/>
  <c r="AA69" i="4"/>
  <c r="W69" i="4"/>
  <c r="X69" i="4" s="1"/>
  <c r="V69" i="4"/>
  <c r="U69" i="4"/>
  <c r="S69" i="4"/>
  <c r="R69" i="4"/>
  <c r="Q69" i="4"/>
  <c r="P69" i="4"/>
  <c r="AS68" i="4"/>
  <c r="AT68" i="4" s="1"/>
  <c r="AN68" i="4"/>
  <c r="AM68" i="4"/>
  <c r="AV68" i="4" s="1"/>
  <c r="AW68" i="4" s="1"/>
  <c r="AE68" i="4"/>
  <c r="AD68" i="4"/>
  <c r="X68" i="4"/>
  <c r="AG68" i="4" s="1"/>
  <c r="AS67" i="4"/>
  <c r="AT67" i="4" s="1"/>
  <c r="AM67" i="4"/>
  <c r="AN67" i="4" s="1"/>
  <c r="AD67" i="4"/>
  <c r="AE67" i="4" s="1"/>
  <c r="X67" i="4"/>
  <c r="Y67" i="4" s="1"/>
  <c r="AT66" i="4"/>
  <c r="AS66" i="4"/>
  <c r="AM66" i="4"/>
  <c r="AV66" i="4" s="1"/>
  <c r="AW66" i="4" s="1"/>
  <c r="AD66" i="4"/>
  <c r="AE66" i="4" s="1"/>
  <c r="Y66" i="4"/>
  <c r="X66" i="4"/>
  <c r="AG66" i="4" s="1"/>
  <c r="AR65" i="4"/>
  <c r="AQ65" i="4"/>
  <c r="AS65" i="4" s="1"/>
  <c r="AT65" i="4" s="1"/>
  <c r="AP65" i="4"/>
  <c r="AL65" i="4"/>
  <c r="AM65" i="4" s="1"/>
  <c r="AK65" i="4"/>
  <c r="AJ65" i="4"/>
  <c r="AC65" i="4"/>
  <c r="AB65" i="4"/>
  <c r="AD65" i="4" s="1"/>
  <c r="AE65" i="4" s="1"/>
  <c r="AA65" i="4"/>
  <c r="W65" i="4"/>
  <c r="X65" i="4" s="1"/>
  <c r="V65" i="4"/>
  <c r="U65" i="4"/>
  <c r="S65" i="4"/>
  <c r="R65" i="4"/>
  <c r="Q65" i="4"/>
  <c r="P65" i="4"/>
  <c r="AS64" i="4"/>
  <c r="AT64" i="4" s="1"/>
  <c r="AN64" i="4"/>
  <c r="AM64" i="4"/>
  <c r="AV64" i="4" s="1"/>
  <c r="AW64" i="4" s="1"/>
  <c r="AE64" i="4"/>
  <c r="AD64" i="4"/>
  <c r="X64" i="4"/>
  <c r="AG64" i="4" s="1"/>
  <c r="AS63" i="4"/>
  <c r="AT63" i="4" s="1"/>
  <c r="AM63" i="4"/>
  <c r="AN63" i="4" s="1"/>
  <c r="AD63" i="4"/>
  <c r="AE63" i="4" s="1"/>
  <c r="X63" i="4"/>
  <c r="Y63" i="4" s="1"/>
  <c r="AT62" i="4"/>
  <c r="AS62" i="4"/>
  <c r="AM62" i="4"/>
  <c r="AV62" i="4" s="1"/>
  <c r="AW62" i="4" s="1"/>
  <c r="AD62" i="4"/>
  <c r="AE62" i="4" s="1"/>
  <c r="Y62" i="4"/>
  <c r="X62" i="4"/>
  <c r="AG62" i="4" s="1"/>
  <c r="AR61" i="4"/>
  <c r="AQ61" i="4"/>
  <c r="AQ60" i="4" s="1"/>
  <c r="AP61" i="4"/>
  <c r="AL61" i="4"/>
  <c r="AM61" i="4" s="1"/>
  <c r="AK61" i="4"/>
  <c r="AJ61" i="4"/>
  <c r="AC61" i="4"/>
  <c r="AB61" i="4"/>
  <c r="AB60" i="4" s="1"/>
  <c r="AA61" i="4"/>
  <c r="W61" i="4"/>
  <c r="X61" i="4" s="1"/>
  <c r="V61" i="4"/>
  <c r="U61" i="4"/>
  <c r="S61" i="4"/>
  <c r="R61" i="4"/>
  <c r="R60" i="4" s="1"/>
  <c r="R59" i="4" s="1"/>
  <c r="R58" i="4" s="1"/>
  <c r="R57" i="4" s="1"/>
  <c r="R56" i="4" s="1"/>
  <c r="R55" i="4" s="1"/>
  <c r="Q61" i="4"/>
  <c r="P61" i="4"/>
  <c r="AR60" i="4"/>
  <c r="AR59" i="4" s="1"/>
  <c r="AP60" i="4"/>
  <c r="AK60" i="4"/>
  <c r="AJ60" i="4"/>
  <c r="AC60" i="4"/>
  <c r="AC59" i="4" s="1"/>
  <c r="AA60" i="4"/>
  <c r="V60" i="4"/>
  <c r="U60" i="4"/>
  <c r="S60" i="4"/>
  <c r="Q60" i="4"/>
  <c r="P60" i="4"/>
  <c r="AP59" i="4"/>
  <c r="AK59" i="4"/>
  <c r="AJ59" i="4"/>
  <c r="AA59" i="4"/>
  <c r="V59" i="4"/>
  <c r="U59" i="4"/>
  <c r="Q59" i="4"/>
  <c r="P59" i="4"/>
  <c r="P58" i="4" s="1"/>
  <c r="P57" i="4" s="1"/>
  <c r="P56" i="4" s="1"/>
  <c r="P55" i="4" s="1"/>
  <c r="T55" i="4"/>
  <c r="AS54" i="4"/>
  <c r="AT54" i="4" s="1"/>
  <c r="AM54" i="4"/>
  <c r="AN54" i="4" s="1"/>
  <c r="AD54" i="4"/>
  <c r="AE54" i="4" s="1"/>
  <c r="X54" i="4"/>
  <c r="Y54" i="4" s="1"/>
  <c r="AS53" i="4"/>
  <c r="AT53" i="4" s="1"/>
  <c r="AM53" i="4"/>
  <c r="AN53" i="4" s="1"/>
  <c r="AD53" i="4"/>
  <c r="X53" i="4"/>
  <c r="Y53" i="4" s="1"/>
  <c r="AT52" i="4"/>
  <c r="AS52" i="4"/>
  <c r="AM52" i="4"/>
  <c r="AV52" i="4" s="1"/>
  <c r="AW52" i="4" s="1"/>
  <c r="AD52" i="4"/>
  <c r="AE52" i="4" s="1"/>
  <c r="Y52" i="4"/>
  <c r="X52" i="4"/>
  <c r="AG52" i="4" s="1"/>
  <c r="AS51" i="4"/>
  <c r="AT51" i="4" s="1"/>
  <c r="AM51" i="4"/>
  <c r="AN51" i="4" s="1"/>
  <c r="AD51" i="4"/>
  <c r="AE51" i="4" s="1"/>
  <c r="X51" i="4"/>
  <c r="Y51" i="4" s="1"/>
  <c r="AR50" i="4"/>
  <c r="AS50" i="4" s="1"/>
  <c r="AT50" i="4" s="1"/>
  <c r="AQ50" i="4"/>
  <c r="AP50" i="4"/>
  <c r="AM50" i="4"/>
  <c r="AN50" i="4" s="1"/>
  <c r="AL50" i="4"/>
  <c r="AK50" i="4"/>
  <c r="AJ50" i="4"/>
  <c r="AJ43" i="4" s="1"/>
  <c r="AC50" i="4"/>
  <c r="AD50" i="4" s="1"/>
  <c r="AE50" i="4" s="1"/>
  <c r="AB50" i="4"/>
  <c r="AA50" i="4"/>
  <c r="X50" i="4"/>
  <c r="Y50" i="4" s="1"/>
  <c r="W50" i="4"/>
  <c r="V50" i="4"/>
  <c r="U50" i="4"/>
  <c r="U43" i="4" s="1"/>
  <c r="S50" i="4"/>
  <c r="R50" i="4"/>
  <c r="Q50" i="4"/>
  <c r="P50" i="4"/>
  <c r="P43" i="4" s="1"/>
  <c r="P42" i="4" s="1"/>
  <c r="AS49" i="4"/>
  <c r="AT49" i="4" s="1"/>
  <c r="AM49" i="4"/>
  <c r="AN49" i="4" s="1"/>
  <c r="AD49" i="4"/>
  <c r="AE49" i="4" s="1"/>
  <c r="X49" i="4"/>
  <c r="Y49" i="4" s="1"/>
  <c r="AT48" i="4"/>
  <c r="AS48" i="4"/>
  <c r="AM48" i="4"/>
  <c r="AV48" i="4" s="1"/>
  <c r="AW48" i="4" s="1"/>
  <c r="AD48" i="4"/>
  <c r="AE48" i="4" s="1"/>
  <c r="Y48" i="4"/>
  <c r="X48" i="4"/>
  <c r="AG48" i="4" s="1"/>
  <c r="AR47" i="4"/>
  <c r="AQ47" i="4"/>
  <c r="AS47" i="4" s="1"/>
  <c r="AT47" i="4" s="1"/>
  <c r="AP47" i="4"/>
  <c r="AL47" i="4"/>
  <c r="AM47" i="4" s="1"/>
  <c r="AK47" i="4"/>
  <c r="AJ47" i="4"/>
  <c r="AC47" i="4"/>
  <c r="AB47" i="4"/>
  <c r="AD47" i="4" s="1"/>
  <c r="AE47" i="4" s="1"/>
  <c r="AA47" i="4"/>
  <c r="W47" i="4"/>
  <c r="X47" i="4" s="1"/>
  <c r="V47" i="4"/>
  <c r="U47" i="4"/>
  <c r="S47" i="4"/>
  <c r="R47" i="4"/>
  <c r="Q47" i="4"/>
  <c r="P47" i="4"/>
  <c r="AS46" i="4"/>
  <c r="AT46" i="4" s="1"/>
  <c r="AN46" i="4"/>
  <c r="AM46" i="4"/>
  <c r="AV46" i="4" s="1"/>
  <c r="AW46" i="4" s="1"/>
  <c r="AE46" i="4"/>
  <c r="AD46" i="4"/>
  <c r="X46" i="4"/>
  <c r="AG46" i="4" s="1"/>
  <c r="AS45" i="4"/>
  <c r="AT45" i="4" s="1"/>
  <c r="AM45" i="4"/>
  <c r="AN45" i="4" s="1"/>
  <c r="AD45" i="4"/>
  <c r="AE45" i="4" s="1"/>
  <c r="X45" i="4"/>
  <c r="Y45" i="4" s="1"/>
  <c r="AR44" i="4"/>
  <c r="AQ44" i="4"/>
  <c r="AP44" i="4"/>
  <c r="AS44" i="4" s="1"/>
  <c r="AT44" i="4" s="1"/>
  <c r="AL44" i="4"/>
  <c r="AK44" i="4"/>
  <c r="AK43" i="4" s="1"/>
  <c r="AK42" i="4" s="1"/>
  <c r="AJ44" i="4"/>
  <c r="AC44" i="4"/>
  <c r="AB44" i="4"/>
  <c r="AA44" i="4"/>
  <c r="AD44" i="4" s="1"/>
  <c r="AE44" i="4" s="1"/>
  <c r="W44" i="4"/>
  <c r="V44" i="4"/>
  <c r="V43" i="4" s="1"/>
  <c r="V42" i="4" s="1"/>
  <c r="U44" i="4"/>
  <c r="S44" i="4"/>
  <c r="R44" i="4"/>
  <c r="Q44" i="4"/>
  <c r="Q43" i="4" s="1"/>
  <c r="Q42" i="4" s="1"/>
  <c r="P44" i="4"/>
  <c r="AQ43" i="4"/>
  <c r="AQ42" i="4" s="1"/>
  <c r="AL43" i="4"/>
  <c r="AL42" i="4" s="1"/>
  <c r="AB43" i="4"/>
  <c r="AB42" i="4" s="1"/>
  <c r="W43" i="4"/>
  <c r="W42" i="4" s="1"/>
  <c r="R43" i="4"/>
  <c r="R42" i="4" s="1"/>
  <c r="AS41" i="4"/>
  <c r="AT41" i="4" s="1"/>
  <c r="AM41" i="4"/>
  <c r="AN41" i="4" s="1"/>
  <c r="AD41" i="4"/>
  <c r="AE41" i="4" s="1"/>
  <c r="X41" i="4"/>
  <c r="Y41" i="4" s="1"/>
  <c r="AT40" i="4"/>
  <c r="AS40" i="4"/>
  <c r="AM40" i="4"/>
  <c r="AV40" i="4" s="1"/>
  <c r="AW40" i="4" s="1"/>
  <c r="AD40" i="4"/>
  <c r="AE40" i="4" s="1"/>
  <c r="Y40" i="4"/>
  <c r="X40" i="4"/>
  <c r="AG40" i="4" s="1"/>
  <c r="AS39" i="4"/>
  <c r="AT39" i="4" s="1"/>
  <c r="AM39" i="4"/>
  <c r="AN39" i="4" s="1"/>
  <c r="AD39" i="4"/>
  <c r="AE39" i="4" s="1"/>
  <c r="X39" i="4"/>
  <c r="Y39" i="4" s="1"/>
  <c r="AS38" i="4"/>
  <c r="AT38" i="4" s="1"/>
  <c r="AN38" i="4"/>
  <c r="AM38" i="4"/>
  <c r="AV38" i="4" s="1"/>
  <c r="AW38" i="4" s="1"/>
  <c r="AE38" i="4"/>
  <c r="AD38" i="4"/>
  <c r="X38" i="4"/>
  <c r="AG38" i="4" s="1"/>
  <c r="AS37" i="4"/>
  <c r="AT37" i="4" s="1"/>
  <c r="AR37" i="4"/>
  <c r="AQ37" i="4"/>
  <c r="AP37" i="4"/>
  <c r="AL37" i="4"/>
  <c r="AK37" i="4"/>
  <c r="AJ37" i="4"/>
  <c r="AJ31" i="4" s="1"/>
  <c r="AJ30" i="4" s="1"/>
  <c r="AD37" i="4"/>
  <c r="AE37" i="4" s="1"/>
  <c r="AC37" i="4"/>
  <c r="AB37" i="4"/>
  <c r="AA37" i="4"/>
  <c r="W37" i="4"/>
  <c r="V37" i="4"/>
  <c r="U37" i="4"/>
  <c r="U31" i="4" s="1"/>
  <c r="U30" i="4" s="1"/>
  <c r="S37" i="4"/>
  <c r="R37" i="4"/>
  <c r="Q37" i="4"/>
  <c r="P37" i="4"/>
  <c r="P31" i="4" s="1"/>
  <c r="P30" i="4" s="1"/>
  <c r="AT36" i="4"/>
  <c r="AS36" i="4"/>
  <c r="AM36" i="4"/>
  <c r="AV36" i="4" s="1"/>
  <c r="AW36" i="4" s="1"/>
  <c r="AD36" i="4"/>
  <c r="AE36" i="4" s="1"/>
  <c r="Y36" i="4"/>
  <c r="X36" i="4"/>
  <c r="AG36" i="4" s="1"/>
  <c r="AV35" i="4"/>
  <c r="AW35" i="4" s="1"/>
  <c r="AS35" i="4"/>
  <c r="AT35" i="4" s="1"/>
  <c r="AR35" i="4"/>
  <c r="AQ35" i="4"/>
  <c r="AP35" i="4"/>
  <c r="AM35" i="4"/>
  <c r="AN35" i="4" s="1"/>
  <c r="AL35" i="4"/>
  <c r="AK35" i="4"/>
  <c r="AJ35" i="4"/>
  <c r="AC35" i="4"/>
  <c r="AB35" i="4"/>
  <c r="AA35" i="4"/>
  <c r="X35" i="4"/>
  <c r="Y35" i="4" s="1"/>
  <c r="W35" i="4"/>
  <c r="V35" i="4"/>
  <c r="U35" i="4"/>
  <c r="S35" i="4"/>
  <c r="R35" i="4"/>
  <c r="Q35" i="4"/>
  <c r="P35" i="4"/>
  <c r="AS34" i="4"/>
  <c r="AT34" i="4" s="1"/>
  <c r="AN34" i="4"/>
  <c r="AM34" i="4"/>
  <c r="AV34" i="4" s="1"/>
  <c r="AW34" i="4" s="1"/>
  <c r="AE34" i="4"/>
  <c r="AD34" i="4"/>
  <c r="X34" i="4"/>
  <c r="AG34" i="4" s="1"/>
  <c r="AS33" i="4"/>
  <c r="AT33" i="4" s="1"/>
  <c r="AM33" i="4"/>
  <c r="AN33" i="4" s="1"/>
  <c r="AD33" i="4"/>
  <c r="AE33" i="4" s="1"/>
  <c r="X33" i="4"/>
  <c r="Y33" i="4" s="1"/>
  <c r="AR32" i="4"/>
  <c r="AQ32" i="4"/>
  <c r="AP32" i="4"/>
  <c r="AP31" i="4" s="1"/>
  <c r="AP30" i="4" s="1"/>
  <c r="AM32" i="4"/>
  <c r="AN32" i="4" s="1"/>
  <c r="AL32" i="4"/>
  <c r="AK32" i="4"/>
  <c r="AK31" i="4" s="1"/>
  <c r="AK30" i="4" s="1"/>
  <c r="AJ32" i="4"/>
  <c r="AC32" i="4"/>
  <c r="AB32" i="4"/>
  <c r="AA32" i="4"/>
  <c r="AA31" i="4" s="1"/>
  <c r="AA30" i="4" s="1"/>
  <c r="W32" i="4"/>
  <c r="V32" i="4"/>
  <c r="V31" i="4" s="1"/>
  <c r="V30" i="4" s="1"/>
  <c r="U32" i="4"/>
  <c r="S32" i="4"/>
  <c r="R32" i="4"/>
  <c r="Q32" i="4"/>
  <c r="Q31" i="4" s="1"/>
  <c r="Q30" i="4" s="1"/>
  <c r="P32" i="4"/>
  <c r="AR31" i="4"/>
  <c r="AQ31" i="4"/>
  <c r="AQ30" i="4" s="1"/>
  <c r="AL31" i="4"/>
  <c r="AL30" i="4" s="1"/>
  <c r="AC31" i="4"/>
  <c r="AB31" i="4"/>
  <c r="AB30" i="4" s="1"/>
  <c r="W31" i="4"/>
  <c r="W30" i="4" s="1"/>
  <c r="S31" i="4"/>
  <c r="R31" i="4"/>
  <c r="R30" i="4" s="1"/>
  <c r="AR30" i="4"/>
  <c r="AC30" i="4"/>
  <c r="S30" i="4"/>
  <c r="AS29" i="4"/>
  <c r="AT29" i="4" s="1"/>
  <c r="AM29" i="4"/>
  <c r="AN29" i="4" s="1"/>
  <c r="AD29" i="4"/>
  <c r="AE29" i="4" s="1"/>
  <c r="X29" i="4"/>
  <c r="Y29" i="4" s="1"/>
  <c r="AT28" i="4"/>
  <c r="AS28" i="4"/>
  <c r="AM28" i="4"/>
  <c r="AV28" i="4" s="1"/>
  <c r="AW28" i="4" s="1"/>
  <c r="AD28" i="4"/>
  <c r="AE28" i="4" s="1"/>
  <c r="Y28" i="4"/>
  <c r="X28" i="4"/>
  <c r="AG28" i="4" s="1"/>
  <c r="AS27" i="4"/>
  <c r="AT27" i="4" s="1"/>
  <c r="AM27" i="4"/>
  <c r="AN27" i="4" s="1"/>
  <c r="AD27" i="4"/>
  <c r="AE27" i="4" s="1"/>
  <c r="X27" i="4"/>
  <c r="Y27" i="4" s="1"/>
  <c r="AR26" i="4"/>
  <c r="AR25" i="4" s="1"/>
  <c r="AR24" i="4" s="1"/>
  <c r="AR17" i="4" s="1"/>
  <c r="AQ26" i="4"/>
  <c r="AP26" i="4"/>
  <c r="AM26" i="4"/>
  <c r="AN26" i="4" s="1"/>
  <c r="AL26" i="4"/>
  <c r="AK26" i="4"/>
  <c r="AJ26" i="4"/>
  <c r="AC26" i="4"/>
  <c r="AC25" i="4" s="1"/>
  <c r="AC24" i="4" s="1"/>
  <c r="AC17" i="4" s="1"/>
  <c r="AB26" i="4"/>
  <c r="AA26" i="4"/>
  <c r="X26" i="4"/>
  <c r="Y26" i="4" s="1"/>
  <c r="W26" i="4"/>
  <c r="V26" i="4"/>
  <c r="U26" i="4"/>
  <c r="S26" i="4"/>
  <c r="R26" i="4"/>
  <c r="Q26" i="4"/>
  <c r="P26" i="4"/>
  <c r="AQ25" i="4"/>
  <c r="AP25" i="4"/>
  <c r="AL25" i="4"/>
  <c r="AK25" i="4"/>
  <c r="AJ25" i="4"/>
  <c r="AJ24" i="4" s="1"/>
  <c r="AB25" i="4"/>
  <c r="AA25" i="4"/>
  <c r="W25" i="4"/>
  <c r="V25" i="4"/>
  <c r="U25" i="4"/>
  <c r="U24" i="4" s="1"/>
  <c r="R25" i="4"/>
  <c r="Q25" i="4"/>
  <c r="P25" i="4"/>
  <c r="P24" i="4" s="1"/>
  <c r="AQ24" i="4"/>
  <c r="AP24" i="4"/>
  <c r="AL24" i="4"/>
  <c r="AK24" i="4"/>
  <c r="AB24" i="4"/>
  <c r="AA24" i="4"/>
  <c r="W24" i="4"/>
  <c r="V24" i="4"/>
  <c r="R24" i="4"/>
  <c r="Q24" i="4"/>
  <c r="AV23" i="4"/>
  <c r="AW23" i="4" s="1"/>
  <c r="AT23" i="4"/>
  <c r="AM23" i="4"/>
  <c r="AN23" i="4" s="1"/>
  <c r="AD23" i="4"/>
  <c r="AE23" i="4" s="1"/>
  <c r="Y23" i="4"/>
  <c r="X23" i="4"/>
  <c r="AG23" i="4" s="1"/>
  <c r="AS22" i="4"/>
  <c r="AT22" i="4" s="1"/>
  <c r="AM22" i="4"/>
  <c r="AN22" i="4" s="1"/>
  <c r="AD22" i="4"/>
  <c r="AE22" i="4" s="1"/>
  <c r="X22" i="4"/>
  <c r="Y22" i="4" s="1"/>
  <c r="AS21" i="4"/>
  <c r="AT21" i="4" s="1"/>
  <c r="AN21" i="4"/>
  <c r="AM21" i="4"/>
  <c r="AV21" i="4" s="1"/>
  <c r="AE21" i="4"/>
  <c r="AD21" i="4"/>
  <c r="X21" i="4"/>
  <c r="AG21" i="4" s="1"/>
  <c r="AS20" i="4"/>
  <c r="AT20" i="4" s="1"/>
  <c r="AR20" i="4"/>
  <c r="AQ20" i="4"/>
  <c r="AP20" i="4"/>
  <c r="AL20" i="4"/>
  <c r="AK20" i="4"/>
  <c r="AJ20" i="4"/>
  <c r="AJ19" i="4" s="1"/>
  <c r="AJ18" i="4" s="1"/>
  <c r="AJ17" i="4" s="1"/>
  <c r="AD20" i="4"/>
  <c r="AE20" i="4" s="1"/>
  <c r="AC20" i="4"/>
  <c r="AB20" i="4"/>
  <c r="AA20" i="4"/>
  <c r="W20" i="4"/>
  <c r="V20" i="4"/>
  <c r="U20" i="4"/>
  <c r="U19" i="4" s="1"/>
  <c r="U18" i="4" s="1"/>
  <c r="S20" i="4"/>
  <c r="R20" i="4"/>
  <c r="Q20" i="4"/>
  <c r="P20" i="4"/>
  <c r="P19" i="4" s="1"/>
  <c r="P18" i="4" s="1"/>
  <c r="P17" i="4" s="1"/>
  <c r="P16" i="4" s="1"/>
  <c r="P15" i="4" s="1"/>
  <c r="P14" i="4" s="1"/>
  <c r="AR19" i="4"/>
  <c r="AQ19" i="4"/>
  <c r="AP19" i="4"/>
  <c r="AP18" i="4" s="1"/>
  <c r="AL19" i="4"/>
  <c r="AK19" i="4"/>
  <c r="AK18" i="4" s="1"/>
  <c r="AK17" i="4" s="1"/>
  <c r="AK16" i="4" s="1"/>
  <c r="AK15" i="4" s="1"/>
  <c r="AK14" i="4" s="1"/>
  <c r="AC19" i="4"/>
  <c r="AB19" i="4"/>
  <c r="AA19" i="4"/>
  <c r="AA18" i="4" s="1"/>
  <c r="AA17" i="4" s="1"/>
  <c r="W19" i="4"/>
  <c r="V19" i="4"/>
  <c r="V18" i="4" s="1"/>
  <c r="V17" i="4" s="1"/>
  <c r="V16" i="4" s="1"/>
  <c r="V15" i="4" s="1"/>
  <c r="V14" i="4" s="1"/>
  <c r="S19" i="4"/>
  <c r="R19" i="4"/>
  <c r="Q19" i="4"/>
  <c r="Q18" i="4" s="1"/>
  <c r="Q17" i="4" s="1"/>
  <c r="Q16" i="4" s="1"/>
  <c r="Q15" i="4" s="1"/>
  <c r="Q14" i="4" s="1"/>
  <c r="Q13" i="4" s="1"/>
  <c r="AR18" i="4"/>
  <c r="AQ18" i="4"/>
  <c r="AL18" i="4"/>
  <c r="AL17" i="4" s="1"/>
  <c r="AL16" i="4" s="1"/>
  <c r="AL15" i="4" s="1"/>
  <c r="AL14" i="4" s="1"/>
  <c r="AC18" i="4"/>
  <c r="AB18" i="4"/>
  <c r="AB17" i="4" s="1"/>
  <c r="AB16" i="4" s="1"/>
  <c r="AB15" i="4" s="1"/>
  <c r="AB14" i="4" s="1"/>
  <c r="W18" i="4"/>
  <c r="S18" i="4"/>
  <c r="R18" i="4"/>
  <c r="R17" i="4" s="1"/>
  <c r="R16" i="4" s="1"/>
  <c r="R15" i="4" s="1"/>
  <c r="R14" i="4" s="1"/>
  <c r="V43" i="14" l="1"/>
  <c r="V42" i="14" s="1"/>
  <c r="AA32" i="9"/>
  <c r="AA31" i="9" s="1"/>
  <c r="AK32" i="9"/>
  <c r="AK31" i="9" s="1"/>
  <c r="AG44" i="9"/>
  <c r="AE34" i="5"/>
  <c r="X43" i="5"/>
  <c r="AM43" i="5"/>
  <c r="AN43" i="5" s="1"/>
  <c r="AM46" i="5"/>
  <c r="AV50" i="5"/>
  <c r="AW50" i="5" s="1"/>
  <c r="AJ30" i="5"/>
  <c r="AJ29" i="5" s="1"/>
  <c r="AV52" i="5"/>
  <c r="AV53" i="5"/>
  <c r="AW53" i="5" s="1"/>
  <c r="V16" i="5"/>
  <c r="AD19" i="5"/>
  <c r="AD18" i="5" s="1"/>
  <c r="P30" i="5"/>
  <c r="P29" i="5" s="1"/>
  <c r="U30" i="5"/>
  <c r="U29" i="5" s="1"/>
  <c r="AT977" i="4"/>
  <c r="AD977" i="4"/>
  <c r="AE977" i="4" s="1"/>
  <c r="X977" i="4"/>
  <c r="AD22" i="34"/>
  <c r="AE22" i="34" s="1"/>
  <c r="AV27" i="34"/>
  <c r="AW27" i="34" s="1"/>
  <c r="X20" i="34"/>
  <c r="AL19" i="34"/>
  <c r="AL18" i="34" s="1"/>
  <c r="AL17" i="34" s="1"/>
  <c r="AL16" i="34" s="1"/>
  <c r="AL15" i="34" s="1"/>
  <c r="AL14" i="34" s="1"/>
  <c r="AL13" i="34" s="1"/>
  <c r="AL12" i="34" s="1"/>
  <c r="AL11" i="34" s="1"/>
  <c r="AV23" i="34"/>
  <c r="AW23" i="34" s="1"/>
  <c r="AE24" i="34"/>
  <c r="X22" i="34"/>
  <c r="AV28" i="34"/>
  <c r="AW28" i="34" s="1"/>
  <c r="X24" i="34"/>
  <c r="AT24" i="34"/>
  <c r="Y26" i="34"/>
  <c r="AN26" i="34"/>
  <c r="Y28" i="34"/>
  <c r="AD22" i="33"/>
  <c r="AE22" i="33" s="1"/>
  <c r="AM20" i="33"/>
  <c r="AN20" i="33" s="1"/>
  <c r="X24" i="33"/>
  <c r="AG26" i="33"/>
  <c r="AH26" i="33" s="1"/>
  <c r="AM24" i="33"/>
  <c r="AN24" i="33" s="1"/>
  <c r="AE26" i="33"/>
  <c r="W19" i="33"/>
  <c r="W18" i="33" s="1"/>
  <c r="W17" i="33" s="1"/>
  <c r="W16" i="33" s="1"/>
  <c r="W15" i="33" s="1"/>
  <c r="W14" i="33" s="1"/>
  <c r="AC19" i="33"/>
  <c r="AC18" i="33" s="1"/>
  <c r="AC17" i="33" s="1"/>
  <c r="AC16" i="33" s="1"/>
  <c r="AC15" i="33" s="1"/>
  <c r="AC14" i="33" s="1"/>
  <c r="AN27" i="33"/>
  <c r="AS22" i="33"/>
  <c r="AT22" i="33" s="1"/>
  <c r="AQ19" i="33"/>
  <c r="AQ18" i="33" s="1"/>
  <c r="AQ17" i="33" s="1"/>
  <c r="AQ16" i="33" s="1"/>
  <c r="AQ15" i="33" s="1"/>
  <c r="AQ14" i="33" s="1"/>
  <c r="AD20" i="32"/>
  <c r="AE20" i="32" s="1"/>
  <c r="AV25" i="32"/>
  <c r="AW25" i="32" s="1"/>
  <c r="AB19" i="32"/>
  <c r="AB18" i="32" s="1"/>
  <c r="AB17" i="32" s="1"/>
  <c r="AB16" i="32" s="1"/>
  <c r="AB15" i="32" s="1"/>
  <c r="AN25" i="32"/>
  <c r="P19" i="32"/>
  <c r="P18" i="32" s="1"/>
  <c r="P17" i="32" s="1"/>
  <c r="P16" i="32" s="1"/>
  <c r="P15" i="32" s="1"/>
  <c r="P14" i="32" s="1"/>
  <c r="AG21" i="32"/>
  <c r="AD22" i="32"/>
  <c r="AE22" i="32" s="1"/>
  <c r="AR19" i="32"/>
  <c r="AR18" i="32" s="1"/>
  <c r="AR17" i="32" s="1"/>
  <c r="AR16" i="32" s="1"/>
  <c r="AR15" i="32" s="1"/>
  <c r="V19" i="32"/>
  <c r="V18" i="32" s="1"/>
  <c r="V17" i="32" s="1"/>
  <c r="V16" i="32" s="1"/>
  <c r="V15" i="32" s="1"/>
  <c r="V14" i="32" s="1"/>
  <c r="AV26" i="32"/>
  <c r="AW26" i="32" s="1"/>
  <c r="AA19" i="32"/>
  <c r="AL19" i="32"/>
  <c r="AL18" i="32" s="1"/>
  <c r="AL17" i="32" s="1"/>
  <c r="AL16" i="32" s="1"/>
  <c r="AL15" i="32" s="1"/>
  <c r="AG23" i="32"/>
  <c r="AH23" i="32" s="1"/>
  <c r="R19" i="32"/>
  <c r="R18" i="32" s="1"/>
  <c r="R17" i="32" s="1"/>
  <c r="R16" i="32" s="1"/>
  <c r="R15" i="32" s="1"/>
  <c r="R14" i="32" s="1"/>
  <c r="AC19" i="32"/>
  <c r="AC18" i="32" s="1"/>
  <c r="AC17" i="32" s="1"/>
  <c r="AC16" i="32" s="1"/>
  <c r="AC15" i="32" s="1"/>
  <c r="Y23" i="32"/>
  <c r="AD24" i="32"/>
  <c r="AE24" i="32" s="1"/>
  <c r="AK19" i="32"/>
  <c r="AK18" i="32" s="1"/>
  <c r="AK17" i="32" s="1"/>
  <c r="AK16" i="32" s="1"/>
  <c r="AK15" i="32" s="1"/>
  <c r="AJ19" i="31"/>
  <c r="AJ18" i="31" s="1"/>
  <c r="AJ17" i="31" s="1"/>
  <c r="AQ19" i="31"/>
  <c r="AQ18" i="31" s="1"/>
  <c r="AQ17" i="31" s="1"/>
  <c r="AQ16" i="31" s="1"/>
  <c r="AQ15" i="31" s="1"/>
  <c r="AQ14" i="31" s="1"/>
  <c r="AM34" i="31"/>
  <c r="AV34" i="31" s="1"/>
  <c r="AW34" i="31" s="1"/>
  <c r="AD41" i="31"/>
  <c r="AE41" i="31" s="1"/>
  <c r="AG21" i="31"/>
  <c r="AS22" i="31"/>
  <c r="AT22" i="31" s="1"/>
  <c r="X41" i="31"/>
  <c r="Y41" i="31" s="1"/>
  <c r="AC19" i="31"/>
  <c r="AC18" i="31" s="1"/>
  <c r="AC17" i="31" s="1"/>
  <c r="AC16" i="31" s="1"/>
  <c r="AC15" i="31" s="1"/>
  <c r="AC14" i="31" s="1"/>
  <c r="AG35" i="31"/>
  <c r="AL14" i="31"/>
  <c r="AM20" i="31"/>
  <c r="AN20" i="31" s="1"/>
  <c r="X22" i="31"/>
  <c r="AP33" i="31"/>
  <c r="U40" i="31"/>
  <c r="AG43" i="31"/>
  <c r="AY43" i="31" s="1"/>
  <c r="AV43" i="31"/>
  <c r="AW43" i="31" s="1"/>
  <c r="AR19" i="31"/>
  <c r="AR18" i="31" s="1"/>
  <c r="AR17" i="31" s="1"/>
  <c r="AR16" i="31" s="1"/>
  <c r="AR15" i="31" s="1"/>
  <c r="AG26" i="31"/>
  <c r="AH26" i="31" s="1"/>
  <c r="AG27" i="31"/>
  <c r="AH27" i="31" s="1"/>
  <c r="AV27" i="31"/>
  <c r="AW27" i="31" s="1"/>
  <c r="AV28" i="31"/>
  <c r="AW28" i="31" s="1"/>
  <c r="Y43" i="31"/>
  <c r="R19" i="31"/>
  <c r="R18" i="31" s="1"/>
  <c r="R17" i="31" s="1"/>
  <c r="R16" i="31" s="1"/>
  <c r="R15" i="31" s="1"/>
  <c r="R14" i="31" s="1"/>
  <c r="R13" i="31" s="1"/>
  <c r="R12" i="31" s="1"/>
  <c r="R11" i="31" s="1"/>
  <c r="AM24" i="31"/>
  <c r="Y35" i="31"/>
  <c r="AA40" i="31"/>
  <c r="AA39" i="31" s="1"/>
  <c r="AP19" i="30"/>
  <c r="AN22" i="30"/>
  <c r="AD22" i="30"/>
  <c r="X22" i="30"/>
  <c r="AG22" i="30" s="1"/>
  <c r="Y21" i="30"/>
  <c r="AV23" i="30"/>
  <c r="AW23" i="30" s="1"/>
  <c r="X24" i="30"/>
  <c r="AG25" i="30"/>
  <c r="AY25" i="30" s="1"/>
  <c r="BB25" i="30" s="1"/>
  <c r="BD25" i="30" s="1"/>
  <c r="AV25" i="30"/>
  <c r="AW25" i="30" s="1"/>
  <c r="AG27" i="30"/>
  <c r="AV27" i="30"/>
  <c r="AW27" i="30" s="1"/>
  <c r="AA19" i="30"/>
  <c r="AD19" i="30" s="1"/>
  <c r="AE19" i="30" s="1"/>
  <c r="AS20" i="30"/>
  <c r="AT20" i="30" s="1"/>
  <c r="W19" i="30"/>
  <c r="W18" i="30" s="1"/>
  <c r="W17" i="30" s="1"/>
  <c r="W16" i="30" s="1"/>
  <c r="W15" i="30" s="1"/>
  <c r="AN23" i="30"/>
  <c r="AS24" i="30"/>
  <c r="AT24" i="30" s="1"/>
  <c r="Y25" i="30"/>
  <c r="AN25" i="30"/>
  <c r="Y27" i="30"/>
  <c r="AN27" i="30"/>
  <c r="AS22" i="30"/>
  <c r="AE24" i="30"/>
  <c r="AG28" i="29"/>
  <c r="AV30" i="29"/>
  <c r="AW30" i="29" s="1"/>
  <c r="AD33" i="29"/>
  <c r="AE33" i="29" s="1"/>
  <c r="AG39" i="29"/>
  <c r="AG53" i="29"/>
  <c r="X71" i="29"/>
  <c r="R19" i="29"/>
  <c r="R18" i="29" s="1"/>
  <c r="R17" i="29" s="1"/>
  <c r="R16" i="29" s="1"/>
  <c r="R15" i="29" s="1"/>
  <c r="R14" i="29" s="1"/>
  <c r="W19" i="29"/>
  <c r="W18" i="29" s="1"/>
  <c r="AJ19" i="29"/>
  <c r="AD48" i="29"/>
  <c r="AV52" i="29"/>
  <c r="AW52" i="29" s="1"/>
  <c r="AV60" i="29"/>
  <c r="AW60" i="29" s="1"/>
  <c r="AV68" i="29"/>
  <c r="AW68" i="29" s="1"/>
  <c r="AV69" i="29"/>
  <c r="AW69" i="29" s="1"/>
  <c r="AT23" i="29"/>
  <c r="Y50" i="29"/>
  <c r="AM50" i="29"/>
  <c r="AR56" i="29"/>
  <c r="AR55" i="29" s="1"/>
  <c r="AD20" i="29"/>
  <c r="AE20" i="29" s="1"/>
  <c r="AM20" i="29"/>
  <c r="AN20" i="29" s="1"/>
  <c r="AM33" i="29"/>
  <c r="AN44" i="29"/>
  <c r="AM61" i="29"/>
  <c r="AM65" i="29"/>
  <c r="AM71" i="29"/>
  <c r="U55" i="29"/>
  <c r="AR31" i="29"/>
  <c r="AS32" i="29"/>
  <c r="AT32" i="29" s="1"/>
  <c r="AS20" i="29"/>
  <c r="AT20" i="29" s="1"/>
  <c r="AV22" i="29"/>
  <c r="AW22" i="29" s="1"/>
  <c r="AB19" i="29"/>
  <c r="AB18" i="29" s="1"/>
  <c r="AV25" i="29"/>
  <c r="AW25" i="29" s="1"/>
  <c r="X26" i="29"/>
  <c r="AM26" i="29"/>
  <c r="AN26" i="29" s="1"/>
  <c r="AG27" i="29"/>
  <c r="AV29" i="29"/>
  <c r="AW29" i="29" s="1"/>
  <c r="AA31" i="29"/>
  <c r="AD31" i="29" s="1"/>
  <c r="AJ32" i="29"/>
  <c r="AD35" i="29"/>
  <c r="AP36" i="29"/>
  <c r="AP35" i="29" s="1"/>
  <c r="AS37" i="29"/>
  <c r="AS43" i="29"/>
  <c r="AT43" i="29" s="1"/>
  <c r="AL49" i="29"/>
  <c r="AL48" i="29" s="1"/>
  <c r="AM57" i="29"/>
  <c r="AL56" i="29"/>
  <c r="AL55" i="29" s="1"/>
  <c r="AG58" i="29"/>
  <c r="Y58" i="29"/>
  <c r="P19" i="29"/>
  <c r="P18" i="29" s="1"/>
  <c r="P17" i="29" s="1"/>
  <c r="P16" i="29" s="1"/>
  <c r="P15" i="29" s="1"/>
  <c r="P14" i="29" s="1"/>
  <c r="X20" i="29"/>
  <c r="AR19" i="29"/>
  <c r="AR18" i="29" s="1"/>
  <c r="AR17" i="29" s="1"/>
  <c r="AR16" i="29" s="1"/>
  <c r="AR15" i="29" s="1"/>
  <c r="AR14" i="29" s="1"/>
  <c r="AV21" i="29"/>
  <c r="AW21" i="29" s="1"/>
  <c r="Y24" i="29"/>
  <c r="Y28" i="29"/>
  <c r="X33" i="29"/>
  <c r="AG62" i="29"/>
  <c r="Y62" i="29"/>
  <c r="AG66" i="29"/>
  <c r="Y66" i="29"/>
  <c r="AG69" i="29"/>
  <c r="AY69" i="29" s="1"/>
  <c r="BB69" i="29" s="1"/>
  <c r="BD69" i="29" s="1"/>
  <c r="Y69" i="29"/>
  <c r="AK19" i="29"/>
  <c r="AK18" i="29" s="1"/>
  <c r="AK17" i="29" s="1"/>
  <c r="AK16" i="29" s="1"/>
  <c r="AK15" i="29" s="1"/>
  <c r="AK14" i="29" s="1"/>
  <c r="Q19" i="29"/>
  <c r="Q18" i="29" s="1"/>
  <c r="V19" i="29"/>
  <c r="V18" i="29" s="1"/>
  <c r="AC19" i="29"/>
  <c r="AC18" i="29" s="1"/>
  <c r="AC17" i="29" s="1"/>
  <c r="AC16" i="29" s="1"/>
  <c r="AC15" i="29" s="1"/>
  <c r="AC14" i="29" s="1"/>
  <c r="AD23" i="29"/>
  <c r="AE23" i="29" s="1"/>
  <c r="AG30" i="29"/>
  <c r="AS31" i="29"/>
  <c r="AV34" i="29"/>
  <c r="AW34" i="29" s="1"/>
  <c r="X37" i="29"/>
  <c r="AG38" i="29"/>
  <c r="Y38" i="29"/>
  <c r="AM55" i="29"/>
  <c r="AG40" i="29"/>
  <c r="AV40" i="29"/>
  <c r="AW40" i="29" s="1"/>
  <c r="AV47" i="29"/>
  <c r="AW47" i="29" s="1"/>
  <c r="Y52" i="29"/>
  <c r="AN52" i="29"/>
  <c r="Y53" i="29"/>
  <c r="AV54" i="29"/>
  <c r="AW54" i="29" s="1"/>
  <c r="AN60" i="29"/>
  <c r="AN64" i="29"/>
  <c r="AN68" i="29"/>
  <c r="AD50" i="29"/>
  <c r="AE50" i="29" s="1"/>
  <c r="AD61" i="29"/>
  <c r="AE61" i="29" s="1"/>
  <c r="AD65" i="29"/>
  <c r="AE65" i="29" s="1"/>
  <c r="AD71" i="29"/>
  <c r="AE71" i="29" s="1"/>
  <c r="R13" i="29"/>
  <c r="R12" i="29" s="1"/>
  <c r="R11" i="29" s="1"/>
  <c r="AM37" i="29"/>
  <c r="AD43" i="29"/>
  <c r="AE43" i="29" s="1"/>
  <c r="AS49" i="29"/>
  <c r="Q56" i="29"/>
  <c r="Q55" i="29" s="1"/>
  <c r="V56" i="29"/>
  <c r="V55" i="29" s="1"/>
  <c r="X61" i="29"/>
  <c r="X65" i="29"/>
  <c r="AD22" i="28"/>
  <c r="AE22" i="28" s="1"/>
  <c r="X20" i="28"/>
  <c r="X22" i="28"/>
  <c r="AT22" i="28"/>
  <c r="AG27" i="28"/>
  <c r="AH27" i="28" s="1"/>
  <c r="Y28" i="28"/>
  <c r="AN28" i="28"/>
  <c r="AR19" i="28"/>
  <c r="AR18" i="28" s="1"/>
  <c r="AR17" i="28" s="1"/>
  <c r="AR16" i="28" s="1"/>
  <c r="AR15" i="28" s="1"/>
  <c r="AR14" i="28" s="1"/>
  <c r="AR13" i="28" s="1"/>
  <c r="AR12" i="28" s="1"/>
  <c r="AR11" i="28" s="1"/>
  <c r="AN23" i="28"/>
  <c r="X24" i="28"/>
  <c r="AL19" i="28"/>
  <c r="AL18" i="28" s="1"/>
  <c r="AL17" i="28" s="1"/>
  <c r="AL16" i="28" s="1"/>
  <c r="AL15" i="28" s="1"/>
  <c r="AL14" i="28" s="1"/>
  <c r="AL13" i="28" s="1"/>
  <c r="AL12" i="28" s="1"/>
  <c r="AL11" i="28" s="1"/>
  <c r="AG26" i="28"/>
  <c r="AY26" i="28" s="1"/>
  <c r="AV26" i="28"/>
  <c r="AW26" i="28" s="1"/>
  <c r="Y30" i="28"/>
  <c r="AN30" i="28"/>
  <c r="U19" i="28"/>
  <c r="U18" i="28" s="1"/>
  <c r="U17" i="28" s="1"/>
  <c r="R19" i="28"/>
  <c r="R18" i="28" s="1"/>
  <c r="R17" i="28" s="1"/>
  <c r="R16" i="28" s="1"/>
  <c r="R15" i="28" s="1"/>
  <c r="R14" i="28" s="1"/>
  <c r="R13" i="28" s="1"/>
  <c r="R12" i="28" s="1"/>
  <c r="R11" i="28" s="1"/>
  <c r="AM29" i="28"/>
  <c r="AN29" i="28" s="1"/>
  <c r="AT29" i="28"/>
  <c r="Q19" i="28"/>
  <c r="Q18" i="28" s="1"/>
  <c r="Q17" i="28" s="1"/>
  <c r="Q16" i="28" s="1"/>
  <c r="Q15" i="28" s="1"/>
  <c r="Q14" i="28" s="1"/>
  <c r="V19" i="28"/>
  <c r="AB19" i="28"/>
  <c r="AB18" i="28" s="1"/>
  <c r="AB17" i="28" s="1"/>
  <c r="AB16" i="28" s="1"/>
  <c r="AB15" i="28" s="1"/>
  <c r="AB14" i="28" s="1"/>
  <c r="AB13" i="28" s="1"/>
  <c r="AB12" i="28" s="1"/>
  <c r="AB11" i="28" s="1"/>
  <c r="AV21" i="28"/>
  <c r="AW21" i="28" s="1"/>
  <c r="AM22" i="28"/>
  <c r="AV22" i="28" s="1"/>
  <c r="AD24" i="28"/>
  <c r="AE24" i="28" s="1"/>
  <c r="X29" i="28"/>
  <c r="Y29" i="28" s="1"/>
  <c r="X22" i="27"/>
  <c r="AA19" i="27"/>
  <c r="AD29" i="27"/>
  <c r="AS29" i="27"/>
  <c r="AT29" i="27" s="1"/>
  <c r="AM22" i="27"/>
  <c r="AS22" i="27"/>
  <c r="AT22" i="27" s="1"/>
  <c r="AD24" i="27"/>
  <c r="AE24" i="27" s="1"/>
  <c r="S19" i="27"/>
  <c r="AD20" i="27"/>
  <c r="AE20" i="27" s="1"/>
  <c r="V19" i="27"/>
  <c r="V18" i="27" s="1"/>
  <c r="V17" i="27" s="1"/>
  <c r="V16" i="27" s="1"/>
  <c r="V15" i="27" s="1"/>
  <c r="V14" i="27" s="1"/>
  <c r="V13" i="27" s="1"/>
  <c r="V12" i="27" s="1"/>
  <c r="V11" i="27" s="1"/>
  <c r="AM29" i="27"/>
  <c r="AG27" i="27"/>
  <c r="AV21" i="27"/>
  <c r="AW21" i="27" s="1"/>
  <c r="Q19" i="27"/>
  <c r="Q18" i="27" s="1"/>
  <c r="Q17" i="27" s="1"/>
  <c r="Q16" i="27" s="1"/>
  <c r="Q15" i="27" s="1"/>
  <c r="Q14" i="27" s="1"/>
  <c r="Q13" i="27" s="1"/>
  <c r="AR19" i="27"/>
  <c r="AR18" i="27" s="1"/>
  <c r="AR17" i="27" s="1"/>
  <c r="AR16" i="27" s="1"/>
  <c r="AR15" i="27" s="1"/>
  <c r="AR14" i="27" s="1"/>
  <c r="AR13" i="27" s="1"/>
  <c r="AR12" i="27" s="1"/>
  <c r="AR11" i="27" s="1"/>
  <c r="AG30" i="27"/>
  <c r="AH30" i="27" s="1"/>
  <c r="AL19" i="27"/>
  <c r="AL18" i="27" s="1"/>
  <c r="AL17" i="27" s="1"/>
  <c r="AL16" i="27" s="1"/>
  <c r="AL15" i="27" s="1"/>
  <c r="AL14" i="27" s="1"/>
  <c r="AL13" i="27" s="1"/>
  <c r="AL12" i="27" s="1"/>
  <c r="AL11" i="27" s="1"/>
  <c r="AG21" i="27"/>
  <c r="AN21" i="27"/>
  <c r="AV31" i="27"/>
  <c r="AW31" i="27" s="1"/>
  <c r="AE29" i="27"/>
  <c r="AQ19" i="27"/>
  <c r="AQ18" i="27" s="1"/>
  <c r="AQ17" i="27" s="1"/>
  <c r="AQ16" i="27" s="1"/>
  <c r="AQ15" i="27" s="1"/>
  <c r="AQ14" i="27" s="1"/>
  <c r="AQ13" i="27" s="1"/>
  <c r="AQ12" i="27" s="1"/>
  <c r="AQ11" i="27" s="1"/>
  <c r="X24" i="27"/>
  <c r="AS24" i="27"/>
  <c r="AT24" i="27" s="1"/>
  <c r="AV27" i="27"/>
  <c r="AW27" i="27" s="1"/>
  <c r="X29" i="27"/>
  <c r="Y29" i="27" s="1"/>
  <c r="AG37" i="26"/>
  <c r="AH37" i="26" s="1"/>
  <c r="X73" i="26"/>
  <c r="AG67" i="26"/>
  <c r="AG97" i="26"/>
  <c r="AH97" i="26" s="1"/>
  <c r="AE97" i="26"/>
  <c r="Q19" i="26"/>
  <c r="Q18" i="26" s="1"/>
  <c r="Q17" i="26" s="1"/>
  <c r="Q16" i="26" s="1"/>
  <c r="Q15" i="26" s="1"/>
  <c r="V19" i="26"/>
  <c r="V18" i="26" s="1"/>
  <c r="V17" i="26" s="1"/>
  <c r="V16" i="26" s="1"/>
  <c r="V15" i="26" s="1"/>
  <c r="AS30" i="26"/>
  <c r="AT30" i="26" s="1"/>
  <c r="AS73" i="26"/>
  <c r="AV27" i="26"/>
  <c r="AW27" i="26" s="1"/>
  <c r="X59" i="26"/>
  <c r="AD59" i="26"/>
  <c r="AE59" i="26" s="1"/>
  <c r="AV72" i="26"/>
  <c r="AW72" i="26" s="1"/>
  <c r="R80" i="26"/>
  <c r="R79" i="26" s="1"/>
  <c r="W80" i="26"/>
  <c r="W79" i="26" s="1"/>
  <c r="AG87" i="26"/>
  <c r="X92" i="26"/>
  <c r="AS92" i="26"/>
  <c r="AT92" i="26" s="1"/>
  <c r="AR18" i="26"/>
  <c r="AR17" i="26" s="1"/>
  <c r="AR16" i="26" s="1"/>
  <c r="AR15" i="26" s="1"/>
  <c r="Y81" i="26"/>
  <c r="P63" i="26"/>
  <c r="P62" i="26" s="1"/>
  <c r="P61" i="26" s="1"/>
  <c r="AB63" i="26"/>
  <c r="AB62" i="26" s="1"/>
  <c r="AB61" i="26" s="1"/>
  <c r="AJ80" i="26"/>
  <c r="AJ79" i="26" s="1"/>
  <c r="AV100" i="26"/>
  <c r="AW100" i="26" s="1"/>
  <c r="X26" i="26"/>
  <c r="X30" i="26"/>
  <c r="AV60" i="26"/>
  <c r="AW60" i="26" s="1"/>
  <c r="AE81" i="26"/>
  <c r="AM99" i="26"/>
  <c r="AS45" i="26"/>
  <c r="AT45" i="26" s="1"/>
  <c r="AG60" i="26"/>
  <c r="AV69" i="26"/>
  <c r="AW69" i="26" s="1"/>
  <c r="AG72" i="26"/>
  <c r="AM92" i="26"/>
  <c r="AV93" i="26"/>
  <c r="AW93" i="26" s="1"/>
  <c r="AM30" i="26"/>
  <c r="Y87" i="26"/>
  <c r="AN89" i="26"/>
  <c r="AT100" i="26"/>
  <c r="AM20" i="26"/>
  <c r="R19" i="26"/>
  <c r="R18" i="26" s="1"/>
  <c r="R17" i="26" s="1"/>
  <c r="R16" i="26" s="1"/>
  <c r="R15" i="26" s="1"/>
  <c r="X23" i="26"/>
  <c r="Y23" i="26" s="1"/>
  <c r="AM23" i="26"/>
  <c r="AD26" i="26"/>
  <c r="AE26" i="26" s="1"/>
  <c r="AD30" i="26"/>
  <c r="AE30" i="26" s="1"/>
  <c r="AD33" i="26"/>
  <c r="AG39" i="26"/>
  <c r="X65" i="26"/>
  <c r="U64" i="26"/>
  <c r="X64" i="26" s="1"/>
  <c r="AL19" i="26"/>
  <c r="W19" i="26"/>
  <c r="W18" i="26" s="1"/>
  <c r="AD23" i="26"/>
  <c r="AG24" i="26"/>
  <c r="AV24" i="26"/>
  <c r="AW24" i="26" s="1"/>
  <c r="AS26" i="26"/>
  <c r="AT26" i="26" s="1"/>
  <c r="AV39" i="26"/>
  <c r="AW39" i="26" s="1"/>
  <c r="AG46" i="26"/>
  <c r="AV46" i="26"/>
  <c r="AW46" i="26" s="1"/>
  <c r="AV53" i="26"/>
  <c r="AW53" i="26" s="1"/>
  <c r="AM59" i="26"/>
  <c r="AS59" i="26"/>
  <c r="AT59" i="26" s="1"/>
  <c r="R63" i="26"/>
  <c r="R62" i="26" s="1"/>
  <c r="R61" i="26" s="1"/>
  <c r="AG75" i="26"/>
  <c r="AG76" i="26"/>
  <c r="AG77" i="26"/>
  <c r="AH77" i="26" s="1"/>
  <c r="AV77" i="26"/>
  <c r="AW77" i="26" s="1"/>
  <c r="AN81" i="26"/>
  <c r="AD83" i="26"/>
  <c r="AV84" i="26"/>
  <c r="AW84" i="26" s="1"/>
  <c r="AV96" i="26"/>
  <c r="AW96" i="26" s="1"/>
  <c r="AS98" i="26"/>
  <c r="AV101" i="26"/>
  <c r="AW101" i="26" s="1"/>
  <c r="AG21" i="26"/>
  <c r="AH21" i="26" s="1"/>
  <c r="AD52" i="26"/>
  <c r="AE52" i="26" s="1"/>
  <c r="AM52" i="26"/>
  <c r="AL65" i="26"/>
  <c r="AS23" i="26"/>
  <c r="AT23" i="26" s="1"/>
  <c r="AG25" i="26"/>
  <c r="AH25" i="26" s="1"/>
  <c r="P19" i="26"/>
  <c r="P18" i="26" s="1"/>
  <c r="P17" i="26" s="1"/>
  <c r="P16" i="26" s="1"/>
  <c r="P15" i="26" s="1"/>
  <c r="P14" i="26" s="1"/>
  <c r="AM26" i="26"/>
  <c r="AG29" i="26"/>
  <c r="AM34" i="26"/>
  <c r="AN34" i="26" s="1"/>
  <c r="Q63" i="26"/>
  <c r="Q62" i="26" s="1"/>
  <c r="Q61" i="26" s="1"/>
  <c r="Q14" i="26" s="1"/>
  <c r="Q13" i="26" s="1"/>
  <c r="Q12" i="26" s="1"/>
  <c r="Q11" i="26" s="1"/>
  <c r="AC63" i="26"/>
  <c r="AC62" i="26" s="1"/>
  <c r="AC61" i="26" s="1"/>
  <c r="AV67" i="26"/>
  <c r="AW67" i="26" s="1"/>
  <c r="AG71" i="26"/>
  <c r="AN72" i="26"/>
  <c r="AD73" i="26"/>
  <c r="AE73" i="26" s="1"/>
  <c r="X99" i="26"/>
  <c r="Y99" i="26" s="1"/>
  <c r="X100" i="26"/>
  <c r="AS99" i="26"/>
  <c r="AT99" i="26" s="1"/>
  <c r="Y101" i="26"/>
  <c r="AT101" i="26"/>
  <c r="AC19" i="26"/>
  <c r="AG36" i="26"/>
  <c r="AV36" i="26"/>
  <c r="AW36" i="26" s="1"/>
  <c r="AD45" i="26"/>
  <c r="AE45" i="26" s="1"/>
  <c r="X52" i="26"/>
  <c r="AS52" i="26"/>
  <c r="AT52" i="26" s="1"/>
  <c r="Y60" i="26"/>
  <c r="AN60" i="26"/>
  <c r="AM66" i="26"/>
  <c r="AN66" i="26" s="1"/>
  <c r="AG68" i="26"/>
  <c r="AV68" i="26"/>
  <c r="AW68" i="26" s="1"/>
  <c r="AM73" i="26"/>
  <c r="AV76" i="26"/>
  <c r="AW76" i="26" s="1"/>
  <c r="AG81" i="26"/>
  <c r="AS83" i="26"/>
  <c r="AT83" i="26" s="1"/>
  <c r="AV85" i="26"/>
  <c r="AG88" i="26"/>
  <c r="AN88" i="26"/>
  <c r="AG89" i="26"/>
  <c r="AH89" i="26" s="1"/>
  <c r="V91" i="26"/>
  <c r="V90" i="26" s="1"/>
  <c r="V63" i="26" s="1"/>
  <c r="V62" i="26" s="1"/>
  <c r="V61" i="26" s="1"/>
  <c r="AS91" i="26"/>
  <c r="AG93" i="26"/>
  <c r="AH93" i="26" s="1"/>
  <c r="AV94" i="26"/>
  <c r="AW94" i="26" s="1"/>
  <c r="AN28" i="25"/>
  <c r="AA19" i="25"/>
  <c r="AA18" i="25" s="1"/>
  <c r="AK19" i="25"/>
  <c r="AS22" i="25"/>
  <c r="AT22" i="25" s="1"/>
  <c r="AG27" i="25"/>
  <c r="AH27" i="25" s="1"/>
  <c r="AJ19" i="25"/>
  <c r="Y20" i="25"/>
  <c r="AR19" i="25"/>
  <c r="AD22" i="25"/>
  <c r="AE22" i="25" s="1"/>
  <c r="AD20" i="25"/>
  <c r="AL19" i="25"/>
  <c r="AG21" i="25"/>
  <c r="Q19" i="25"/>
  <c r="Q18" i="25" s="1"/>
  <c r="Q17" i="25" s="1"/>
  <c r="Q16" i="25" s="1"/>
  <c r="Q15" i="25" s="1"/>
  <c r="Q14" i="25" s="1"/>
  <c r="V19" i="25"/>
  <c r="V18" i="25" s="1"/>
  <c r="V17" i="25" s="1"/>
  <c r="V16" i="25" s="1"/>
  <c r="V15" i="25" s="1"/>
  <c r="V14" i="25" s="1"/>
  <c r="AG23" i="25"/>
  <c r="AV23" i="25"/>
  <c r="AW23" i="25" s="1"/>
  <c r="X24" i="25"/>
  <c r="AD24" i="25"/>
  <c r="AE24" i="25" s="1"/>
  <c r="AS24" i="25"/>
  <c r="AT24" i="25" s="1"/>
  <c r="AQ19" i="24"/>
  <c r="AQ18" i="24" s="1"/>
  <c r="AE24" i="24"/>
  <c r="AS20" i="24"/>
  <c r="AT20" i="24" s="1"/>
  <c r="X22" i="24"/>
  <c r="AM24" i="24"/>
  <c r="P17" i="24"/>
  <c r="P16" i="24" s="1"/>
  <c r="P15" i="24" s="1"/>
  <c r="P14" i="24" s="1"/>
  <c r="AD22" i="24"/>
  <c r="AE22" i="24" s="1"/>
  <c r="AS24" i="24"/>
  <c r="AT24" i="24" s="1"/>
  <c r="AG28" i="24"/>
  <c r="AV28" i="24"/>
  <c r="AW28" i="24" s="1"/>
  <c r="X20" i="24"/>
  <c r="AM20" i="24"/>
  <c r="AG21" i="24"/>
  <c r="AL19" i="24"/>
  <c r="AL18" i="24" s="1"/>
  <c r="AG27" i="24"/>
  <c r="AV27" i="24"/>
  <c r="AW27" i="24" s="1"/>
  <c r="AA19" i="24"/>
  <c r="X24" i="24"/>
  <c r="AG25" i="24"/>
  <c r="AH25" i="24" s="1"/>
  <c r="R17" i="24"/>
  <c r="R16" i="24" s="1"/>
  <c r="R15" i="24" s="1"/>
  <c r="R14" i="24" s="1"/>
  <c r="AM20" i="23"/>
  <c r="AN20" i="23" s="1"/>
  <c r="AV23" i="23"/>
  <c r="AW23" i="23" s="1"/>
  <c r="R19" i="23"/>
  <c r="R18" i="23" s="1"/>
  <c r="R17" i="23" s="1"/>
  <c r="R16" i="23" s="1"/>
  <c r="W19" i="23"/>
  <c r="AJ19" i="23"/>
  <c r="Q17" i="23"/>
  <c r="Q16" i="23" s="1"/>
  <c r="Q15" i="23" s="1"/>
  <c r="Q14" i="23" s="1"/>
  <c r="X20" i="23"/>
  <c r="Y20" i="23" s="1"/>
  <c r="X26" i="23"/>
  <c r="AS26" i="23"/>
  <c r="AT26" i="23" s="1"/>
  <c r="AQ19" i="23"/>
  <c r="AS20" i="23"/>
  <c r="AT20" i="23" s="1"/>
  <c r="AD26" i="23"/>
  <c r="AE26" i="23" s="1"/>
  <c r="AM26" i="23"/>
  <c r="AD20" i="23"/>
  <c r="AE20" i="23" s="1"/>
  <c r="AG22" i="23"/>
  <c r="AB19" i="23"/>
  <c r="AL19" i="23"/>
  <c r="AA19" i="22"/>
  <c r="AD19" i="22" s="1"/>
  <c r="AG21" i="22"/>
  <c r="AV30" i="22"/>
  <c r="AW30" i="22" s="1"/>
  <c r="W31" i="22"/>
  <c r="AF32" i="22"/>
  <c r="U31" i="22"/>
  <c r="X32" i="22"/>
  <c r="AM20" i="22"/>
  <c r="AV21" i="22"/>
  <c r="AW21" i="22" s="1"/>
  <c r="X33" i="22"/>
  <c r="AV34" i="22"/>
  <c r="AW34" i="22" s="1"/>
  <c r="AG26" i="22"/>
  <c r="AG27" i="22"/>
  <c r="AG29" i="22"/>
  <c r="AG30" i="22"/>
  <c r="AG34" i="22"/>
  <c r="AG35" i="22"/>
  <c r="AV26" i="22"/>
  <c r="AW26" i="22" s="1"/>
  <c r="X19" i="34"/>
  <c r="U18" i="34"/>
  <c r="AA18" i="34"/>
  <c r="AD19" i="34"/>
  <c r="Y22" i="34"/>
  <c r="AG22" i="34"/>
  <c r="Y24" i="34"/>
  <c r="AG24" i="34"/>
  <c r="AV20" i="34"/>
  <c r="AW20" i="34" s="1"/>
  <c r="AN20" i="34"/>
  <c r="AH21" i="34"/>
  <c r="AP18" i="34"/>
  <c r="AR19" i="34"/>
  <c r="AR18" i="34" s="1"/>
  <c r="AR17" i="34" s="1"/>
  <c r="AR16" i="34" s="1"/>
  <c r="AR15" i="34" s="1"/>
  <c r="AR14" i="34" s="1"/>
  <c r="AR13" i="34" s="1"/>
  <c r="AR12" i="34" s="1"/>
  <c r="AR11" i="34" s="1"/>
  <c r="AH25" i="34"/>
  <c r="AH26" i="34"/>
  <c r="AY26" i="34"/>
  <c r="AH28" i="34"/>
  <c r="AY28" i="34"/>
  <c r="AH29" i="34"/>
  <c r="AJ18" i="34"/>
  <c r="S19" i="34"/>
  <c r="Y20" i="34"/>
  <c r="AD20" i="34"/>
  <c r="AE20" i="34" s="1"/>
  <c r="AE21" i="34"/>
  <c r="AM22" i="34"/>
  <c r="AG23" i="34"/>
  <c r="AV21" i="34"/>
  <c r="AW21" i="34" s="1"/>
  <c r="AS22" i="34"/>
  <c r="AT22" i="34" s="1"/>
  <c r="AN24" i="34"/>
  <c r="AV24" i="34"/>
  <c r="AW24" i="34" s="1"/>
  <c r="Y25" i="34"/>
  <c r="AN27" i="34"/>
  <c r="Y29" i="34"/>
  <c r="AV25" i="34"/>
  <c r="AW25" i="34" s="1"/>
  <c r="AG27" i="34"/>
  <c r="AV29" i="34"/>
  <c r="AW29" i="34" s="1"/>
  <c r="P13" i="33"/>
  <c r="P12" i="33" s="1"/>
  <c r="P11" i="33" s="1"/>
  <c r="Q13" i="33"/>
  <c r="Q12" i="33" s="1"/>
  <c r="Q11" i="33" s="1"/>
  <c r="R13" i="33"/>
  <c r="R12" i="33" s="1"/>
  <c r="R11" i="33" s="1"/>
  <c r="U16" i="33"/>
  <c r="AJ17" i="33"/>
  <c r="AH21" i="33"/>
  <c r="V18" i="33"/>
  <c r="V17" i="33" s="1"/>
  <c r="V16" i="33" s="1"/>
  <c r="V15" i="33" s="1"/>
  <c r="V14" i="33" s="1"/>
  <c r="AS20" i="33"/>
  <c r="AT20" i="33" s="1"/>
  <c r="AP19" i="33"/>
  <c r="X22" i="33"/>
  <c r="AG23" i="33"/>
  <c r="AD24" i="33"/>
  <c r="AE24" i="33" s="1"/>
  <c r="AG25" i="33"/>
  <c r="AV25" i="33"/>
  <c r="AW25" i="33" s="1"/>
  <c r="AN25" i="33"/>
  <c r="AV26" i="33"/>
  <c r="AW26" i="33" s="1"/>
  <c r="X18" i="33"/>
  <c r="X20" i="33"/>
  <c r="AK19" i="33"/>
  <c r="AV21" i="33"/>
  <c r="AW21" i="33" s="1"/>
  <c r="AM22" i="33"/>
  <c r="AV23" i="33"/>
  <c r="AW23" i="33" s="1"/>
  <c r="AS24" i="33"/>
  <c r="AT24" i="33" s="1"/>
  <c r="AY27" i="33"/>
  <c r="AH27" i="33"/>
  <c r="S18" i="33"/>
  <c r="AD20" i="33"/>
  <c r="AE20" i="33" s="1"/>
  <c r="AA19" i="33"/>
  <c r="Y24" i="33"/>
  <c r="AG24" i="33"/>
  <c r="AY26" i="33"/>
  <c r="Y27" i="33"/>
  <c r="Q13" i="32"/>
  <c r="Q12" i="32" s="1"/>
  <c r="Q11" i="32" s="1"/>
  <c r="R13" i="32"/>
  <c r="R12" i="32" s="1"/>
  <c r="R11" i="32" s="1"/>
  <c r="P13" i="32"/>
  <c r="P12" i="32" s="1"/>
  <c r="P11" i="32" s="1"/>
  <c r="X20" i="32"/>
  <c r="U19" i="32"/>
  <c r="AS20" i="32"/>
  <c r="AM22" i="32"/>
  <c r="AS24" i="32"/>
  <c r="AT24" i="32" s="1"/>
  <c r="AP19" i="32"/>
  <c r="AP18" i="32" s="1"/>
  <c r="AV23" i="32"/>
  <c r="AW23" i="32" s="1"/>
  <c r="AM24" i="32"/>
  <c r="Y25" i="32"/>
  <c r="AG25" i="32"/>
  <c r="AH21" i="32"/>
  <c r="AY23" i="32"/>
  <c r="S19" i="32"/>
  <c r="Y22" i="32"/>
  <c r="AG22" i="32"/>
  <c r="AG28" i="32"/>
  <c r="X24" i="32"/>
  <c r="AG26" i="32"/>
  <c r="AG27" i="32"/>
  <c r="AM20" i="32"/>
  <c r="AJ19" i="32"/>
  <c r="AV21" i="32"/>
  <c r="AW21" i="32" s="1"/>
  <c r="AS22" i="32"/>
  <c r="AT22" i="32" s="1"/>
  <c r="AV27" i="32"/>
  <c r="AW27" i="32" s="1"/>
  <c r="AV28" i="32"/>
  <c r="AW28" i="32" s="1"/>
  <c r="AN28" i="32"/>
  <c r="AJ16" i="31"/>
  <c r="AS20" i="31"/>
  <c r="AP19" i="31"/>
  <c r="AH21" i="31"/>
  <c r="AV22" i="31"/>
  <c r="AW22" i="31" s="1"/>
  <c r="AN22" i="31"/>
  <c r="AN23" i="31"/>
  <c r="AV23" i="31"/>
  <c r="AW23" i="31" s="1"/>
  <c r="X20" i="31"/>
  <c r="W19" i="31"/>
  <c r="W18" i="31" s="1"/>
  <c r="W17" i="31" s="1"/>
  <c r="W16" i="31" s="1"/>
  <c r="W15" i="31" s="1"/>
  <c r="W14" i="31" s="1"/>
  <c r="AG22" i="31"/>
  <c r="Y22" i="31"/>
  <c r="Y23" i="31"/>
  <c r="AG23" i="31"/>
  <c r="AN24" i="31"/>
  <c r="AT26" i="31"/>
  <c r="AV26" i="31"/>
  <c r="AA31" i="31"/>
  <c r="AG25" i="31"/>
  <c r="AJ32" i="31"/>
  <c r="U17" i="31"/>
  <c r="Y24" i="31"/>
  <c r="AN35" i="31"/>
  <c r="AV35" i="31"/>
  <c r="AW35" i="31" s="1"/>
  <c r="S19" i="31"/>
  <c r="Q19" i="31"/>
  <c r="Q18" i="31" s="1"/>
  <c r="Q17" i="31" s="1"/>
  <c r="Q16" i="31" s="1"/>
  <c r="Q15" i="31" s="1"/>
  <c r="Q14" i="31" s="1"/>
  <c r="V19" i="31"/>
  <c r="V18" i="31" s="1"/>
  <c r="V17" i="31" s="1"/>
  <c r="V16" i="31" s="1"/>
  <c r="V15" i="31" s="1"/>
  <c r="V14" i="31" s="1"/>
  <c r="AS24" i="31"/>
  <c r="AT24" i="31" s="1"/>
  <c r="AG28" i="31"/>
  <c r="X33" i="31"/>
  <c r="S33" i="31"/>
  <c r="X34" i="31"/>
  <c r="AH35" i="31"/>
  <c r="AD40" i="31"/>
  <c r="X40" i="31"/>
  <c r="U39" i="31"/>
  <c r="AR40" i="31"/>
  <c r="AR39" i="31" s="1"/>
  <c r="AR38" i="31" s="1"/>
  <c r="AR37" i="31" s="1"/>
  <c r="AR36" i="31" s="1"/>
  <c r="AR14" i="31" s="1"/>
  <c r="AS41" i="31"/>
  <c r="AT41" i="31" s="1"/>
  <c r="AN42" i="31"/>
  <c r="AV42" i="31"/>
  <c r="AW42" i="31" s="1"/>
  <c r="AK19" i="31"/>
  <c r="AK18" i="31" s="1"/>
  <c r="AV21" i="31"/>
  <c r="AW21" i="31" s="1"/>
  <c r="AD24" i="31"/>
  <c r="AE24" i="31" s="1"/>
  <c r="X32" i="31"/>
  <c r="U31" i="31"/>
  <c r="AB33" i="31"/>
  <c r="AB32" i="31" s="1"/>
  <c r="AB31" i="31" s="1"/>
  <c r="AB30" i="31" s="1"/>
  <c r="AB29" i="31" s="1"/>
  <c r="AB14" i="31" s="1"/>
  <c r="AD34" i="31"/>
  <c r="AE34" i="31" s="1"/>
  <c r="AN41" i="31"/>
  <c r="AD20" i="31"/>
  <c r="AE20" i="31" s="1"/>
  <c r="AA19" i="31"/>
  <c r="AV25" i="31"/>
  <c r="AW25" i="31" s="1"/>
  <c r="AP38" i="31"/>
  <c r="AS40" i="31"/>
  <c r="AT40" i="31" s="1"/>
  <c r="Y42" i="31"/>
  <c r="AG42" i="31"/>
  <c r="AM40" i="31"/>
  <c r="AJ39" i="31"/>
  <c r="S40" i="31"/>
  <c r="AH43" i="31"/>
  <c r="Q13" i="30"/>
  <c r="Q12" i="30" s="1"/>
  <c r="Q11" i="30" s="1"/>
  <c r="R13" i="30"/>
  <c r="R12" i="30" s="1"/>
  <c r="R11" i="30" s="1"/>
  <c r="AG24" i="30"/>
  <c r="AA18" i="30"/>
  <c r="AH21" i="30"/>
  <c r="AT22" i="30"/>
  <c r="AV22" i="30"/>
  <c r="AW22" i="30" s="1"/>
  <c r="AM20" i="30"/>
  <c r="AJ19" i="30"/>
  <c r="AV21" i="30"/>
  <c r="AW21" i="30" s="1"/>
  <c r="Y24" i="30"/>
  <c r="AP18" i="30"/>
  <c r="AE22" i="30"/>
  <c r="S17" i="30"/>
  <c r="AQ19" i="30"/>
  <c r="AQ18" i="30" s="1"/>
  <c r="AQ17" i="30" s="1"/>
  <c r="AQ16" i="30" s="1"/>
  <c r="AQ15" i="30" s="1"/>
  <c r="P19" i="30"/>
  <c r="P18" i="30" s="1"/>
  <c r="P17" i="30" s="1"/>
  <c r="P16" i="30" s="1"/>
  <c r="P15" i="30" s="1"/>
  <c r="P14" i="30" s="1"/>
  <c r="P13" i="30" s="1"/>
  <c r="P12" i="30" s="1"/>
  <c r="P11" i="30" s="1"/>
  <c r="X20" i="30"/>
  <c r="U19" i="30"/>
  <c r="AV26" i="30"/>
  <c r="AW26" i="30" s="1"/>
  <c r="AY27" i="30"/>
  <c r="AH27" i="30"/>
  <c r="AG23" i="30"/>
  <c r="AM24" i="30"/>
  <c r="AZ25" i="30"/>
  <c r="AG26" i="30"/>
  <c r="AN28" i="30"/>
  <c r="AG28" i="30"/>
  <c r="P13" i="29"/>
  <c r="P12" i="29" s="1"/>
  <c r="P11" i="29" s="1"/>
  <c r="W17" i="29"/>
  <c r="W16" i="29" s="1"/>
  <c r="W15" i="29" s="1"/>
  <c r="W14" i="29" s="1"/>
  <c r="AL17" i="29"/>
  <c r="AL16" i="29" s="1"/>
  <c r="AL15" i="29" s="1"/>
  <c r="AL14" i="29" s="1"/>
  <c r="AB17" i="29"/>
  <c r="AB16" i="29" s="1"/>
  <c r="AB15" i="29" s="1"/>
  <c r="AB14" i="29" s="1"/>
  <c r="Y26" i="29"/>
  <c r="AH27" i="29"/>
  <c r="AS35" i="29"/>
  <c r="AN37" i="29"/>
  <c r="AV37" i="29"/>
  <c r="AW37" i="29" s="1"/>
  <c r="AD18" i="29"/>
  <c r="AH24" i="29"/>
  <c r="AH28" i="29"/>
  <c r="AN33" i="29"/>
  <c r="AH40" i="29"/>
  <c r="AY40" i="29"/>
  <c r="AG20" i="29"/>
  <c r="Y20" i="29"/>
  <c r="AG33" i="29"/>
  <c r="Y33" i="29"/>
  <c r="X35" i="29"/>
  <c r="AV35" i="29"/>
  <c r="AM19" i="29"/>
  <c r="AJ18" i="29"/>
  <c r="AP19" i="29"/>
  <c r="S19" i="29"/>
  <c r="AN21" i="29"/>
  <c r="AG22" i="29"/>
  <c r="AM23" i="29"/>
  <c r="AV24" i="29"/>
  <c r="AW24" i="29" s="1"/>
  <c r="AG25" i="29"/>
  <c r="AS26" i="29"/>
  <c r="AT26" i="29" s="1"/>
  <c r="AV28" i="29"/>
  <c r="AW28" i="29" s="1"/>
  <c r="AG29" i="29"/>
  <c r="AN30" i="29"/>
  <c r="U32" i="29"/>
  <c r="AG34" i="29"/>
  <c r="X36" i="29"/>
  <c r="AD36" i="29"/>
  <c r="Y37" i="29"/>
  <c r="AD37" i="29"/>
  <c r="AE37" i="29" s="1"/>
  <c r="AN38" i="29"/>
  <c r="AH39" i="29"/>
  <c r="AV39" i="29"/>
  <c r="AW39" i="29" s="1"/>
  <c r="AS42" i="29"/>
  <c r="AT42" i="29" s="1"/>
  <c r="AP41" i="29"/>
  <c r="AS41" i="29" s="1"/>
  <c r="AT41" i="29" s="1"/>
  <c r="AN47" i="29"/>
  <c r="AH53" i="29"/>
  <c r="Y61" i="29"/>
  <c r="AG61" i="29"/>
  <c r="Y65" i="29"/>
  <c r="AG65" i="29"/>
  <c r="AD19" i="29"/>
  <c r="AE19" i="29" s="1"/>
  <c r="AV27" i="29"/>
  <c r="AW27" i="29" s="1"/>
  <c r="AS33" i="29"/>
  <c r="AT33" i="29" s="1"/>
  <c r="S36" i="29"/>
  <c r="AM36" i="29"/>
  <c r="AS36" i="29"/>
  <c r="X43" i="29"/>
  <c r="U42" i="29"/>
  <c r="AH45" i="29"/>
  <c r="AV45" i="29"/>
  <c r="AW45" i="29" s="1"/>
  <c r="Y47" i="29"/>
  <c r="AG47" i="29"/>
  <c r="AG21" i="29"/>
  <c r="X23" i="29"/>
  <c r="AD26" i="29"/>
  <c r="AE26" i="29" s="1"/>
  <c r="AY30" i="29"/>
  <c r="AH30" i="29"/>
  <c r="AY38" i="29"/>
  <c r="AH38" i="29"/>
  <c r="X19" i="29"/>
  <c r="U18" i="29"/>
  <c r="AV20" i="29"/>
  <c r="AW20" i="29" s="1"/>
  <c r="S31" i="29"/>
  <c r="AE31" i="29" s="1"/>
  <c r="AE32" i="29"/>
  <c r="AT37" i="29"/>
  <c r="AD42" i="29"/>
  <c r="AE42" i="29" s="1"/>
  <c r="AA41" i="29"/>
  <c r="AD41" i="29" s="1"/>
  <c r="AE41" i="29" s="1"/>
  <c r="AM43" i="29"/>
  <c r="AJ42" i="29"/>
  <c r="AN55" i="29"/>
  <c r="AN57" i="29"/>
  <c r="AH58" i="29"/>
  <c r="AN61" i="29"/>
  <c r="AH62" i="29"/>
  <c r="AN65" i="29"/>
  <c r="AH66" i="29"/>
  <c r="AG44" i="29"/>
  <c r="AD49" i="29"/>
  <c r="AS57" i="29"/>
  <c r="AT57" i="29" s="1"/>
  <c r="AP56" i="29"/>
  <c r="AV59" i="29"/>
  <c r="AW59" i="29" s="1"/>
  <c r="AG60" i="29"/>
  <c r="AS61" i="29"/>
  <c r="AT61" i="29" s="1"/>
  <c r="AV63" i="29"/>
  <c r="AW63" i="29" s="1"/>
  <c r="AG64" i="29"/>
  <c r="AS65" i="29"/>
  <c r="AT65" i="29" s="1"/>
  <c r="AV67" i="29"/>
  <c r="AW67" i="29" s="1"/>
  <c r="AG68" i="29"/>
  <c r="AN69" i="29"/>
  <c r="AZ69" i="29"/>
  <c r="AG70" i="29"/>
  <c r="AS71" i="29"/>
  <c r="AT71" i="29" s="1"/>
  <c r="AV72" i="29"/>
  <c r="AW72" i="29" s="1"/>
  <c r="AV46" i="29"/>
  <c r="AW46" i="29" s="1"/>
  <c r="AG51" i="29"/>
  <c r="AV51" i="29"/>
  <c r="AW51" i="29" s="1"/>
  <c r="AV53" i="29"/>
  <c r="AW53" i="29" s="1"/>
  <c r="X57" i="29"/>
  <c r="AV58" i="29"/>
  <c r="AW58" i="29" s="1"/>
  <c r="AV62" i="29"/>
  <c r="AW62" i="29" s="1"/>
  <c r="AV66" i="29"/>
  <c r="AW66" i="29" s="1"/>
  <c r="BC69" i="29"/>
  <c r="AG72" i="29"/>
  <c r="AS48" i="29"/>
  <c r="X49" i="29"/>
  <c r="U48" i="29"/>
  <c r="X48" i="29" s="1"/>
  <c r="AG54" i="29"/>
  <c r="AD57" i="29"/>
  <c r="AE57" i="29" s="1"/>
  <c r="AA56" i="29"/>
  <c r="AG59" i="29"/>
  <c r="AG63" i="29"/>
  <c r="AG67" i="29"/>
  <c r="AH69" i="29"/>
  <c r="Y71" i="29"/>
  <c r="AG71" i="29"/>
  <c r="AM49" i="29"/>
  <c r="AJ48" i="29"/>
  <c r="AM48" i="29" s="1"/>
  <c r="S49" i="29"/>
  <c r="AG50" i="29"/>
  <c r="AN50" i="29"/>
  <c r="AS50" i="29"/>
  <c r="AT50" i="29" s="1"/>
  <c r="AY52" i="29"/>
  <c r="AH52" i="29"/>
  <c r="AM56" i="29"/>
  <c r="AV70" i="29"/>
  <c r="AW70" i="29" s="1"/>
  <c r="AN71" i="29"/>
  <c r="AV71" i="29"/>
  <c r="AW71" i="29" s="1"/>
  <c r="S19" i="28"/>
  <c r="Y20" i="28"/>
  <c r="Y21" i="28"/>
  <c r="AG21" i="28"/>
  <c r="AG23" i="28"/>
  <c r="AE23" i="28"/>
  <c r="AJ19" i="28"/>
  <c r="AN22" i="28"/>
  <c r="AG29" i="28"/>
  <c r="X19" i="28"/>
  <c r="AK19" i="28"/>
  <c r="AK18" i="28" s="1"/>
  <c r="AK17" i="28" s="1"/>
  <c r="AK16" i="28" s="1"/>
  <c r="AK15" i="28" s="1"/>
  <c r="AK14" i="28" s="1"/>
  <c r="AK13" i="28" s="1"/>
  <c r="AK12" i="28" s="1"/>
  <c r="AK11" i="28" s="1"/>
  <c r="AM20" i="28"/>
  <c r="AG22" i="28"/>
  <c r="Y22" i="28"/>
  <c r="AW22" i="28"/>
  <c r="AM24" i="28"/>
  <c r="AN25" i="28"/>
  <c r="AV25" i="28"/>
  <c r="AW25" i="28" s="1"/>
  <c r="AV29" i="28"/>
  <c r="AW29" i="28" s="1"/>
  <c r="U16" i="28"/>
  <c r="BB30" i="28"/>
  <c r="AZ30" i="28"/>
  <c r="AH30" i="28"/>
  <c r="V18" i="28"/>
  <c r="AS20" i="28"/>
  <c r="AT20" i="28" s="1"/>
  <c r="AP19" i="28"/>
  <c r="AG25" i="28"/>
  <c r="AV27" i="28"/>
  <c r="AW27" i="28" s="1"/>
  <c r="AY28" i="28"/>
  <c r="AH28" i="28"/>
  <c r="AD20" i="28"/>
  <c r="AE20" i="28" s="1"/>
  <c r="AA19" i="28"/>
  <c r="AS24" i="28"/>
  <c r="AT24" i="28" s="1"/>
  <c r="AH26" i="28"/>
  <c r="P13" i="28"/>
  <c r="P12" i="28" s="1"/>
  <c r="P11" i="28" s="1"/>
  <c r="S18" i="27"/>
  <c r="R12" i="27"/>
  <c r="R11" i="27" s="1"/>
  <c r="AK19" i="27"/>
  <c r="AK18" i="27" s="1"/>
  <c r="AK17" i="27" s="1"/>
  <c r="AK16" i="27" s="1"/>
  <c r="AK15" i="27" s="1"/>
  <c r="AK14" i="27" s="1"/>
  <c r="AK13" i="27" s="1"/>
  <c r="AK12" i="27" s="1"/>
  <c r="AK11" i="27" s="1"/>
  <c r="AN26" i="27"/>
  <c r="AV26" i="27"/>
  <c r="AW26" i="27" s="1"/>
  <c r="AC19" i="27"/>
  <c r="AC18" i="27" s="1"/>
  <c r="AC17" i="27" s="1"/>
  <c r="AC16" i="27" s="1"/>
  <c r="AC15" i="27" s="1"/>
  <c r="AC14" i="27" s="1"/>
  <c r="AC13" i="27" s="1"/>
  <c r="AC12" i="27" s="1"/>
  <c r="AC11" i="27" s="1"/>
  <c r="AD22" i="27"/>
  <c r="AE22" i="27" s="1"/>
  <c r="AN22" i="27"/>
  <c r="AV23" i="27"/>
  <c r="AW23" i="27" s="1"/>
  <c r="Q12" i="27"/>
  <c r="Q11" i="27" s="1"/>
  <c r="AA18" i="27"/>
  <c r="AP19" i="27"/>
  <c r="AS20" i="27"/>
  <c r="AT20" i="27" s="1"/>
  <c r="AG22" i="27"/>
  <c r="Y22" i="27"/>
  <c r="Y26" i="27"/>
  <c r="AG26" i="27"/>
  <c r="AG29" i="27"/>
  <c r="AM20" i="27"/>
  <c r="AJ19" i="27"/>
  <c r="AJ18" i="27" s="1"/>
  <c r="AY21" i="27"/>
  <c r="AH21" i="27"/>
  <c r="AN28" i="27"/>
  <c r="AV28" i="27"/>
  <c r="AW28" i="27" s="1"/>
  <c r="AV29" i="27"/>
  <c r="AW29" i="27" s="1"/>
  <c r="AN29" i="27"/>
  <c r="AT30" i="27"/>
  <c r="AV30" i="27"/>
  <c r="AW30" i="27" s="1"/>
  <c r="Y21" i="27"/>
  <c r="AG23" i="27"/>
  <c r="AM24" i="27"/>
  <c r="AV25" i="27"/>
  <c r="AW25" i="27" s="1"/>
  <c r="AN27" i="27"/>
  <c r="AG31" i="27"/>
  <c r="AG25" i="27"/>
  <c r="AY27" i="27"/>
  <c r="AH27" i="27"/>
  <c r="P19" i="27"/>
  <c r="P18" i="27" s="1"/>
  <c r="P17" i="27" s="1"/>
  <c r="P16" i="27" s="1"/>
  <c r="P15" i="27" s="1"/>
  <c r="P14" i="27" s="1"/>
  <c r="X20" i="27"/>
  <c r="U19" i="27"/>
  <c r="AG28" i="27"/>
  <c r="AN20" i="26"/>
  <c r="AN23" i="26"/>
  <c r="AV23" i="26"/>
  <c r="AW23" i="26" s="1"/>
  <c r="AG26" i="26"/>
  <c r="Y26" i="26"/>
  <c r="AV26" i="26"/>
  <c r="AW26" i="26" s="1"/>
  <c r="AN26" i="26"/>
  <c r="AG30" i="26"/>
  <c r="Y30" i="26"/>
  <c r="AP32" i="26"/>
  <c r="AS32" i="26" s="1"/>
  <c r="AS33" i="26"/>
  <c r="W17" i="26"/>
  <c r="W16" i="26" s="1"/>
  <c r="W15" i="26" s="1"/>
  <c r="X19" i="26"/>
  <c r="AE23" i="26"/>
  <c r="AG23" i="26"/>
  <c r="AH39" i="26"/>
  <c r="AY39" i="26"/>
  <c r="AY46" i="26"/>
  <c r="AH46" i="26"/>
  <c r="AJ19" i="26"/>
  <c r="AQ19" i="26"/>
  <c r="AQ18" i="26" s="1"/>
  <c r="AQ17" i="26" s="1"/>
  <c r="AQ16" i="26" s="1"/>
  <c r="AQ15" i="26" s="1"/>
  <c r="X20" i="26"/>
  <c r="AK19" i="26"/>
  <c r="AK18" i="26" s="1"/>
  <c r="AK17" i="26" s="1"/>
  <c r="AK16" i="26" s="1"/>
  <c r="AK15" i="26" s="1"/>
  <c r="AV21" i="26"/>
  <c r="AN24" i="26"/>
  <c r="AV25" i="26"/>
  <c r="AN27" i="26"/>
  <c r="AG28" i="26"/>
  <c r="AG31" i="26"/>
  <c r="AV31" i="26"/>
  <c r="AW31" i="26" s="1"/>
  <c r="AA32" i="26"/>
  <c r="AD32" i="26" s="1"/>
  <c r="AG35" i="26"/>
  <c r="AV35" i="26"/>
  <c r="AN36" i="26"/>
  <c r="AV37" i="26"/>
  <c r="S42" i="26"/>
  <c r="X45" i="26"/>
  <c r="U44" i="26"/>
  <c r="AV52" i="26"/>
  <c r="AW52" i="26" s="1"/>
  <c r="AN52" i="26"/>
  <c r="W63" i="26"/>
  <c r="W62" i="26" s="1"/>
  <c r="W61" i="26" s="1"/>
  <c r="AL64" i="26"/>
  <c r="AL63" i="26" s="1"/>
  <c r="AL62" i="26" s="1"/>
  <c r="AL61" i="26" s="1"/>
  <c r="AM65" i="26"/>
  <c r="AS90" i="26"/>
  <c r="Y92" i="26"/>
  <c r="AY96" i="26"/>
  <c r="AH96" i="26"/>
  <c r="AD20" i="26"/>
  <c r="AE20" i="26" s="1"/>
  <c r="AA19" i="26"/>
  <c r="AG22" i="26"/>
  <c r="AV28" i="26"/>
  <c r="AW28" i="26" s="1"/>
  <c r="AV30" i="26"/>
  <c r="AW30" i="26" s="1"/>
  <c r="X33" i="26"/>
  <c r="U32" i="26"/>
  <c r="X32" i="26" s="1"/>
  <c r="AG38" i="26"/>
  <c r="Y59" i="26"/>
  <c r="AG59" i="26"/>
  <c r="AH60" i="26"/>
  <c r="AY60" i="26"/>
  <c r="AY72" i="26"/>
  <c r="AH72" i="26"/>
  <c r="AV92" i="26"/>
  <c r="AW92" i="26" s="1"/>
  <c r="AN92" i="26"/>
  <c r="AY24" i="26"/>
  <c r="AH24" i="26"/>
  <c r="AG27" i="26"/>
  <c r="AH29" i="26"/>
  <c r="AV29" i="26"/>
  <c r="AW29" i="26" s="1"/>
  <c r="AN30" i="26"/>
  <c r="AM33" i="26"/>
  <c r="AJ32" i="26"/>
  <c r="AM32" i="26" s="1"/>
  <c r="S33" i="26"/>
  <c r="AE33" i="26" s="1"/>
  <c r="X34" i="26"/>
  <c r="AS34" i="26"/>
  <c r="AT34" i="26" s="1"/>
  <c r="AY36" i="26"/>
  <c r="AH36" i="26"/>
  <c r="AE39" i="26"/>
  <c r="AA43" i="26"/>
  <c r="AM45" i="26"/>
  <c r="AJ44" i="26"/>
  <c r="AG52" i="26"/>
  <c r="Y52" i="26"/>
  <c r="AM64" i="26"/>
  <c r="AH67" i="26"/>
  <c r="AY67" i="26"/>
  <c r="AY68" i="26"/>
  <c r="AH68" i="26"/>
  <c r="AG73" i="26"/>
  <c r="AV73" i="26"/>
  <c r="AW73" i="26" s="1"/>
  <c r="AN73" i="26"/>
  <c r="AH81" i="26"/>
  <c r="AW85" i="26"/>
  <c r="AY88" i="26"/>
  <c r="AH88" i="26"/>
  <c r="AA90" i="26"/>
  <c r="AD90" i="26" s="1"/>
  <c r="AD91" i="26"/>
  <c r="AS20" i="26"/>
  <c r="AT20" i="26" s="1"/>
  <c r="AP19" i="26"/>
  <c r="AV22" i="26"/>
  <c r="AW22" i="26" s="1"/>
  <c r="AD34" i="26"/>
  <c r="AE34" i="26" s="1"/>
  <c r="AV38" i="26"/>
  <c r="AW38" i="26" s="1"/>
  <c r="AB44" i="26"/>
  <c r="AB43" i="26" s="1"/>
  <c r="AB42" i="26" s="1"/>
  <c r="AB41" i="26" s="1"/>
  <c r="AB40" i="26" s="1"/>
  <c r="AS44" i="26"/>
  <c r="AT44" i="26" s="1"/>
  <c r="AP43" i="26"/>
  <c r="AN59" i="26"/>
  <c r="AV59" i="26"/>
  <c r="AW59" i="26" s="1"/>
  <c r="Y65" i="26"/>
  <c r="AY76" i="26"/>
  <c r="AH76" i="26"/>
  <c r="V51" i="26"/>
  <c r="V50" i="26" s="1"/>
  <c r="V49" i="26" s="1"/>
  <c r="V48" i="26" s="1"/>
  <c r="V47" i="26" s="1"/>
  <c r="AA51" i="26"/>
  <c r="AK51" i="26"/>
  <c r="AK50" i="26" s="1"/>
  <c r="AK49" i="26" s="1"/>
  <c r="AK48" i="26" s="1"/>
  <c r="AK47" i="26" s="1"/>
  <c r="AP51" i="26"/>
  <c r="AN53" i="26"/>
  <c r="S57" i="26"/>
  <c r="AB58" i="26"/>
  <c r="AB57" i="26" s="1"/>
  <c r="AB56" i="26" s="1"/>
  <c r="AB55" i="26" s="1"/>
  <c r="AB54" i="26" s="1"/>
  <c r="AQ58" i="26"/>
  <c r="AQ57" i="26" s="1"/>
  <c r="AQ56" i="26" s="1"/>
  <c r="AQ55" i="26" s="1"/>
  <c r="AQ54" i="26" s="1"/>
  <c r="S64" i="26"/>
  <c r="Y64" i="26" s="1"/>
  <c r="AD66" i="26"/>
  <c r="AE66" i="26" s="1"/>
  <c r="AA65" i="26"/>
  <c r="Y67" i="26"/>
  <c r="AN69" i="26"/>
  <c r="AG70" i="26"/>
  <c r="Y72" i="26"/>
  <c r="AG74" i="26"/>
  <c r="Y76" i="26"/>
  <c r="S80" i="26"/>
  <c r="AQ80" i="26"/>
  <c r="AQ79" i="26" s="1"/>
  <c r="AQ63" i="26" s="1"/>
  <c r="AQ62" i="26" s="1"/>
  <c r="AQ61" i="26" s="1"/>
  <c r="X83" i="26"/>
  <c r="AG84" i="26"/>
  <c r="AN85" i="26"/>
  <c r="AG86" i="26"/>
  <c r="Y88" i="26"/>
  <c r="AD92" i="26"/>
  <c r="AE92" i="26" s="1"/>
  <c r="Y96" i="26"/>
  <c r="AV97" i="26"/>
  <c r="AW97" i="26" s="1"/>
  <c r="AM98" i="26"/>
  <c r="AH101" i="26"/>
  <c r="AY101" i="26"/>
  <c r="AG53" i="26"/>
  <c r="AV70" i="26"/>
  <c r="AW70" i="26" s="1"/>
  <c r="AT73" i="26"/>
  <c r="AV74" i="26"/>
  <c r="AW74" i="26" s="1"/>
  <c r="AV86" i="26"/>
  <c r="AW86" i="26" s="1"/>
  <c r="S98" i="26"/>
  <c r="AV99" i="26"/>
  <c r="AW99" i="26" s="1"/>
  <c r="U50" i="26"/>
  <c r="AJ50" i="26"/>
  <c r="S51" i="26"/>
  <c r="AA57" i="26"/>
  <c r="AP57" i="26"/>
  <c r="U58" i="26"/>
  <c r="AJ58" i="26"/>
  <c r="AS66" i="26"/>
  <c r="AT66" i="26" s="1"/>
  <c r="AP65" i="26"/>
  <c r="AT67" i="26"/>
  <c r="AG69" i="26"/>
  <c r="AH71" i="26"/>
  <c r="AV71" i="26"/>
  <c r="AW71" i="26" s="1"/>
  <c r="Y73" i="26"/>
  <c r="AH75" i="26"/>
  <c r="AV75" i="26"/>
  <c r="AW75" i="26" s="1"/>
  <c r="AT81" i="26"/>
  <c r="AG85" i="26"/>
  <c r="AH87" i="26"/>
  <c r="AV87" i="26"/>
  <c r="AW87" i="26" s="1"/>
  <c r="X91" i="26"/>
  <c r="U90" i="26"/>
  <c r="X90" i="26" s="1"/>
  <c r="X98" i="26"/>
  <c r="AD99" i="26"/>
  <c r="AE99" i="26" s="1"/>
  <c r="AN99" i="26"/>
  <c r="AR63" i="26"/>
  <c r="AR62" i="26" s="1"/>
  <c r="AR61" i="26" s="1"/>
  <c r="X66" i="26"/>
  <c r="AY77" i="26"/>
  <c r="AM83" i="26"/>
  <c r="AN83" i="26" s="1"/>
  <c r="AY89" i="26"/>
  <c r="AM91" i="26"/>
  <c r="AJ90" i="26"/>
  <c r="AM90" i="26" s="1"/>
  <c r="S91" i="26"/>
  <c r="AY93" i="26"/>
  <c r="AG94" i="26"/>
  <c r="AY95" i="26"/>
  <c r="AD98" i="26"/>
  <c r="AE98" i="26" s="1"/>
  <c r="Y100" i="26"/>
  <c r="AD100" i="26"/>
  <c r="AE100" i="26" s="1"/>
  <c r="AN100" i="26"/>
  <c r="AN101" i="26"/>
  <c r="AN20" i="25"/>
  <c r="AM19" i="25"/>
  <c r="AS19" i="25"/>
  <c r="AT19" i="25" s="1"/>
  <c r="AE20" i="25"/>
  <c r="AG20" i="25"/>
  <c r="AY23" i="25"/>
  <c r="AH23" i="25"/>
  <c r="Y24" i="25"/>
  <c r="AG24" i="25"/>
  <c r="AM18" i="25"/>
  <c r="AV24" i="25"/>
  <c r="AW24" i="25" s="1"/>
  <c r="AA17" i="25"/>
  <c r="AN21" i="25"/>
  <c r="X22" i="25"/>
  <c r="AG26" i="25"/>
  <c r="AV27" i="25"/>
  <c r="AW27" i="25" s="1"/>
  <c r="U17" i="25"/>
  <c r="S18" i="25"/>
  <c r="R19" i="25"/>
  <c r="R18" i="25" s="1"/>
  <c r="R17" i="25" s="1"/>
  <c r="R16" i="25" s="1"/>
  <c r="R15" i="25" s="1"/>
  <c r="R14" i="25" s="1"/>
  <c r="R13" i="25" s="1"/>
  <c r="R12" i="25" s="1"/>
  <c r="R11" i="25" s="1"/>
  <c r="W19" i="25"/>
  <c r="W13" i="25" s="1"/>
  <c r="W12" i="25" s="1"/>
  <c r="W11" i="25" s="1"/>
  <c r="AB19" i="25"/>
  <c r="AB18" i="25" s="1"/>
  <c r="AB17" i="25" s="1"/>
  <c r="AB16" i="25" s="1"/>
  <c r="AB15" i="25" s="1"/>
  <c r="AY21" i="25"/>
  <c r="AH21" i="25"/>
  <c r="AM22" i="25"/>
  <c r="AN24" i="25"/>
  <c r="AV25" i="25"/>
  <c r="AW25" i="25" s="1"/>
  <c r="AV26" i="25"/>
  <c r="AW26" i="25" s="1"/>
  <c r="AS20" i="25"/>
  <c r="AT20" i="25" s="1"/>
  <c r="AG25" i="25"/>
  <c r="AY28" i="25"/>
  <c r="AH28" i="25"/>
  <c r="AN26" i="25"/>
  <c r="Y28" i="25"/>
  <c r="AV20" i="24"/>
  <c r="AW20" i="24" s="1"/>
  <c r="AN20" i="24"/>
  <c r="AH21" i="24"/>
  <c r="X19" i="24"/>
  <c r="U18" i="24"/>
  <c r="X18" i="24" s="1"/>
  <c r="AA18" i="24"/>
  <c r="AD18" i="24" s="1"/>
  <c r="AD19" i="24"/>
  <c r="Y22" i="24"/>
  <c r="AG22" i="24"/>
  <c r="AG24" i="24"/>
  <c r="Y24" i="24"/>
  <c r="AV24" i="24"/>
  <c r="AW24" i="24" s="1"/>
  <c r="AN24" i="24"/>
  <c r="AY28" i="24"/>
  <c r="AH28" i="24"/>
  <c r="Q17" i="24"/>
  <c r="Q16" i="24" s="1"/>
  <c r="Q15" i="24" s="1"/>
  <c r="Q14" i="24" s="1"/>
  <c r="AP18" i="24"/>
  <c r="AR19" i="24"/>
  <c r="AR18" i="24" s="1"/>
  <c r="AV23" i="24"/>
  <c r="AW23" i="24" s="1"/>
  <c r="AG26" i="24"/>
  <c r="Y28" i="24"/>
  <c r="AJ18" i="24"/>
  <c r="S19" i="24"/>
  <c r="AV26" i="24"/>
  <c r="AW26" i="24" s="1"/>
  <c r="AK19" i="24"/>
  <c r="AK18" i="24" s="1"/>
  <c r="Y20" i="24"/>
  <c r="AD20" i="24"/>
  <c r="AE20" i="24" s="1"/>
  <c r="AE21" i="24"/>
  <c r="AM22" i="24"/>
  <c r="AV25" i="24"/>
  <c r="AW25" i="24" s="1"/>
  <c r="AH27" i="24"/>
  <c r="AV21" i="24"/>
  <c r="AW21" i="24" s="1"/>
  <c r="AS22" i="24"/>
  <c r="AT22" i="24" s="1"/>
  <c r="AG23" i="24"/>
  <c r="AG26" i="23"/>
  <c r="Y26" i="23"/>
  <c r="P15" i="23"/>
  <c r="P14" i="23" s="1"/>
  <c r="R15" i="23"/>
  <c r="R14" i="23" s="1"/>
  <c r="AV26" i="23"/>
  <c r="AW26" i="23" s="1"/>
  <c r="AN26" i="23"/>
  <c r="X19" i="23"/>
  <c r="AH21" i="23"/>
  <c r="AH22" i="23"/>
  <c r="AH25" i="23"/>
  <c r="U18" i="23"/>
  <c r="S19" i="23"/>
  <c r="AC19" i="23"/>
  <c r="AR19" i="23"/>
  <c r="AG20" i="23"/>
  <c r="AV20" i="23"/>
  <c r="AW20" i="23" s="1"/>
  <c r="Y21" i="23"/>
  <c r="AN23" i="23"/>
  <c r="Y25" i="23"/>
  <c r="AN27" i="23"/>
  <c r="AV21" i="23"/>
  <c r="AW21" i="23" s="1"/>
  <c r="AG23" i="23"/>
  <c r="AV25" i="23"/>
  <c r="AW25" i="23" s="1"/>
  <c r="AG27" i="23"/>
  <c r="AV22" i="23"/>
  <c r="AW22" i="23" s="1"/>
  <c r="AG24" i="23"/>
  <c r="P17" i="22"/>
  <c r="P16" i="22" s="1"/>
  <c r="X20" i="22"/>
  <c r="AG20" i="22" s="1"/>
  <c r="AG24" i="22"/>
  <c r="AV24" i="22"/>
  <c r="AW24" i="22" s="1"/>
  <c r="X25" i="22"/>
  <c r="AG28" i="22"/>
  <c r="AV28" i="22"/>
  <c r="AW28" i="22" s="1"/>
  <c r="AN29" i="22"/>
  <c r="AM33" i="22"/>
  <c r="AG36" i="22"/>
  <c r="AV36" i="22"/>
  <c r="AW36" i="22" s="1"/>
  <c r="AG37" i="22"/>
  <c r="AS20" i="22"/>
  <c r="AT20" i="22" s="1"/>
  <c r="AV23" i="22"/>
  <c r="AW23" i="22" s="1"/>
  <c r="Y24" i="22"/>
  <c r="AN24" i="22"/>
  <c r="AV27" i="22"/>
  <c r="AW27" i="22" s="1"/>
  <c r="Y28" i="22"/>
  <c r="AN28" i="22"/>
  <c r="AD33" i="22"/>
  <c r="AE33" i="22" s="1"/>
  <c r="AV35" i="22"/>
  <c r="AW35" i="22" s="1"/>
  <c r="Y36" i="22"/>
  <c r="AN36" i="22"/>
  <c r="Y37" i="22"/>
  <c r="AS19" i="22"/>
  <c r="AE20" i="22"/>
  <c r="Y22" i="22"/>
  <c r="AN22" i="22"/>
  <c r="Y23" i="22"/>
  <c r="AM25" i="22"/>
  <c r="Y26" i="22"/>
  <c r="AN26" i="22"/>
  <c r="Y27" i="22"/>
  <c r="Y30" i="22"/>
  <c r="AN30" i="22"/>
  <c r="AS33" i="22"/>
  <c r="AT33" i="22" s="1"/>
  <c r="Y34" i="22"/>
  <c r="AN34" i="22"/>
  <c r="AV37" i="22"/>
  <c r="AW37" i="22" s="1"/>
  <c r="AD20" i="21"/>
  <c r="P32" i="21"/>
  <c r="P31" i="21" s="1"/>
  <c r="U32" i="21"/>
  <c r="W32" i="21"/>
  <c r="W31" i="21" s="1"/>
  <c r="X32" i="21"/>
  <c r="U31" i="21"/>
  <c r="X31" i="21" s="1"/>
  <c r="P17" i="21"/>
  <c r="P16" i="21" s="1"/>
  <c r="P15" i="21" s="1"/>
  <c r="P14" i="21" s="1"/>
  <c r="AG27" i="21"/>
  <c r="R32" i="21"/>
  <c r="R31" i="21" s="1"/>
  <c r="O43" i="21"/>
  <c r="O42" i="21" s="1"/>
  <c r="AD44" i="21"/>
  <c r="AK43" i="21"/>
  <c r="AM46" i="21"/>
  <c r="X33" i="21"/>
  <c r="AM36" i="21"/>
  <c r="AD39" i="21"/>
  <c r="AA19" i="21"/>
  <c r="AA18" i="21" s="1"/>
  <c r="AM20" i="21"/>
  <c r="AM23" i="21"/>
  <c r="AV24" i="21"/>
  <c r="AW24" i="21" s="1"/>
  <c r="AV25" i="21"/>
  <c r="AW25" i="21" s="1"/>
  <c r="AV27" i="21"/>
  <c r="AW27" i="21" s="1"/>
  <c r="AV29" i="21"/>
  <c r="AW29" i="21" s="1"/>
  <c r="AG41" i="21"/>
  <c r="Q43" i="21"/>
  <c r="Q42" i="21" s="1"/>
  <c r="Q17" i="21" s="1"/>
  <c r="Q16" i="21" s="1"/>
  <c r="Q15" i="21" s="1"/>
  <c r="Q14" i="21" s="1"/>
  <c r="Q13" i="21" s="1"/>
  <c r="AN20" i="21"/>
  <c r="X23" i="21"/>
  <c r="AD26" i="21"/>
  <c r="AE26" i="21" s="1"/>
  <c r="AV35" i="21"/>
  <c r="AW35" i="21" s="1"/>
  <c r="AG37" i="21"/>
  <c r="AS46" i="21"/>
  <c r="AT46" i="21" s="1"/>
  <c r="AV21" i="21"/>
  <c r="AW21" i="21" s="1"/>
  <c r="AS23" i="21"/>
  <c r="AT23" i="21" s="1"/>
  <c r="AD46" i="21"/>
  <c r="AE46" i="21" s="1"/>
  <c r="AV41" i="21"/>
  <c r="AW41" i="21" s="1"/>
  <c r="AG47" i="21"/>
  <c r="AV47" i="21"/>
  <c r="AW47" i="21" s="1"/>
  <c r="AS36" i="21"/>
  <c r="AT36" i="21" s="1"/>
  <c r="AE39" i="21"/>
  <c r="AD40" i="21"/>
  <c r="AE40" i="21" s="1"/>
  <c r="AJ31" i="21"/>
  <c r="AM31" i="21" s="1"/>
  <c r="AM32" i="21"/>
  <c r="R19" i="21"/>
  <c r="R18" i="21" s="1"/>
  <c r="W19" i="21"/>
  <c r="W18" i="21" s="1"/>
  <c r="AN21" i="21"/>
  <c r="AD23" i="21"/>
  <c r="AE23" i="21" s="1"/>
  <c r="AG25" i="21"/>
  <c r="AN25" i="21"/>
  <c r="AS26" i="21"/>
  <c r="AT26" i="21" s="1"/>
  <c r="AN29" i="21"/>
  <c r="X36" i="21"/>
  <c r="Y37" i="21"/>
  <c r="Y41" i="21"/>
  <c r="AN41" i="21"/>
  <c r="X44" i="21"/>
  <c r="AM44" i="21"/>
  <c r="AL43" i="21"/>
  <c r="AL42" i="21" s="1"/>
  <c r="AL17" i="21" s="1"/>
  <c r="AL16" i="21" s="1"/>
  <c r="AL15" i="21" s="1"/>
  <c r="AL14" i="21" s="1"/>
  <c r="P13" i="21"/>
  <c r="V19" i="21"/>
  <c r="V18" i="21" s="1"/>
  <c r="V17" i="21" s="1"/>
  <c r="V16" i="21" s="1"/>
  <c r="V15" i="21" s="1"/>
  <c r="V14" i="21" s="1"/>
  <c r="AN24" i="21"/>
  <c r="Y25" i="21"/>
  <c r="AM26" i="21"/>
  <c r="AM33" i="21"/>
  <c r="AN33" i="21" s="1"/>
  <c r="AT33" i="21"/>
  <c r="AS38" i="21"/>
  <c r="AS44" i="21"/>
  <c r="AT44" i="21" s="1"/>
  <c r="AV45" i="21"/>
  <c r="AW45" i="21" s="1"/>
  <c r="R43" i="21"/>
  <c r="R42" i="21" s="1"/>
  <c r="W43" i="21"/>
  <c r="W42" i="21" s="1"/>
  <c r="X42" i="21" s="1"/>
  <c r="Y42" i="21" s="1"/>
  <c r="AG48" i="21"/>
  <c r="AV48" i="21"/>
  <c r="AW48" i="21" s="1"/>
  <c r="AC19" i="21"/>
  <c r="AP19" i="21"/>
  <c r="AD36" i="21"/>
  <c r="AE36" i="21" s="1"/>
  <c r="AE44" i="21"/>
  <c r="AQ43" i="21"/>
  <c r="AQ42" i="21" s="1"/>
  <c r="AS42" i="21" s="1"/>
  <c r="AT42" i="21" s="1"/>
  <c r="AG49" i="21"/>
  <c r="AV49" i="21"/>
  <c r="AW49" i="21" s="1"/>
  <c r="AV22" i="21"/>
  <c r="AW22" i="21" s="1"/>
  <c r="AG24" i="21"/>
  <c r="AN27" i="21"/>
  <c r="AG28" i="21"/>
  <c r="AH28" i="21" s="1"/>
  <c r="AV28" i="21"/>
  <c r="AW28" i="21" s="1"/>
  <c r="AV30" i="21"/>
  <c r="AW30" i="21" s="1"/>
  <c r="Y35" i="21"/>
  <c r="AN35" i="21"/>
  <c r="AD38" i="21"/>
  <c r="AB43" i="21"/>
  <c r="AB42" i="21" s="1"/>
  <c r="Y49" i="21"/>
  <c r="AN49" i="21"/>
  <c r="AD28" i="20"/>
  <c r="AE28" i="20" s="1"/>
  <c r="AM28" i="20"/>
  <c r="AN28" i="20" s="1"/>
  <c r="AV30" i="20"/>
  <c r="AW30" i="20" s="1"/>
  <c r="AC15" i="20"/>
  <c r="AC14" i="20" s="1"/>
  <c r="AN22" i="20"/>
  <c r="X28" i="20"/>
  <c r="R13" i="20"/>
  <c r="AG32" i="20"/>
  <c r="AH32" i="20" s="1"/>
  <c r="U17" i="20"/>
  <c r="AJ17" i="20"/>
  <c r="AP19" i="20"/>
  <c r="AS20" i="20"/>
  <c r="AT20" i="20" s="1"/>
  <c r="AV21" i="20"/>
  <c r="AW21" i="20" s="1"/>
  <c r="AG23" i="20"/>
  <c r="P15" i="20"/>
  <c r="P14" i="20" s="1"/>
  <c r="P13" i="20" s="1"/>
  <c r="AA19" i="20"/>
  <c r="AD20" i="20"/>
  <c r="AE20" i="20" s="1"/>
  <c r="Q15" i="20"/>
  <c r="Q14" i="20" s="1"/>
  <c r="Q13" i="20" s="1"/>
  <c r="AG28" i="20"/>
  <c r="Y28" i="20"/>
  <c r="AM20" i="20"/>
  <c r="AK19" i="20"/>
  <c r="AN23" i="20"/>
  <c r="AV23" i="20"/>
  <c r="AW23" i="20" s="1"/>
  <c r="AB15" i="20"/>
  <c r="AB14" i="20" s="1"/>
  <c r="AQ15" i="20"/>
  <c r="AQ14" i="20" s="1"/>
  <c r="AH31" i="20"/>
  <c r="S18" i="20"/>
  <c r="X20" i="20"/>
  <c r="V19" i="20"/>
  <c r="AG21" i="20"/>
  <c r="AV28" i="20"/>
  <c r="AW28" i="20" s="1"/>
  <c r="AN21" i="20"/>
  <c r="Y23" i="20"/>
  <c r="U24" i="20"/>
  <c r="AJ24" i="20"/>
  <c r="S25" i="20"/>
  <c r="V27" i="20"/>
  <c r="AA27" i="20"/>
  <c r="AK27" i="20"/>
  <c r="AP27" i="20"/>
  <c r="AN29" i="20"/>
  <c r="Y31" i="20"/>
  <c r="AG29" i="20"/>
  <c r="AV31" i="20"/>
  <c r="AW31" i="20" s="1"/>
  <c r="AG22" i="20"/>
  <c r="AG30" i="20"/>
  <c r="AV32" i="20"/>
  <c r="AW32" i="20" s="1"/>
  <c r="AV36" i="19"/>
  <c r="AW36" i="19" s="1"/>
  <c r="AD52" i="19"/>
  <c r="AE52" i="19" s="1"/>
  <c r="AV25" i="19"/>
  <c r="AW25" i="19" s="1"/>
  <c r="AV31" i="19"/>
  <c r="AW31" i="19" s="1"/>
  <c r="AG43" i="19"/>
  <c r="AH43" i="19" s="1"/>
  <c r="AN52" i="19"/>
  <c r="AD20" i="19"/>
  <c r="AE20" i="19" s="1"/>
  <c r="X28" i="19"/>
  <c r="Y28" i="19" s="1"/>
  <c r="AG29" i="19"/>
  <c r="AN31" i="19"/>
  <c r="R34" i="19"/>
  <c r="R33" i="19" s="1"/>
  <c r="AJ34" i="19"/>
  <c r="AJ33" i="19" s="1"/>
  <c r="R45" i="19"/>
  <c r="R44" i="19" s="1"/>
  <c r="W45" i="19"/>
  <c r="W44" i="19" s="1"/>
  <c r="AJ45" i="19"/>
  <c r="AJ44" i="19" s="1"/>
  <c r="AQ45" i="19"/>
  <c r="AQ44" i="19" s="1"/>
  <c r="AS48" i="19"/>
  <c r="AB51" i="19"/>
  <c r="AB50" i="19" s="1"/>
  <c r="AD50" i="19" s="1"/>
  <c r="AS52" i="19"/>
  <c r="AG21" i="19"/>
  <c r="AV23" i="19"/>
  <c r="AW23" i="19" s="1"/>
  <c r="AV27" i="19"/>
  <c r="AW27" i="19" s="1"/>
  <c r="AS28" i="19"/>
  <c r="AG31" i="19"/>
  <c r="AN40" i="19"/>
  <c r="AC17" i="19"/>
  <c r="AC16" i="19" s="1"/>
  <c r="AC15" i="19" s="1"/>
  <c r="AC14" i="19" s="1"/>
  <c r="AV26" i="19"/>
  <c r="AW26" i="19" s="1"/>
  <c r="AD40" i="19"/>
  <c r="AE40" i="19" s="1"/>
  <c r="X44" i="19"/>
  <c r="AG47" i="19"/>
  <c r="AD48" i="19"/>
  <c r="AE48" i="19" s="1"/>
  <c r="AG22" i="19"/>
  <c r="AN25" i="19"/>
  <c r="AG26" i="19"/>
  <c r="AH26" i="19" s="1"/>
  <c r="X38" i="19"/>
  <c r="AG39" i="19"/>
  <c r="AM24" i="19"/>
  <c r="AN24" i="19" s="1"/>
  <c r="AM35" i="19"/>
  <c r="AN35" i="19" s="1"/>
  <c r="AT39" i="19"/>
  <c r="AS40" i="19"/>
  <c r="AT40" i="19" s="1"/>
  <c r="Y43" i="19"/>
  <c r="Y47" i="19"/>
  <c r="V17" i="19"/>
  <c r="V16" i="19" s="1"/>
  <c r="V15" i="19" s="1"/>
  <c r="V14" i="19" s="1"/>
  <c r="AV53" i="19"/>
  <c r="AW53" i="19" s="1"/>
  <c r="AD24" i="19"/>
  <c r="AE24" i="19" s="1"/>
  <c r="AD28" i="19"/>
  <c r="AE28" i="19" s="1"/>
  <c r="AG30" i="19"/>
  <c r="AV30" i="19"/>
  <c r="AW30" i="19" s="1"/>
  <c r="AT48" i="19"/>
  <c r="AV41" i="19"/>
  <c r="AW41" i="19" s="1"/>
  <c r="P45" i="19"/>
  <c r="P44" i="19" s="1"/>
  <c r="P17" i="19" s="1"/>
  <c r="P16" i="19" s="1"/>
  <c r="P15" i="19" s="1"/>
  <c r="P14" i="19" s="1"/>
  <c r="X48" i="19"/>
  <c r="AT52" i="19"/>
  <c r="AL17" i="19"/>
  <c r="AL16" i="19" s="1"/>
  <c r="AL15" i="19" s="1"/>
  <c r="AL14" i="19" s="1"/>
  <c r="AG23" i="19"/>
  <c r="AN23" i="19"/>
  <c r="AS24" i="19"/>
  <c r="AT24" i="19" s="1"/>
  <c r="AN27" i="19"/>
  <c r="AT28" i="19"/>
  <c r="Y31" i="19"/>
  <c r="X35" i="19"/>
  <c r="AN36" i="19"/>
  <c r="AG37" i="19"/>
  <c r="AH37" i="19" s="1"/>
  <c r="AV37" i="19"/>
  <c r="AW37" i="19" s="1"/>
  <c r="AM46" i="19"/>
  <c r="AR45" i="19"/>
  <c r="AR44" i="19" s="1"/>
  <c r="X52" i="19"/>
  <c r="AG27" i="18"/>
  <c r="X28" i="18"/>
  <c r="AG36" i="18"/>
  <c r="AV36" i="18"/>
  <c r="AW36" i="18" s="1"/>
  <c r="AT50" i="18"/>
  <c r="W17" i="18"/>
  <c r="W16" i="18" s="1"/>
  <c r="W15" i="18" s="1"/>
  <c r="W14" i="18" s="1"/>
  <c r="Y36" i="18"/>
  <c r="AN36" i="18"/>
  <c r="Y32" i="18"/>
  <c r="AV46" i="18"/>
  <c r="AW46" i="18" s="1"/>
  <c r="X20" i="18"/>
  <c r="Y46" i="18"/>
  <c r="AK19" i="18"/>
  <c r="AK18" i="18" s="1"/>
  <c r="AR19" i="18"/>
  <c r="AR18" i="18" s="1"/>
  <c r="AD24" i="18"/>
  <c r="AV26" i="18"/>
  <c r="AW26" i="18" s="1"/>
  <c r="AG30" i="18"/>
  <c r="AD35" i="18"/>
  <c r="AE35" i="18" s="1"/>
  <c r="AD42" i="18"/>
  <c r="AK41" i="18"/>
  <c r="AK40" i="18" s="1"/>
  <c r="AR41" i="18"/>
  <c r="AR40" i="18" s="1"/>
  <c r="AM44" i="18"/>
  <c r="P17" i="18"/>
  <c r="P16" i="18" s="1"/>
  <c r="P15" i="18" s="1"/>
  <c r="P14" i="18" s="1"/>
  <c r="AC19" i="18"/>
  <c r="AC18" i="18" s="1"/>
  <c r="AS20" i="18"/>
  <c r="AS24" i="18"/>
  <c r="AM28" i="18"/>
  <c r="AN32" i="18"/>
  <c r="AC41" i="18"/>
  <c r="AC40" i="18" s="1"/>
  <c r="AB41" i="18"/>
  <c r="AB40" i="18" s="1"/>
  <c r="AB17" i="18" s="1"/>
  <c r="AB16" i="18" s="1"/>
  <c r="AB15" i="18" s="1"/>
  <c r="AB14" i="18" s="1"/>
  <c r="U19" i="18"/>
  <c r="X19" i="18" s="1"/>
  <c r="AM20" i="18"/>
  <c r="AM24" i="18"/>
  <c r="AV24" i="18" s="1"/>
  <c r="AW24" i="18" s="1"/>
  <c r="AV30" i="18"/>
  <c r="AW30" i="18" s="1"/>
  <c r="AS44" i="18"/>
  <c r="AD20" i="18"/>
  <c r="AE20" i="18" s="1"/>
  <c r="AD28" i="18"/>
  <c r="AE28" i="18" s="1"/>
  <c r="AV29" i="18"/>
  <c r="AW29" i="18" s="1"/>
  <c r="AS34" i="18"/>
  <c r="AG38" i="18"/>
  <c r="AV38" i="18"/>
  <c r="AW38" i="18" s="1"/>
  <c r="AG39" i="18"/>
  <c r="AG43" i="18"/>
  <c r="AD44" i="18"/>
  <c r="AE44" i="18" s="1"/>
  <c r="AV45" i="18"/>
  <c r="AW45" i="18" s="1"/>
  <c r="AT24" i="18"/>
  <c r="Y26" i="18"/>
  <c r="AN26" i="18"/>
  <c r="AM35" i="18"/>
  <c r="AS42" i="18"/>
  <c r="AD50" i="18"/>
  <c r="AE50" i="18" s="1"/>
  <c r="AL17" i="18"/>
  <c r="AL16" i="18" s="1"/>
  <c r="AL15" i="18" s="1"/>
  <c r="AL14" i="18" s="1"/>
  <c r="AC17" i="18"/>
  <c r="AC16" i="18" s="1"/>
  <c r="AC15" i="18" s="1"/>
  <c r="AC14" i="18" s="1"/>
  <c r="AE24" i="18"/>
  <c r="AG31" i="18"/>
  <c r="X35" i="18"/>
  <c r="AV37" i="18"/>
  <c r="AW37" i="18" s="1"/>
  <c r="AG47" i="18"/>
  <c r="AG51" i="18"/>
  <c r="AT20" i="18"/>
  <c r="Y22" i="18"/>
  <c r="AN22" i="18"/>
  <c r="AG28" i="18"/>
  <c r="AT28" i="18"/>
  <c r="AT44" i="18"/>
  <c r="AM49" i="18"/>
  <c r="X20" i="11"/>
  <c r="AG21" i="11"/>
  <c r="AG28" i="11"/>
  <c r="AG46" i="11"/>
  <c r="AV54" i="11"/>
  <c r="AW54" i="11" s="1"/>
  <c r="AG29" i="11"/>
  <c r="AS36" i="11"/>
  <c r="AT36" i="11" s="1"/>
  <c r="X38" i="11"/>
  <c r="R44" i="11"/>
  <c r="R43" i="11" s="1"/>
  <c r="W44" i="11"/>
  <c r="W43" i="11" s="1"/>
  <c r="Q44" i="11"/>
  <c r="Q43" i="11" s="1"/>
  <c r="V44" i="11"/>
  <c r="V43" i="11" s="1"/>
  <c r="AM36" i="11"/>
  <c r="AN36" i="11" s="1"/>
  <c r="AA44" i="11"/>
  <c r="AA43" i="11" s="1"/>
  <c r="AK44" i="11"/>
  <c r="AK43" i="11" s="1"/>
  <c r="W19" i="11"/>
  <c r="W18" i="11" s="1"/>
  <c r="Q19" i="11"/>
  <c r="Q18" i="11" s="1"/>
  <c r="Q17" i="11" s="1"/>
  <c r="Q16" i="11" s="1"/>
  <c r="Q15" i="11" s="1"/>
  <c r="Q14" i="11" s="1"/>
  <c r="V19" i="11"/>
  <c r="V18" i="11" s="1"/>
  <c r="V17" i="11" s="1"/>
  <c r="V16" i="11" s="1"/>
  <c r="V15" i="11" s="1"/>
  <c r="V14" i="11" s="1"/>
  <c r="AC19" i="11"/>
  <c r="AC18" i="11" s="1"/>
  <c r="AS20" i="11"/>
  <c r="R19" i="11"/>
  <c r="R18" i="11" s="1"/>
  <c r="AM23" i="11"/>
  <c r="AQ19" i="11"/>
  <c r="AQ18" i="11" s="1"/>
  <c r="AD26" i="11"/>
  <c r="AE26" i="11" s="1"/>
  <c r="AV27" i="11"/>
  <c r="AW27" i="11" s="1"/>
  <c r="R32" i="11"/>
  <c r="R31" i="11" s="1"/>
  <c r="W32" i="11"/>
  <c r="W31" i="11" s="1"/>
  <c r="AV42" i="11"/>
  <c r="AW42" i="11" s="1"/>
  <c r="AC44" i="11"/>
  <c r="AP44" i="11"/>
  <c r="AP43" i="11" s="1"/>
  <c r="AG48" i="11"/>
  <c r="AD23" i="11"/>
  <c r="AE23" i="11" s="1"/>
  <c r="X26" i="11"/>
  <c r="AG26" i="11" s="1"/>
  <c r="AM45" i="11"/>
  <c r="AD47" i="11"/>
  <c r="AE47" i="11" s="1"/>
  <c r="AS47" i="11"/>
  <c r="AT47" i="11" s="1"/>
  <c r="X53" i="11"/>
  <c r="Y53" i="11" s="1"/>
  <c r="AS53" i="11"/>
  <c r="AV28" i="11"/>
  <c r="AW28" i="11" s="1"/>
  <c r="AB32" i="11"/>
  <c r="AB31" i="11" s="1"/>
  <c r="AB17" i="11" s="1"/>
  <c r="AB16" i="11" s="1"/>
  <c r="AB15" i="11" s="1"/>
  <c r="AB14" i="11" s="1"/>
  <c r="AL32" i="11"/>
  <c r="AL31" i="11" s="1"/>
  <c r="AS33" i="11"/>
  <c r="AT33" i="11" s="1"/>
  <c r="AV34" i="11"/>
  <c r="AW34" i="11" s="1"/>
  <c r="AV40" i="11"/>
  <c r="AW40" i="11" s="1"/>
  <c r="AJ44" i="11"/>
  <c r="AV46" i="11"/>
  <c r="AW46" i="11" s="1"/>
  <c r="U52" i="11"/>
  <c r="U51" i="11" s="1"/>
  <c r="AS51" i="11"/>
  <c r="AG54" i="11"/>
  <c r="AD51" i="11"/>
  <c r="AM20" i="11"/>
  <c r="AG22" i="11"/>
  <c r="AV22" i="11"/>
  <c r="AW22" i="11" s="1"/>
  <c r="X23" i="11"/>
  <c r="Y23" i="11" s="1"/>
  <c r="AG24" i="11"/>
  <c r="AV24" i="11"/>
  <c r="AW24" i="11" s="1"/>
  <c r="AG25" i="11"/>
  <c r="AH25" i="11" s="1"/>
  <c r="AN25" i="11"/>
  <c r="AG27" i="11"/>
  <c r="AG30" i="11"/>
  <c r="AV30" i="11"/>
  <c r="AM33" i="11"/>
  <c r="AN33" i="11" s="1"/>
  <c r="AQ32" i="11"/>
  <c r="AQ31" i="11" s="1"/>
  <c r="Y34" i="11"/>
  <c r="AD36" i="11"/>
  <c r="AE36" i="11" s="1"/>
  <c r="AG39" i="11"/>
  <c r="AN42" i="11"/>
  <c r="AR44" i="11"/>
  <c r="AR43" i="11" s="1"/>
  <c r="AN50" i="11"/>
  <c r="AM53" i="11"/>
  <c r="Y54" i="11"/>
  <c r="AD20" i="11"/>
  <c r="AE20" i="11" s="1"/>
  <c r="AK19" i="11"/>
  <c r="AK18" i="11" s="1"/>
  <c r="AK17" i="11" s="1"/>
  <c r="AK16" i="11" s="1"/>
  <c r="AK15" i="11" s="1"/>
  <c r="AK14" i="11" s="1"/>
  <c r="AR19" i="11"/>
  <c r="AR18" i="11" s="1"/>
  <c r="AV21" i="11"/>
  <c r="AW21" i="11" s="1"/>
  <c r="AS23" i="11"/>
  <c r="AT23" i="11" s="1"/>
  <c r="AS26" i="11"/>
  <c r="AT26" i="11" s="1"/>
  <c r="AV29" i="11"/>
  <c r="AW29" i="11" s="1"/>
  <c r="P32" i="11"/>
  <c r="P31" i="11" s="1"/>
  <c r="X33" i="11"/>
  <c r="AR32" i="11"/>
  <c r="AR31" i="11" s="1"/>
  <c r="AG35" i="11"/>
  <c r="X36" i="11"/>
  <c r="AV37" i="11"/>
  <c r="AW37" i="11" s="1"/>
  <c r="AV39" i="11"/>
  <c r="AW39" i="11" s="1"/>
  <c r="AV41" i="11"/>
  <c r="AW41" i="11" s="1"/>
  <c r="AL44" i="11"/>
  <c r="AL43" i="11" s="1"/>
  <c r="AS45" i="11"/>
  <c r="AT45" i="11" s="1"/>
  <c r="AV49" i="11"/>
  <c r="AW49" i="11" s="1"/>
  <c r="AM51" i="11"/>
  <c r="Q13" i="11"/>
  <c r="AT20" i="11"/>
  <c r="Y28" i="11"/>
  <c r="AN28" i="11"/>
  <c r="AD33" i="11"/>
  <c r="AE33" i="11" s="1"/>
  <c r="AM38" i="11"/>
  <c r="Y40" i="11"/>
  <c r="AN40" i="11"/>
  <c r="X45" i="11"/>
  <c r="Y46" i="11"/>
  <c r="Y48" i="11"/>
  <c r="AN48" i="11"/>
  <c r="W17" i="11"/>
  <c r="W16" i="11" s="1"/>
  <c r="W15" i="11" s="1"/>
  <c r="W14" i="11" s="1"/>
  <c r="P17" i="11"/>
  <c r="P16" i="11" s="1"/>
  <c r="P15" i="11" s="1"/>
  <c r="P14" i="11" s="1"/>
  <c r="Y20" i="11"/>
  <c r="AG20" i="11"/>
  <c r="AY21" i="11"/>
  <c r="AH21" i="11"/>
  <c r="AN23" i="11"/>
  <c r="AH28" i="11"/>
  <c r="AY28" i="11"/>
  <c r="AY29" i="11"/>
  <c r="AH29" i="11"/>
  <c r="AD32" i="11"/>
  <c r="AY40" i="11"/>
  <c r="AH40" i="11"/>
  <c r="X43" i="11"/>
  <c r="AY48" i="11"/>
  <c r="AH48" i="11"/>
  <c r="X51" i="11"/>
  <c r="AV51" i="11"/>
  <c r="AN38" i="11"/>
  <c r="AN45" i="11"/>
  <c r="AV45" i="11"/>
  <c r="AW45" i="11" s="1"/>
  <c r="AN20" i="11"/>
  <c r="AV20" i="11"/>
  <c r="AW20" i="11" s="1"/>
  <c r="AH22" i="11"/>
  <c r="AY22" i="11"/>
  <c r="AG23" i="11"/>
  <c r="AH24" i="11"/>
  <c r="AY24" i="11"/>
  <c r="AY25" i="11"/>
  <c r="AH27" i="11"/>
  <c r="AY27" i="11"/>
  <c r="AH30" i="11"/>
  <c r="AV33" i="11"/>
  <c r="AW33" i="11" s="1"/>
  <c r="AH39" i="11"/>
  <c r="AN53" i="11"/>
  <c r="AV53" i="11"/>
  <c r="AW53" i="11" s="1"/>
  <c r="AH26" i="11"/>
  <c r="AG36" i="11"/>
  <c r="Y36" i="11"/>
  <c r="S19" i="11"/>
  <c r="Y21" i="11"/>
  <c r="Y25" i="11"/>
  <c r="Y26" i="11"/>
  <c r="AN26" i="11"/>
  <c r="AN27" i="11"/>
  <c r="Y29" i="11"/>
  <c r="AN34" i="11"/>
  <c r="AH35" i="11"/>
  <c r="AV35" i="11"/>
  <c r="AW35" i="11" s="1"/>
  <c r="AN37" i="11"/>
  <c r="AD38" i="11"/>
  <c r="AE38" i="11" s="1"/>
  <c r="Y39" i="11"/>
  <c r="AN41" i="11"/>
  <c r="AG42" i="11"/>
  <c r="X44" i="11"/>
  <c r="Y45" i="11"/>
  <c r="AD45" i="11"/>
  <c r="AE45" i="11" s="1"/>
  <c r="AN46" i="11"/>
  <c r="X47" i="11"/>
  <c r="AN49" i="11"/>
  <c r="AG50" i="11"/>
  <c r="X52" i="11"/>
  <c r="AD52" i="11"/>
  <c r="AD53" i="11"/>
  <c r="AE53" i="11" s="1"/>
  <c r="AN54" i="11"/>
  <c r="U19" i="11"/>
  <c r="AJ19" i="11"/>
  <c r="S32" i="11"/>
  <c r="S44" i="11"/>
  <c r="AQ44" i="11"/>
  <c r="AQ43" i="11" s="1"/>
  <c r="AQ17" i="11" s="1"/>
  <c r="AQ16" i="11" s="1"/>
  <c r="AQ15" i="11" s="1"/>
  <c r="AQ14" i="11" s="1"/>
  <c r="S52" i="11"/>
  <c r="AM52" i="11"/>
  <c r="AS52" i="11"/>
  <c r="AA19" i="11"/>
  <c r="AP19" i="11"/>
  <c r="AA31" i="11"/>
  <c r="AP31" i="11"/>
  <c r="U32" i="11"/>
  <c r="AJ32" i="11"/>
  <c r="AY34" i="11"/>
  <c r="AH34" i="11"/>
  <c r="AG37" i="11"/>
  <c r="AS38" i="11"/>
  <c r="AT38" i="11" s="1"/>
  <c r="AG41" i="11"/>
  <c r="AH46" i="11"/>
  <c r="AM47" i="11"/>
  <c r="AG49" i="11"/>
  <c r="AV36" i="11"/>
  <c r="AW36" i="11" s="1"/>
  <c r="Y38" i="11"/>
  <c r="AT53" i="11"/>
  <c r="AV21" i="17"/>
  <c r="AW21" i="17" s="1"/>
  <c r="X20" i="17"/>
  <c r="AS20" i="17"/>
  <c r="AT20" i="17" s="1"/>
  <c r="AJ46" i="17"/>
  <c r="U19" i="17"/>
  <c r="U18" i="17" s="1"/>
  <c r="S19" i="17"/>
  <c r="AV22" i="17"/>
  <c r="AW22" i="17" s="1"/>
  <c r="AV25" i="17"/>
  <c r="AW25" i="17" s="1"/>
  <c r="AV27" i="17"/>
  <c r="AW27" i="17" s="1"/>
  <c r="AG32" i="17"/>
  <c r="AM35" i="17"/>
  <c r="AN35" i="17" s="1"/>
  <c r="AR34" i="17"/>
  <c r="AR33" i="17" s="1"/>
  <c r="AD38" i="17"/>
  <c r="AE38" i="17" s="1"/>
  <c r="AV41" i="17"/>
  <c r="AG44" i="17"/>
  <c r="X47" i="17"/>
  <c r="AM47" i="17"/>
  <c r="AN47" i="17" s="1"/>
  <c r="X49" i="17"/>
  <c r="AD24" i="17"/>
  <c r="AE24" i="17" s="1"/>
  <c r="AM24" i="17"/>
  <c r="AR19" i="17"/>
  <c r="AR18" i="17" s="1"/>
  <c r="AV29" i="17"/>
  <c r="AW29" i="17" s="1"/>
  <c r="AD35" i="17"/>
  <c r="AG37" i="17"/>
  <c r="AG39" i="17"/>
  <c r="AG52" i="17"/>
  <c r="X28" i="17"/>
  <c r="AS28" i="17"/>
  <c r="AT28" i="17" s="1"/>
  <c r="AS35" i="17"/>
  <c r="AM38" i="17"/>
  <c r="R46" i="17"/>
  <c r="R45" i="17" s="1"/>
  <c r="W46" i="17"/>
  <c r="W45" i="17" s="1"/>
  <c r="AB19" i="17"/>
  <c r="AB18" i="17" s="1"/>
  <c r="AL19" i="17"/>
  <c r="AL18" i="17" s="1"/>
  <c r="AG21" i="17"/>
  <c r="AG23" i="17"/>
  <c r="AG29" i="17"/>
  <c r="AG31" i="17"/>
  <c r="AP34" i="17"/>
  <c r="AP33" i="17" s="1"/>
  <c r="X35" i="17"/>
  <c r="Y35" i="17" s="1"/>
  <c r="AV37" i="17"/>
  <c r="AW37" i="17" s="1"/>
  <c r="AV39" i="17"/>
  <c r="AW39" i="17" s="1"/>
  <c r="AV42" i="17"/>
  <c r="AW42" i="17" s="1"/>
  <c r="AG48" i="17"/>
  <c r="AM49" i="17"/>
  <c r="AG51" i="17"/>
  <c r="Y47" i="17"/>
  <c r="AA46" i="17"/>
  <c r="AK46" i="17"/>
  <c r="AK45" i="17" s="1"/>
  <c r="AN22" i="17"/>
  <c r="AN27" i="17"/>
  <c r="AN30" i="17"/>
  <c r="Y37" i="17"/>
  <c r="AM40" i="17"/>
  <c r="AN40" i="17" s="1"/>
  <c r="Y44" i="17"/>
  <c r="AS47" i="17"/>
  <c r="AT47" i="17" s="1"/>
  <c r="AN50" i="17"/>
  <c r="AD20" i="17"/>
  <c r="AE20" i="17" s="1"/>
  <c r="AM20" i="17"/>
  <c r="AV23" i="17"/>
  <c r="AW23" i="17" s="1"/>
  <c r="X24" i="17"/>
  <c r="AS24" i="17"/>
  <c r="AT24" i="17" s="1"/>
  <c r="Y25" i="17"/>
  <c r="AV26" i="17"/>
  <c r="AW26" i="17" s="1"/>
  <c r="AD28" i="17"/>
  <c r="AE28" i="17" s="1"/>
  <c r="AM28" i="17"/>
  <c r="AV31" i="17"/>
  <c r="AW31" i="17" s="1"/>
  <c r="Y32" i="17"/>
  <c r="AK34" i="17"/>
  <c r="AK33" i="17" s="1"/>
  <c r="R34" i="17"/>
  <c r="R33" i="17" s="1"/>
  <c r="W34" i="17"/>
  <c r="W33" i="17" s="1"/>
  <c r="AG36" i="17"/>
  <c r="X38" i="17"/>
  <c r="X40" i="17"/>
  <c r="AS40" i="17"/>
  <c r="AT40" i="17" s="1"/>
  <c r="AN43" i="17"/>
  <c r="AD47" i="17"/>
  <c r="AE47" i="17" s="1"/>
  <c r="AL46" i="17"/>
  <c r="AL45" i="17" s="1"/>
  <c r="AR46" i="17"/>
  <c r="AR45" i="17" s="1"/>
  <c r="Q46" i="17"/>
  <c r="Q45" i="17" s="1"/>
  <c r="Q17" i="17" s="1"/>
  <c r="Q16" i="17" s="1"/>
  <c r="Q15" i="17" s="1"/>
  <c r="Q14" i="17" s="1"/>
  <c r="V46" i="17"/>
  <c r="V45" i="17" s="1"/>
  <c r="AP46" i="17"/>
  <c r="AV51" i="17"/>
  <c r="AW51" i="17" s="1"/>
  <c r="Y52" i="17"/>
  <c r="AD55" i="17"/>
  <c r="AE55" i="17" s="1"/>
  <c r="AG56" i="17"/>
  <c r="AV56" i="17"/>
  <c r="AW56" i="17" s="1"/>
  <c r="AM40" i="10"/>
  <c r="AS40" i="10"/>
  <c r="AT40" i="10" s="1"/>
  <c r="Q17" i="10"/>
  <c r="AC16" i="10"/>
  <c r="AC15" i="10" s="1"/>
  <c r="AC14" i="10" s="1"/>
  <c r="AG29" i="10"/>
  <c r="AH29" i="10" s="1"/>
  <c r="AD43" i="10"/>
  <c r="AE43" i="10" s="1"/>
  <c r="P17" i="10"/>
  <c r="P16" i="10" s="1"/>
  <c r="P15" i="10" s="1"/>
  <c r="P14" i="10" s="1"/>
  <c r="AD20" i="10"/>
  <c r="AD19" i="10" s="1"/>
  <c r="AE19" i="10" s="1"/>
  <c r="AG21" i="10"/>
  <c r="AH21" i="10" s="1"/>
  <c r="Y28" i="10"/>
  <c r="AN35" i="10"/>
  <c r="Q39" i="10"/>
  <c r="Q38" i="10" s="1"/>
  <c r="Q37" i="10" s="1"/>
  <c r="V39" i="10"/>
  <c r="V38" i="10" s="1"/>
  <c r="V37" i="10" s="1"/>
  <c r="V16" i="10" s="1"/>
  <c r="V15" i="10" s="1"/>
  <c r="V14" i="10" s="1"/>
  <c r="AC39" i="10"/>
  <c r="AC38" i="10" s="1"/>
  <c r="AC37" i="10" s="1"/>
  <c r="AP39" i="10"/>
  <c r="AG23" i="10"/>
  <c r="AH23" i="10" s="1"/>
  <c r="AG24" i="10"/>
  <c r="AD40" i="10"/>
  <c r="AE40" i="10" s="1"/>
  <c r="AA39" i="10"/>
  <c r="AM43" i="10"/>
  <c r="AK39" i="10"/>
  <c r="AK38" i="10" s="1"/>
  <c r="AK37" i="10" s="1"/>
  <c r="Y23" i="10"/>
  <c r="AV49" i="10"/>
  <c r="AW49" i="10" s="1"/>
  <c r="AN49" i="10"/>
  <c r="R13" i="10"/>
  <c r="AV22" i="10"/>
  <c r="AW22" i="10" s="1"/>
  <c r="AV45" i="10"/>
  <c r="AW45" i="10" s="1"/>
  <c r="AN45" i="10"/>
  <c r="AR17" i="10"/>
  <c r="AV27" i="10"/>
  <c r="AW27" i="10" s="1"/>
  <c r="AK31" i="10"/>
  <c r="AK30" i="10" s="1"/>
  <c r="AV41" i="10"/>
  <c r="AW41" i="10" s="1"/>
  <c r="AS43" i="10"/>
  <c r="AT43" i="10" s="1"/>
  <c r="AR39" i="10"/>
  <c r="AR38" i="10" s="1"/>
  <c r="AR37" i="10" s="1"/>
  <c r="AG27" i="10"/>
  <c r="AH27" i="10" s="1"/>
  <c r="AV28" i="10"/>
  <c r="AW28" i="10" s="1"/>
  <c r="AV33" i="10"/>
  <c r="AW33" i="10" s="1"/>
  <c r="AN41" i="10"/>
  <c r="AV44" i="10"/>
  <c r="AW44" i="10" s="1"/>
  <c r="AD46" i="10"/>
  <c r="AE46" i="10" s="1"/>
  <c r="AM46" i="10"/>
  <c r="AG47" i="10"/>
  <c r="AV48" i="10"/>
  <c r="AW48" i="10" s="1"/>
  <c r="AG50" i="10"/>
  <c r="AP31" i="10"/>
  <c r="AP30" i="10" s="1"/>
  <c r="AP17" i="10" s="1"/>
  <c r="X40" i="10"/>
  <c r="AG42" i="10"/>
  <c r="X46" i="10"/>
  <c r="AS46" i="10"/>
  <c r="AT46" i="10" s="1"/>
  <c r="X23" i="16"/>
  <c r="AS23" i="16"/>
  <c r="AT23" i="16" s="1"/>
  <c r="AG22" i="16"/>
  <c r="AM26" i="16"/>
  <c r="AN26" i="16" s="1"/>
  <c r="Q19" i="16"/>
  <c r="Q18" i="16" s="1"/>
  <c r="Q17" i="16" s="1"/>
  <c r="Q16" i="16" s="1"/>
  <c r="Q15" i="16" s="1"/>
  <c r="Q14" i="16" s="1"/>
  <c r="V19" i="16"/>
  <c r="V18" i="16" s="1"/>
  <c r="V17" i="16" s="1"/>
  <c r="V16" i="16" s="1"/>
  <c r="V15" i="16" s="1"/>
  <c r="V14" i="16" s="1"/>
  <c r="AS20" i="16"/>
  <c r="AT20" i="16" s="1"/>
  <c r="X26" i="16"/>
  <c r="Y26" i="16" s="1"/>
  <c r="AD26" i="16"/>
  <c r="AE26" i="16" s="1"/>
  <c r="AL19" i="16"/>
  <c r="AL18" i="16" s="1"/>
  <c r="AL17" i="16" s="1"/>
  <c r="AL16" i="16" s="1"/>
  <c r="AL15" i="16" s="1"/>
  <c r="AL14" i="16" s="1"/>
  <c r="AG24" i="16"/>
  <c r="AR19" i="16"/>
  <c r="AR18" i="16" s="1"/>
  <c r="AR17" i="16" s="1"/>
  <c r="AR16" i="16" s="1"/>
  <c r="AR15" i="16" s="1"/>
  <c r="AR14" i="16" s="1"/>
  <c r="Y28" i="16"/>
  <c r="R13" i="16"/>
  <c r="AD20" i="16"/>
  <c r="AE20" i="16" s="1"/>
  <c r="AV21" i="16"/>
  <c r="AW21" i="16" s="1"/>
  <c r="AD23" i="16"/>
  <c r="AE23" i="16" s="1"/>
  <c r="AM23" i="16"/>
  <c r="AV24" i="16"/>
  <c r="AW24" i="16" s="1"/>
  <c r="AV28" i="16"/>
  <c r="AW28" i="16" s="1"/>
  <c r="AV30" i="16"/>
  <c r="AW30" i="16" s="1"/>
  <c r="X20" i="16"/>
  <c r="AS26" i="16"/>
  <c r="AT26" i="16" s="1"/>
  <c r="AG30" i="16"/>
  <c r="Q13" i="16"/>
  <c r="AM20" i="16"/>
  <c r="AN22" i="16"/>
  <c r="AN25" i="16"/>
  <c r="AC19" i="16"/>
  <c r="AC18" i="16" s="1"/>
  <c r="AC17" i="16" s="1"/>
  <c r="AC16" i="16" s="1"/>
  <c r="AC15" i="16" s="1"/>
  <c r="AC14" i="16" s="1"/>
  <c r="AG27" i="16"/>
  <c r="AN29" i="16"/>
  <c r="AM36" i="9"/>
  <c r="X36" i="9"/>
  <c r="Y36" i="9" s="1"/>
  <c r="AG37" i="9"/>
  <c r="AG47" i="9"/>
  <c r="AH47" i="9" s="1"/>
  <c r="AM20" i="9"/>
  <c r="AN20" i="9" s="1"/>
  <c r="AG25" i="9"/>
  <c r="AG28" i="9"/>
  <c r="AG30" i="9"/>
  <c r="AS33" i="9"/>
  <c r="AV35" i="9"/>
  <c r="AW35" i="9" s="1"/>
  <c r="AV40" i="9"/>
  <c r="AW40" i="9" s="1"/>
  <c r="AV47" i="9"/>
  <c r="AW47" i="9" s="1"/>
  <c r="AN36" i="9"/>
  <c r="AD38" i="9"/>
  <c r="AE38" i="9" s="1"/>
  <c r="AT47" i="9"/>
  <c r="AH46" i="9"/>
  <c r="X20" i="9"/>
  <c r="Y20" i="9" s="1"/>
  <c r="AC19" i="9"/>
  <c r="AC18" i="9" s="1"/>
  <c r="AG21" i="9"/>
  <c r="AS23" i="9"/>
  <c r="AT23" i="9" s="1"/>
  <c r="AQ42" i="9"/>
  <c r="AQ41" i="9" s="1"/>
  <c r="AD23" i="9"/>
  <c r="AE23" i="9" s="1"/>
  <c r="AM26" i="9"/>
  <c r="AK42" i="9"/>
  <c r="AK41" i="9" s="1"/>
  <c r="P19" i="9"/>
  <c r="P18" i="9" s="1"/>
  <c r="X23" i="9"/>
  <c r="AT34" i="9"/>
  <c r="AC32" i="9"/>
  <c r="AC31" i="9" s="1"/>
  <c r="AM38" i="9"/>
  <c r="AE39" i="9"/>
  <c r="AG40" i="9"/>
  <c r="AN40" i="9"/>
  <c r="AN28" i="9"/>
  <c r="AN35" i="9"/>
  <c r="AV44" i="9"/>
  <c r="AW44" i="9" s="1"/>
  <c r="AV48" i="9"/>
  <c r="AW48" i="9" s="1"/>
  <c r="AS20" i="9"/>
  <c r="AT20" i="9" s="1"/>
  <c r="AG22" i="9"/>
  <c r="AG24" i="9"/>
  <c r="X26" i="9"/>
  <c r="AG29" i="9"/>
  <c r="AM33" i="9"/>
  <c r="AN33" i="9" s="1"/>
  <c r="AG34" i="9"/>
  <c r="AS36" i="9"/>
  <c r="AT36" i="9" s="1"/>
  <c r="AD43" i="9"/>
  <c r="AE43" i="9" s="1"/>
  <c r="W42" i="9"/>
  <c r="W41" i="9" s="1"/>
  <c r="AM45" i="9"/>
  <c r="AN45" i="9" s="1"/>
  <c r="AD51" i="9"/>
  <c r="AE51" i="9" s="1"/>
  <c r="AG52" i="9"/>
  <c r="AV52" i="9"/>
  <c r="AW52" i="9" s="1"/>
  <c r="AD20" i="9"/>
  <c r="AE20" i="9" s="1"/>
  <c r="AR19" i="9"/>
  <c r="AR18" i="9" s="1"/>
  <c r="AR17" i="9" s="1"/>
  <c r="AR16" i="9" s="1"/>
  <c r="AR15" i="9" s="1"/>
  <c r="AR14" i="9" s="1"/>
  <c r="AR13" i="9" s="1"/>
  <c r="AR12" i="9" s="1"/>
  <c r="AR11" i="9" s="1"/>
  <c r="AM23" i="9"/>
  <c r="Q19" i="9"/>
  <c r="Q18" i="9" s="1"/>
  <c r="Q17" i="9" s="1"/>
  <c r="Q16" i="9" s="1"/>
  <c r="Q15" i="9" s="1"/>
  <c r="Q14" i="9" s="1"/>
  <c r="Q13" i="9" s="1"/>
  <c r="V19" i="9"/>
  <c r="V18" i="9" s="1"/>
  <c r="AP19" i="9"/>
  <c r="AV30" i="9"/>
  <c r="AW30" i="9" s="1"/>
  <c r="AJ32" i="9"/>
  <c r="AJ31" i="9" s="1"/>
  <c r="R32" i="9"/>
  <c r="R31" i="9" s="1"/>
  <c r="R17" i="9" s="1"/>
  <c r="R16" i="9" s="1"/>
  <c r="R15" i="9" s="1"/>
  <c r="R14" i="9" s="1"/>
  <c r="R13" i="9" s="1"/>
  <c r="W32" i="9"/>
  <c r="W31" i="9" s="1"/>
  <c r="W17" i="9" s="1"/>
  <c r="W16" i="9" s="1"/>
  <c r="W15" i="9" s="1"/>
  <c r="W14" i="9" s="1"/>
  <c r="W13" i="9" s="1"/>
  <c r="W12" i="9" s="1"/>
  <c r="W11" i="9" s="1"/>
  <c r="AD36" i="9"/>
  <c r="AE36" i="9" s="1"/>
  <c r="P42" i="9"/>
  <c r="P41" i="9" s="1"/>
  <c r="AS43" i="9"/>
  <c r="AT43" i="9" s="1"/>
  <c r="X45" i="9"/>
  <c r="AC17" i="9"/>
  <c r="AC16" i="9" s="1"/>
  <c r="AC15" i="9" s="1"/>
  <c r="AC14" i="9" s="1"/>
  <c r="AC13" i="9" s="1"/>
  <c r="AC12" i="9" s="1"/>
  <c r="AC11" i="9" s="1"/>
  <c r="AJ19" i="9"/>
  <c r="Y21" i="9"/>
  <c r="AV24" i="9"/>
  <c r="AW24" i="9" s="1"/>
  <c r="Y25" i="9"/>
  <c r="AA19" i="9"/>
  <c r="AK19" i="9"/>
  <c r="AK18" i="9" s="1"/>
  <c r="AV27" i="9"/>
  <c r="AW27" i="9" s="1"/>
  <c r="Y30" i="9"/>
  <c r="AB32" i="9"/>
  <c r="AB31" i="9" s="1"/>
  <c r="AL32" i="9"/>
  <c r="AL31" i="9" s="1"/>
  <c r="AL17" i="9" s="1"/>
  <c r="AL16" i="9" s="1"/>
  <c r="AL15" i="9" s="1"/>
  <c r="AL14" i="9" s="1"/>
  <c r="AL13" i="9" s="1"/>
  <c r="AL12" i="9" s="1"/>
  <c r="AL11" i="9" s="1"/>
  <c r="AV34" i="9"/>
  <c r="AW34" i="9" s="1"/>
  <c r="Y37" i="9"/>
  <c r="AV39" i="9"/>
  <c r="AW39" i="9" s="1"/>
  <c r="AA42" i="9"/>
  <c r="Y44" i="9"/>
  <c r="AN44" i="9"/>
  <c r="AW46" i="9"/>
  <c r="Y48" i="9"/>
  <c r="AN48" i="9"/>
  <c r="AT35" i="15"/>
  <c r="AE43" i="15"/>
  <c r="AS43" i="15"/>
  <c r="AT43" i="15" s="1"/>
  <c r="U19" i="15"/>
  <c r="AG36" i="15"/>
  <c r="P40" i="15"/>
  <c r="P39" i="15" s="1"/>
  <c r="U40" i="15"/>
  <c r="AD20" i="15"/>
  <c r="AE20" i="15" s="1"/>
  <c r="AV23" i="15"/>
  <c r="AW23" i="15" s="1"/>
  <c r="AD24" i="15"/>
  <c r="AE24" i="15" s="1"/>
  <c r="AV27" i="15"/>
  <c r="AW27" i="15" s="1"/>
  <c r="AD28" i="15"/>
  <c r="AE28" i="15" s="1"/>
  <c r="AV31" i="15"/>
  <c r="AW31" i="15" s="1"/>
  <c r="AG38" i="15"/>
  <c r="AV42" i="15"/>
  <c r="AW42" i="15" s="1"/>
  <c r="AM19" i="15"/>
  <c r="AS20" i="15"/>
  <c r="AT20" i="15" s="1"/>
  <c r="AS24" i="15"/>
  <c r="AT24" i="15" s="1"/>
  <c r="AS28" i="15"/>
  <c r="AT28" i="15" s="1"/>
  <c r="X35" i="15"/>
  <c r="AG37" i="15"/>
  <c r="AS41" i="15"/>
  <c r="AT41" i="15" s="1"/>
  <c r="AJ40" i="15"/>
  <c r="X49" i="15"/>
  <c r="X19" i="15"/>
  <c r="R17" i="15"/>
  <c r="R16" i="15" s="1"/>
  <c r="R15" i="15" s="1"/>
  <c r="R14" i="15" s="1"/>
  <c r="AE49" i="15"/>
  <c r="Y21" i="15"/>
  <c r="Y25" i="15"/>
  <c r="Y29" i="15"/>
  <c r="AD35" i="15"/>
  <c r="AE35" i="15" s="1"/>
  <c r="AN36" i="15"/>
  <c r="Y45" i="15"/>
  <c r="AM49" i="15"/>
  <c r="AG22" i="15"/>
  <c r="AG26" i="15"/>
  <c r="AG30" i="15"/>
  <c r="AG32" i="15"/>
  <c r="AN32" i="15"/>
  <c r="Y38" i="15"/>
  <c r="AB40" i="15"/>
  <c r="AB39" i="15" s="1"/>
  <c r="AM41" i="15"/>
  <c r="AG42" i="15"/>
  <c r="AN44" i="15"/>
  <c r="AG46" i="15"/>
  <c r="AS49" i="15"/>
  <c r="Y50" i="15"/>
  <c r="AV22" i="8"/>
  <c r="AW22" i="8" s="1"/>
  <c r="AM28" i="8"/>
  <c r="AV36" i="8"/>
  <c r="AW36" i="8" s="1"/>
  <c r="AG42" i="8"/>
  <c r="U53" i="8"/>
  <c r="AS20" i="8"/>
  <c r="AT20" i="8" s="1"/>
  <c r="AG22" i="8"/>
  <c r="Y31" i="8"/>
  <c r="AV37" i="8"/>
  <c r="AW37" i="8" s="1"/>
  <c r="AG43" i="8"/>
  <c r="AV44" i="8"/>
  <c r="AW44" i="8" s="1"/>
  <c r="AG27" i="8"/>
  <c r="AV30" i="8"/>
  <c r="AW30" i="8" s="1"/>
  <c r="AG32" i="8"/>
  <c r="AN38" i="8"/>
  <c r="AT38" i="8"/>
  <c r="AR19" i="8"/>
  <c r="AR18" i="8" s="1"/>
  <c r="AR17" i="8" s="1"/>
  <c r="AR16" i="8" s="1"/>
  <c r="AR15" i="8" s="1"/>
  <c r="AR14" i="8" s="1"/>
  <c r="S46" i="8"/>
  <c r="Y49" i="8"/>
  <c r="AD20" i="8"/>
  <c r="AE20" i="8" s="1"/>
  <c r="AK19" i="8"/>
  <c r="AK18" i="8" s="1"/>
  <c r="AV21" i="8"/>
  <c r="AW21" i="8" s="1"/>
  <c r="AS24" i="8"/>
  <c r="AT24" i="8" s="1"/>
  <c r="AV26" i="8"/>
  <c r="AW26" i="8" s="1"/>
  <c r="Y27" i="8"/>
  <c r="AD28" i="8"/>
  <c r="AE28" i="8" s="1"/>
  <c r="AV29" i="8"/>
  <c r="AW29" i="8" s="1"/>
  <c r="Y32" i="8"/>
  <c r="AB34" i="8"/>
  <c r="AB33" i="8" s="1"/>
  <c r="AB17" i="8" s="1"/>
  <c r="AB16" i="8" s="1"/>
  <c r="AB15" i="8" s="1"/>
  <c r="AB14" i="8" s="1"/>
  <c r="AL34" i="8"/>
  <c r="AL33" i="8" s="1"/>
  <c r="AG36" i="8"/>
  <c r="AV41" i="8"/>
  <c r="AW41" i="8" s="1"/>
  <c r="Y44" i="8"/>
  <c r="AL46" i="8"/>
  <c r="AL45" i="8" s="1"/>
  <c r="AV48" i="8"/>
  <c r="AW48" i="8" s="1"/>
  <c r="AJ46" i="8"/>
  <c r="AG51" i="8"/>
  <c r="AG52" i="8"/>
  <c r="AH52" i="8" s="1"/>
  <c r="X20" i="8"/>
  <c r="AM24" i="8"/>
  <c r="AG26" i="8"/>
  <c r="X28" i="8"/>
  <c r="X35" i="8"/>
  <c r="AS35" i="8"/>
  <c r="P34" i="8"/>
  <c r="P33" i="8" s="1"/>
  <c r="P17" i="8" s="1"/>
  <c r="P16" i="8" s="1"/>
  <c r="P15" i="8" s="1"/>
  <c r="P14" i="8" s="1"/>
  <c r="P13" i="8" s="1"/>
  <c r="U34" i="8"/>
  <c r="U33" i="8" s="1"/>
  <c r="AN47" i="8"/>
  <c r="AM54" i="8"/>
  <c r="X53" i="8"/>
  <c r="AM20" i="8"/>
  <c r="AN22" i="8"/>
  <c r="X24" i="8"/>
  <c r="AN25" i="8"/>
  <c r="AN30" i="8"/>
  <c r="AM35" i="8"/>
  <c r="Y38" i="8"/>
  <c r="AG39" i="8"/>
  <c r="AJ34" i="8"/>
  <c r="AJ33" i="8" s="1"/>
  <c r="AN42" i="8"/>
  <c r="P46" i="8"/>
  <c r="P45" i="8" s="1"/>
  <c r="U46" i="8"/>
  <c r="AD49" i="8"/>
  <c r="AE49" i="8" s="1"/>
  <c r="AG50" i="8"/>
  <c r="AT52" i="8"/>
  <c r="Y56" i="8"/>
  <c r="AG21" i="14"/>
  <c r="X23" i="14"/>
  <c r="AV30" i="14"/>
  <c r="AW30" i="14" s="1"/>
  <c r="X26" i="14"/>
  <c r="AD33" i="14"/>
  <c r="AG40" i="14"/>
  <c r="AS38" i="14"/>
  <c r="X46" i="14"/>
  <c r="AD51" i="14"/>
  <c r="AE51" i="14" s="1"/>
  <c r="Y40" i="14"/>
  <c r="AT40" i="14"/>
  <c r="AV41" i="14"/>
  <c r="AW41" i="14" s="1"/>
  <c r="AN30" i="14"/>
  <c r="AT46" i="14"/>
  <c r="AD50" i="14"/>
  <c r="AE50" i="14" s="1"/>
  <c r="AE53" i="14"/>
  <c r="AD26" i="14"/>
  <c r="AE26" i="14" s="1"/>
  <c r="AE44" i="14"/>
  <c r="AM44" i="14"/>
  <c r="AN44" i="14" s="1"/>
  <c r="AD23" i="14"/>
  <c r="AE23" i="14" s="1"/>
  <c r="AG25" i="14"/>
  <c r="AG29" i="14"/>
  <c r="AA32" i="14"/>
  <c r="AA31" i="14" s="1"/>
  <c r="AG34" i="14"/>
  <c r="AS36" i="14"/>
  <c r="AT36" i="14" s="1"/>
  <c r="AV40" i="14"/>
  <c r="AW40" i="14" s="1"/>
  <c r="P43" i="14"/>
  <c r="P42" i="14" s="1"/>
  <c r="U43" i="14"/>
  <c r="U42" i="14" s="1"/>
  <c r="AG45" i="14"/>
  <c r="AC43" i="14"/>
  <c r="AC42" i="14" s="1"/>
  <c r="AG47" i="14"/>
  <c r="AS52" i="14"/>
  <c r="AT52" i="14" s="1"/>
  <c r="AV53" i="14"/>
  <c r="AW53" i="14" s="1"/>
  <c r="AM23" i="14"/>
  <c r="AR19" i="14"/>
  <c r="AR18" i="14" s="1"/>
  <c r="AM26" i="14"/>
  <c r="AS26" i="14"/>
  <c r="AT26" i="14" s="1"/>
  <c r="AV35" i="14"/>
  <c r="AW35" i="14" s="1"/>
  <c r="AD36" i="14"/>
  <c r="AE36" i="14" s="1"/>
  <c r="AY40" i="14"/>
  <c r="BB40" i="14" s="1"/>
  <c r="AT38" i="14"/>
  <c r="AK43" i="14"/>
  <c r="AK42" i="14" s="1"/>
  <c r="AK17" i="14" s="1"/>
  <c r="AK16" i="14" s="1"/>
  <c r="AK15" i="14" s="1"/>
  <c r="AK14" i="14" s="1"/>
  <c r="AK13" i="14" s="1"/>
  <c r="AK12" i="14" s="1"/>
  <c r="AK11" i="14" s="1"/>
  <c r="AH48" i="14"/>
  <c r="AZ48" i="14"/>
  <c r="AG49" i="14"/>
  <c r="AH49" i="14" s="1"/>
  <c r="AB17" i="14"/>
  <c r="AB16" i="14" s="1"/>
  <c r="AB15" i="14" s="1"/>
  <c r="AB14" i="14" s="1"/>
  <c r="AB13" i="14" s="1"/>
  <c r="AB12" i="14" s="1"/>
  <c r="AB11" i="14" s="1"/>
  <c r="AD52" i="14"/>
  <c r="AE52" i="14" s="1"/>
  <c r="R19" i="14"/>
  <c r="R18" i="14" s="1"/>
  <c r="R17" i="14" s="1"/>
  <c r="R16" i="14" s="1"/>
  <c r="R15" i="14" s="1"/>
  <c r="R14" i="14" s="1"/>
  <c r="AD20" i="14"/>
  <c r="AE20" i="14" s="1"/>
  <c r="AS20" i="14"/>
  <c r="AT20" i="14" s="1"/>
  <c r="S19" i="14"/>
  <c r="AV24" i="14"/>
  <c r="AW24" i="14" s="1"/>
  <c r="AN27" i="14"/>
  <c r="AV28" i="14"/>
  <c r="AW28" i="14" s="1"/>
  <c r="AS33" i="14"/>
  <c r="AV34" i="14"/>
  <c r="AW34" i="14" s="1"/>
  <c r="V32" i="14"/>
  <c r="V31" i="14" s="1"/>
  <c r="AG37" i="14"/>
  <c r="AH37" i="14" s="1"/>
  <c r="AG39" i="14"/>
  <c r="AN41" i="14"/>
  <c r="AA43" i="14"/>
  <c r="AA42" i="14" s="1"/>
  <c r="AD46" i="14"/>
  <c r="AE46" i="14" s="1"/>
  <c r="AR43" i="14"/>
  <c r="AR42" i="14" s="1"/>
  <c r="Y48" i="14"/>
  <c r="AN49" i="14"/>
  <c r="X26" i="7"/>
  <c r="Y26" i="7" s="1"/>
  <c r="AD52" i="7"/>
  <c r="AE52" i="7" s="1"/>
  <c r="AD20" i="7"/>
  <c r="AE20" i="7" s="1"/>
  <c r="AN22" i="7"/>
  <c r="AV25" i="7"/>
  <c r="AW25" i="7" s="1"/>
  <c r="AV29" i="7"/>
  <c r="AW29" i="7" s="1"/>
  <c r="AE33" i="7"/>
  <c r="AV34" i="7"/>
  <c r="AW34" i="7" s="1"/>
  <c r="AV37" i="7"/>
  <c r="AW37" i="7" s="1"/>
  <c r="AD46" i="7"/>
  <c r="AE46" i="7" s="1"/>
  <c r="AM38" i="7"/>
  <c r="AN38" i="7" s="1"/>
  <c r="AL17" i="7"/>
  <c r="AL16" i="7" s="1"/>
  <c r="AL15" i="7" s="1"/>
  <c r="AL14" i="7" s="1"/>
  <c r="AM26" i="7"/>
  <c r="AN26" i="7" s="1"/>
  <c r="X23" i="7"/>
  <c r="AS23" i="7"/>
  <c r="AT23" i="7" s="1"/>
  <c r="P19" i="7"/>
  <c r="P18" i="7" s="1"/>
  <c r="U19" i="7"/>
  <c r="AM33" i="7"/>
  <c r="AD36" i="7"/>
  <c r="AE36" i="7" s="1"/>
  <c r="AM36" i="7"/>
  <c r="S32" i="7"/>
  <c r="AS46" i="7"/>
  <c r="AT46" i="7" s="1"/>
  <c r="AS52" i="7"/>
  <c r="AT52" i="7" s="1"/>
  <c r="AS20" i="7"/>
  <c r="AT20" i="7" s="1"/>
  <c r="AT26" i="7"/>
  <c r="X33" i="7"/>
  <c r="W17" i="7"/>
  <c r="W16" i="7" s="1"/>
  <c r="W15" i="7" s="1"/>
  <c r="W14" i="7" s="1"/>
  <c r="AE23" i="7"/>
  <c r="AM23" i="7"/>
  <c r="AD26" i="7"/>
  <c r="AE26" i="7" s="1"/>
  <c r="AT33" i="7"/>
  <c r="X36" i="7"/>
  <c r="AS36" i="7"/>
  <c r="AT36" i="7" s="1"/>
  <c r="AR32" i="7"/>
  <c r="AR31" i="7" s="1"/>
  <c r="AJ43" i="7"/>
  <c r="AJ42" i="7" s="1"/>
  <c r="Y48" i="7"/>
  <c r="AG53" i="7"/>
  <c r="AM20" i="7"/>
  <c r="Y24" i="7"/>
  <c r="AJ19" i="7"/>
  <c r="Y28" i="7"/>
  <c r="AV30" i="7"/>
  <c r="AW30" i="7" s="1"/>
  <c r="AN34" i="7"/>
  <c r="AC32" i="7"/>
  <c r="AC31" i="7" s="1"/>
  <c r="AG40" i="7"/>
  <c r="AM44" i="7"/>
  <c r="AN44" i="7" s="1"/>
  <c r="P43" i="7"/>
  <c r="P42" i="7" s="1"/>
  <c r="U43" i="7"/>
  <c r="U42" i="7" s="1"/>
  <c r="Q13" i="7"/>
  <c r="AV22" i="13"/>
  <c r="AW22" i="13" s="1"/>
  <c r="AS23" i="13"/>
  <c r="AS26" i="13"/>
  <c r="AT26" i="13" s="1"/>
  <c r="AM36" i="13"/>
  <c r="AN39" i="13"/>
  <c r="AE45" i="13"/>
  <c r="AN51" i="13"/>
  <c r="AL17" i="13"/>
  <c r="AL16" i="13" s="1"/>
  <c r="AL15" i="13" s="1"/>
  <c r="AL14" i="13" s="1"/>
  <c r="AG21" i="13"/>
  <c r="AM23" i="13"/>
  <c r="AN23" i="13" s="1"/>
  <c r="AG29" i="13"/>
  <c r="AG37" i="13"/>
  <c r="AV41" i="13"/>
  <c r="AW41" i="13" s="1"/>
  <c r="AG47" i="13"/>
  <c r="AE33" i="13"/>
  <c r="AS36" i="13"/>
  <c r="AG40" i="13"/>
  <c r="AN41" i="13"/>
  <c r="AD50" i="13"/>
  <c r="AE50" i="13" s="1"/>
  <c r="AK43" i="13"/>
  <c r="AK42" i="13" s="1"/>
  <c r="AG27" i="13"/>
  <c r="AN27" i="13"/>
  <c r="AB43" i="13"/>
  <c r="AB42" i="13" s="1"/>
  <c r="AB17" i="13" s="1"/>
  <c r="AB16" i="13" s="1"/>
  <c r="AB15" i="13" s="1"/>
  <c r="AB14" i="13" s="1"/>
  <c r="AC17" i="13"/>
  <c r="AC16" i="13" s="1"/>
  <c r="AC15" i="13" s="1"/>
  <c r="AC14" i="13" s="1"/>
  <c r="AN22" i="13"/>
  <c r="AG24" i="13"/>
  <c r="P19" i="13"/>
  <c r="P18" i="13" s="1"/>
  <c r="P17" i="13" s="1"/>
  <c r="P16" i="13" s="1"/>
  <c r="P15" i="13" s="1"/>
  <c r="P14" i="13" s="1"/>
  <c r="U19" i="13"/>
  <c r="AG28" i="13"/>
  <c r="AT36" i="13"/>
  <c r="X46" i="13"/>
  <c r="Y46" i="13" s="1"/>
  <c r="AD20" i="13"/>
  <c r="AE20" i="13" s="1"/>
  <c r="AM20" i="13"/>
  <c r="AV21" i="13"/>
  <c r="AW21" i="13" s="1"/>
  <c r="Y24" i="13"/>
  <c r="AV25" i="13"/>
  <c r="AW25" i="13" s="1"/>
  <c r="Y28" i="13"/>
  <c r="AV29" i="13"/>
  <c r="AW29" i="13" s="1"/>
  <c r="AE34" i="13"/>
  <c r="AG35" i="13"/>
  <c r="AN35" i="13"/>
  <c r="Y38" i="13"/>
  <c r="AD38" i="13"/>
  <c r="AE38" i="13" s="1"/>
  <c r="AN44" i="13"/>
  <c r="AS44" i="13"/>
  <c r="AT44" i="13" s="1"/>
  <c r="AV45" i="13"/>
  <c r="AW45" i="13" s="1"/>
  <c r="AN45" i="13"/>
  <c r="AT23" i="13"/>
  <c r="AV34" i="13"/>
  <c r="AD36" i="13"/>
  <c r="AE36" i="13" s="1"/>
  <c r="AS38" i="13"/>
  <c r="AT38" i="13" s="1"/>
  <c r="AV39" i="13"/>
  <c r="Y40" i="13"/>
  <c r="V43" i="13"/>
  <c r="V42" i="13" s="1"/>
  <c r="AT50" i="13"/>
  <c r="X20" i="13"/>
  <c r="AT20" i="13"/>
  <c r="Y21" i="13"/>
  <c r="AD23" i="13"/>
  <c r="AE23" i="13" s="1"/>
  <c r="Y25" i="13"/>
  <c r="AJ19" i="13"/>
  <c r="Y29" i="13"/>
  <c r="AV30" i="13"/>
  <c r="AW30" i="13" s="1"/>
  <c r="AN34" i="13"/>
  <c r="AG39" i="13"/>
  <c r="AG44" i="13"/>
  <c r="AQ43" i="13"/>
  <c r="AQ42" i="13" s="1"/>
  <c r="AG45" i="13"/>
  <c r="R43" i="13"/>
  <c r="R42" i="13" s="1"/>
  <c r="AV47" i="13"/>
  <c r="AW47" i="13" s="1"/>
  <c r="AR19" i="6"/>
  <c r="AR18" i="6" s="1"/>
  <c r="AR17" i="6" s="1"/>
  <c r="AR16" i="6" s="1"/>
  <c r="AR15" i="6" s="1"/>
  <c r="X28" i="6"/>
  <c r="AC19" i="6"/>
  <c r="AC18" i="6" s="1"/>
  <c r="AV36" i="6"/>
  <c r="AW36" i="6" s="1"/>
  <c r="AG41" i="6"/>
  <c r="AH41" i="6" s="1"/>
  <c r="AG42" i="6"/>
  <c r="AG47" i="6"/>
  <c r="AL17" i="6"/>
  <c r="AL16" i="6" s="1"/>
  <c r="AL15" i="6" s="1"/>
  <c r="Q34" i="6"/>
  <c r="Q33" i="6" s="1"/>
  <c r="V34" i="6"/>
  <c r="V33" i="6" s="1"/>
  <c r="AC34" i="6"/>
  <c r="AC33" i="6" s="1"/>
  <c r="AP34" i="6"/>
  <c r="R17" i="6"/>
  <c r="R16" i="6" s="1"/>
  <c r="R15" i="6" s="1"/>
  <c r="R14" i="6" s="1"/>
  <c r="X20" i="6"/>
  <c r="R45" i="6"/>
  <c r="R44" i="6" s="1"/>
  <c r="AJ45" i="6"/>
  <c r="AJ44" i="6" s="1"/>
  <c r="W34" i="6"/>
  <c r="W33" i="6" s="1"/>
  <c r="W17" i="6" s="1"/>
  <c r="W16" i="6" s="1"/>
  <c r="W15" i="6" s="1"/>
  <c r="AN42" i="6"/>
  <c r="AM40" i="6"/>
  <c r="AD46" i="6"/>
  <c r="AK45" i="6"/>
  <c r="AK44" i="6" s="1"/>
  <c r="AM46" i="6"/>
  <c r="AN46" i="6" s="1"/>
  <c r="AV21" i="6"/>
  <c r="AW21" i="6" s="1"/>
  <c r="AV22" i="6"/>
  <c r="AW22" i="6" s="1"/>
  <c r="AS28" i="6"/>
  <c r="AT28" i="6" s="1"/>
  <c r="AG30" i="6"/>
  <c r="AV30" i="6"/>
  <c r="AW30" i="6" s="1"/>
  <c r="AG32" i="6"/>
  <c r="AV32" i="6"/>
  <c r="AW32" i="6" s="1"/>
  <c r="Y36" i="6"/>
  <c r="AN36" i="6"/>
  <c r="AT38" i="6"/>
  <c r="Y42" i="6"/>
  <c r="U45" i="6"/>
  <c r="U44" i="6" s="1"/>
  <c r="X46" i="6"/>
  <c r="Y46" i="6" s="1"/>
  <c r="AG22" i="6"/>
  <c r="AV25" i="6"/>
  <c r="AW25" i="6" s="1"/>
  <c r="AV26" i="6"/>
  <c r="AW26" i="6" s="1"/>
  <c r="AV27" i="6"/>
  <c r="AW27" i="6" s="1"/>
  <c r="AD28" i="6"/>
  <c r="AE28" i="6" s="1"/>
  <c r="AG29" i="6"/>
  <c r="AH29" i="6" s="1"/>
  <c r="AM38" i="6"/>
  <c r="AG39" i="6"/>
  <c r="AV39" i="6"/>
  <c r="AA34" i="6"/>
  <c r="AK34" i="6"/>
  <c r="AK33" i="6" s="1"/>
  <c r="AG43" i="6"/>
  <c r="U19" i="6"/>
  <c r="AK19" i="6"/>
  <c r="AK18" i="6" s="1"/>
  <c r="AK17" i="6" s="1"/>
  <c r="AK16" i="6" s="1"/>
  <c r="AK15" i="6" s="1"/>
  <c r="AG26" i="6"/>
  <c r="AV29" i="6"/>
  <c r="AW29" i="6" s="1"/>
  <c r="AM48" i="6"/>
  <c r="AN48" i="6" s="1"/>
  <c r="AA53" i="6"/>
  <c r="AD54" i="6"/>
  <c r="AE54" i="6" s="1"/>
  <c r="AS46" i="6"/>
  <c r="AG50" i="6"/>
  <c r="AV50" i="6"/>
  <c r="AW50" i="6" s="1"/>
  <c r="AG51" i="6"/>
  <c r="AS54" i="6"/>
  <c r="AT54" i="6" s="1"/>
  <c r="X20" i="12"/>
  <c r="AL19" i="12"/>
  <c r="AL18" i="12" s="1"/>
  <c r="AG25" i="12"/>
  <c r="AD28" i="12"/>
  <c r="Y30" i="12"/>
  <c r="AN40" i="12"/>
  <c r="AR34" i="12"/>
  <c r="AR33" i="12" s="1"/>
  <c r="Y48" i="12"/>
  <c r="AB45" i="12"/>
  <c r="AB44" i="12" s="1"/>
  <c r="AB17" i="12" s="1"/>
  <c r="AB16" i="12" s="1"/>
  <c r="AB15" i="12" s="1"/>
  <c r="AB14" i="12" s="1"/>
  <c r="V19" i="12"/>
  <c r="V18" i="12" s="1"/>
  <c r="AB34" i="12"/>
  <c r="AB33" i="12" s="1"/>
  <c r="AV23" i="12"/>
  <c r="AW23" i="12" s="1"/>
  <c r="AV31" i="12"/>
  <c r="AW31" i="12" s="1"/>
  <c r="X38" i="12"/>
  <c r="AV47" i="12"/>
  <c r="AW47" i="12" s="1"/>
  <c r="AM48" i="12"/>
  <c r="AN48" i="12" s="1"/>
  <c r="AS24" i="12"/>
  <c r="AT24" i="12" s="1"/>
  <c r="AD35" i="12"/>
  <c r="AE35" i="12" s="1"/>
  <c r="AV39" i="12"/>
  <c r="AW39" i="12" s="1"/>
  <c r="AT48" i="12"/>
  <c r="AL17" i="12"/>
  <c r="AL16" i="12" s="1"/>
  <c r="AL15" i="12" s="1"/>
  <c r="AL14" i="12" s="1"/>
  <c r="R17" i="12"/>
  <c r="R16" i="12" s="1"/>
  <c r="R15" i="12" s="1"/>
  <c r="R14" i="12" s="1"/>
  <c r="AG26" i="12"/>
  <c r="AH26" i="12" s="1"/>
  <c r="AG27" i="12"/>
  <c r="AH27" i="12" s="1"/>
  <c r="AS28" i="12"/>
  <c r="AT28" i="12" s="1"/>
  <c r="AM35" i="12"/>
  <c r="AN35" i="12" s="1"/>
  <c r="AD38" i="12"/>
  <c r="AE38" i="12" s="1"/>
  <c r="AM38" i="12"/>
  <c r="S34" i="12"/>
  <c r="AE28" i="12"/>
  <c r="X35" i="12"/>
  <c r="AG37" i="12"/>
  <c r="Q45" i="12"/>
  <c r="Q44" i="12" s="1"/>
  <c r="V45" i="12"/>
  <c r="AN46" i="12"/>
  <c r="Y22" i="12"/>
  <c r="AD24" i="12"/>
  <c r="AE24" i="12" s="1"/>
  <c r="AV25" i="12"/>
  <c r="AW25" i="12" s="1"/>
  <c r="AV32" i="12"/>
  <c r="AW32" i="12" s="1"/>
  <c r="AP34" i="12"/>
  <c r="AS34" i="12" s="1"/>
  <c r="AT34" i="12" s="1"/>
  <c r="AN36" i="12"/>
  <c r="AC34" i="12"/>
  <c r="AC33" i="12" s="1"/>
  <c r="AG42" i="12"/>
  <c r="AD48" i="12"/>
  <c r="AE48" i="12" s="1"/>
  <c r="X54" i="12"/>
  <c r="Y54" i="12" s="1"/>
  <c r="AG55" i="12"/>
  <c r="AN20" i="22"/>
  <c r="AV20" i="22"/>
  <c r="AW20" i="22" s="1"/>
  <c r="AH22" i="22"/>
  <c r="AY22" i="22"/>
  <c r="AH23" i="22"/>
  <c r="AY23" i="22"/>
  <c r="AH26" i="22"/>
  <c r="AY26" i="22"/>
  <c r="AH27" i="22"/>
  <c r="AY27" i="22"/>
  <c r="AH30" i="22"/>
  <c r="AY30" i="22"/>
  <c r="AG33" i="22"/>
  <c r="Y33" i="22"/>
  <c r="AH34" i="22"/>
  <c r="AY34" i="22"/>
  <c r="AY35" i="22"/>
  <c r="AH35" i="22"/>
  <c r="AN25" i="22"/>
  <c r="AV25" i="22"/>
  <c r="AW25" i="22" s="1"/>
  <c r="AY21" i="22"/>
  <c r="AH21" i="22"/>
  <c r="AH24" i="22"/>
  <c r="AY24" i="22"/>
  <c r="Y25" i="22"/>
  <c r="AG25" i="22"/>
  <c r="AY29" i="22"/>
  <c r="AH29" i="22"/>
  <c r="AV33" i="22"/>
  <c r="AW33" i="22" s="1"/>
  <c r="AN33" i="22"/>
  <c r="AH36" i="22"/>
  <c r="AH37" i="22"/>
  <c r="AY37" i="22"/>
  <c r="S19" i="22"/>
  <c r="Y21" i="22"/>
  <c r="AN23" i="22"/>
  <c r="AN27" i="22"/>
  <c r="Y29" i="22"/>
  <c r="Y35" i="22"/>
  <c r="AN37" i="22"/>
  <c r="AA18" i="22"/>
  <c r="AP18" i="22"/>
  <c r="U19" i="22"/>
  <c r="AJ19" i="22"/>
  <c r="R17" i="21"/>
  <c r="R16" i="21" s="1"/>
  <c r="R15" i="21" s="1"/>
  <c r="R14" i="21" s="1"/>
  <c r="AV23" i="21"/>
  <c r="AW23" i="21" s="1"/>
  <c r="AN23" i="21"/>
  <c r="AH24" i="21"/>
  <c r="AY24" i="21"/>
  <c r="AY27" i="21"/>
  <c r="AH27" i="21"/>
  <c r="AV36" i="21"/>
  <c r="AW36" i="21" s="1"/>
  <c r="AN39" i="21"/>
  <c r="Y32" i="21"/>
  <c r="AB31" i="21"/>
  <c r="AB17" i="21" s="1"/>
  <c r="AB16" i="21" s="1"/>
  <c r="AB15" i="21" s="1"/>
  <c r="AB14" i="21" s="1"/>
  <c r="AD32" i="21"/>
  <c r="AE32" i="21" s="1"/>
  <c r="Y36" i="21"/>
  <c r="AG36" i="21"/>
  <c r="Y44" i="21"/>
  <c r="AG44" i="21"/>
  <c r="AD31" i="21"/>
  <c r="R13" i="21"/>
  <c r="U18" i="21"/>
  <c r="X19" i="21"/>
  <c r="AC18" i="21"/>
  <c r="AC17" i="21" s="1"/>
  <c r="AC16" i="21" s="1"/>
  <c r="AC15" i="21" s="1"/>
  <c r="AC14" i="21" s="1"/>
  <c r="AD19" i="21"/>
  <c r="AP18" i="21"/>
  <c r="AS19" i="21"/>
  <c r="AY35" i="21"/>
  <c r="AH35" i="21"/>
  <c r="U38" i="21"/>
  <c r="X38" i="21" s="1"/>
  <c r="X39" i="21"/>
  <c r="AK42" i="21"/>
  <c r="AM42" i="21" s="1"/>
  <c r="AM43" i="21"/>
  <c r="AJ19" i="21"/>
  <c r="X20" i="21"/>
  <c r="AS20" i="21"/>
  <c r="AG22" i="21"/>
  <c r="AN26" i="21"/>
  <c r="Y27" i="21"/>
  <c r="AG30" i="21"/>
  <c r="S31" i="21"/>
  <c r="AR32" i="21"/>
  <c r="AK38" i="21"/>
  <c r="X40" i="21"/>
  <c r="AS40" i="21"/>
  <c r="AT40" i="21" s="1"/>
  <c r="AA43" i="21"/>
  <c r="AN46" i="21"/>
  <c r="AE20" i="21"/>
  <c r="AG23" i="21"/>
  <c r="AY25" i="21"/>
  <c r="AH25" i="21"/>
  <c r="AE34" i="21"/>
  <c r="AD33" i="21"/>
  <c r="AE33" i="21" s="1"/>
  <c r="AH37" i="21"/>
  <c r="AN44" i="21"/>
  <c r="AV44" i="21"/>
  <c r="AW44" i="21" s="1"/>
  <c r="AY48" i="21"/>
  <c r="AH48" i="21"/>
  <c r="S19" i="21"/>
  <c r="Y23" i="21"/>
  <c r="AE24" i="21"/>
  <c r="AN32" i="21"/>
  <c r="AG34" i="21"/>
  <c r="AT34" i="21"/>
  <c r="AN36" i="21"/>
  <c r="AV37" i="21"/>
  <c r="AW37" i="21" s="1"/>
  <c r="S38" i="21"/>
  <c r="AS39" i="21"/>
  <c r="AT39" i="21" s="1"/>
  <c r="AH41" i="21"/>
  <c r="AS43" i="21"/>
  <c r="AT43" i="21" s="1"/>
  <c r="AG21" i="21"/>
  <c r="X26" i="21"/>
  <c r="AY28" i="21"/>
  <c r="AG29" i="21"/>
  <c r="Y33" i="21"/>
  <c r="AV34" i="21"/>
  <c r="AM38" i="21"/>
  <c r="AM40" i="21"/>
  <c r="X43" i="21"/>
  <c r="AG45" i="21"/>
  <c r="AH47" i="21"/>
  <c r="AY47" i="21"/>
  <c r="AH49" i="21"/>
  <c r="AY49" i="21"/>
  <c r="X46" i="21"/>
  <c r="Y48" i="21"/>
  <c r="Q13" i="19"/>
  <c r="AR17" i="19"/>
  <c r="AR16" i="19" s="1"/>
  <c r="AR15" i="19" s="1"/>
  <c r="AR14" i="19" s="1"/>
  <c r="W17" i="19"/>
  <c r="W16" i="19" s="1"/>
  <c r="W15" i="19" s="1"/>
  <c r="W14" i="19" s="1"/>
  <c r="AQ17" i="19"/>
  <c r="AQ16" i="19" s="1"/>
  <c r="AQ15" i="19" s="1"/>
  <c r="AQ14" i="19" s="1"/>
  <c r="R17" i="19"/>
  <c r="R16" i="19" s="1"/>
  <c r="R15" i="19" s="1"/>
  <c r="R14" i="19" s="1"/>
  <c r="AH30" i="19"/>
  <c r="AY30" i="19"/>
  <c r="AG40" i="19"/>
  <c r="Y40" i="19"/>
  <c r="AH22" i="19"/>
  <c r="AY22" i="19"/>
  <c r="AH29" i="19"/>
  <c r="Y44" i="19"/>
  <c r="AG48" i="19"/>
  <c r="Y48" i="19"/>
  <c r="AH21" i="19"/>
  <c r="AN46" i="19"/>
  <c r="AG52" i="19"/>
  <c r="Y52" i="19"/>
  <c r="AS19" i="19"/>
  <c r="AT19" i="19" s="1"/>
  <c r="AP18" i="19"/>
  <c r="AS20" i="19"/>
  <c r="AT20" i="19" s="1"/>
  <c r="Y21" i="19"/>
  <c r="AE22" i="19"/>
  <c r="AV24" i="19"/>
  <c r="AW24" i="19" s="1"/>
  <c r="AG28" i="19"/>
  <c r="Y29" i="19"/>
  <c r="AE30" i="19"/>
  <c r="AG32" i="19"/>
  <c r="AT32" i="19"/>
  <c r="X34" i="19"/>
  <c r="Y35" i="19"/>
  <c r="AD35" i="19"/>
  <c r="AV35" i="19"/>
  <c r="Y38" i="19"/>
  <c r="AH39" i="19"/>
  <c r="AV39" i="19"/>
  <c r="AN41" i="19"/>
  <c r="AG42" i="19"/>
  <c r="X46" i="19"/>
  <c r="AK45" i="19"/>
  <c r="AH47" i="19"/>
  <c r="AV47" i="19"/>
  <c r="AW47" i="19" s="1"/>
  <c r="AN49" i="19"/>
  <c r="AM51" i="19"/>
  <c r="AJ50" i="19"/>
  <c r="AM50" i="19" s="1"/>
  <c r="AP51" i="19"/>
  <c r="S51" i="19"/>
  <c r="AN53" i="19"/>
  <c r="AB17" i="19"/>
  <c r="AB16" i="19" s="1"/>
  <c r="AB15" i="19" s="1"/>
  <c r="AB14" i="19" s="1"/>
  <c r="AA19" i="19"/>
  <c r="AM20" i="19"/>
  <c r="AJ19" i="19"/>
  <c r="AV21" i="19"/>
  <c r="AW21" i="19" s="1"/>
  <c r="X24" i="19"/>
  <c r="AG25" i="19"/>
  <c r="AY26" i="19"/>
  <c r="AG27" i="19"/>
  <c r="AM28" i="19"/>
  <c r="AV29" i="19"/>
  <c r="AW29" i="19" s="1"/>
  <c r="AG36" i="19"/>
  <c r="AY37" i="19"/>
  <c r="AV42" i="19"/>
  <c r="AW42" i="19" s="1"/>
  <c r="X45" i="19"/>
  <c r="AD46" i="19"/>
  <c r="AE46" i="19" s="1"/>
  <c r="AA45" i="19"/>
  <c r="AD51" i="19"/>
  <c r="AE51" i="19" s="1"/>
  <c r="AS35" i="19"/>
  <c r="Y36" i="19"/>
  <c r="AM38" i="19"/>
  <c r="AE39" i="19"/>
  <c r="AD38" i="19"/>
  <c r="AG41" i="19"/>
  <c r="AV43" i="19"/>
  <c r="AG49" i="19"/>
  <c r="AG53" i="19"/>
  <c r="X20" i="19"/>
  <c r="U19" i="19"/>
  <c r="AY23" i="19"/>
  <c r="AH23" i="19"/>
  <c r="AY31" i="19"/>
  <c r="AH31" i="19"/>
  <c r="AV40" i="19"/>
  <c r="AW40" i="19" s="1"/>
  <c r="AS46" i="19"/>
  <c r="AT46" i="19" s="1"/>
  <c r="AP45" i="19"/>
  <c r="AV48" i="19"/>
  <c r="AW48" i="19" s="1"/>
  <c r="X51" i="19"/>
  <c r="U50" i="19"/>
  <c r="X50" i="19" s="1"/>
  <c r="AV52" i="19"/>
  <c r="AW52" i="19" s="1"/>
  <c r="R17" i="18"/>
  <c r="R16" i="18" s="1"/>
  <c r="R15" i="18" s="1"/>
  <c r="R14" i="18" s="1"/>
  <c r="AM19" i="18"/>
  <c r="Q17" i="18"/>
  <c r="Q16" i="18" s="1"/>
  <c r="Q15" i="18" s="1"/>
  <c r="Q14" i="18" s="1"/>
  <c r="V17" i="18"/>
  <c r="V16" i="18" s="1"/>
  <c r="V15" i="18" s="1"/>
  <c r="V14" i="18" s="1"/>
  <c r="AR17" i="18"/>
  <c r="AR16" i="18" s="1"/>
  <c r="AR15" i="18" s="1"/>
  <c r="AR14" i="18" s="1"/>
  <c r="AG24" i="18"/>
  <c r="AD34" i="18"/>
  <c r="AN35" i="18"/>
  <c r="AV35" i="18"/>
  <c r="AW35" i="18" s="1"/>
  <c r="AT42" i="18"/>
  <c r="AS41" i="18"/>
  <c r="AV20" i="18"/>
  <c r="AW20" i="18" s="1"/>
  <c r="AH22" i="18"/>
  <c r="AY22" i="18"/>
  <c r="AH23" i="18"/>
  <c r="AV28" i="18"/>
  <c r="AW28" i="18" s="1"/>
  <c r="AH30" i="18"/>
  <c r="AY30" i="18"/>
  <c r="AH31" i="18"/>
  <c r="AH32" i="18"/>
  <c r="AY32" i="18"/>
  <c r="Y35" i="18"/>
  <c r="AG35" i="18"/>
  <c r="AV44" i="18"/>
  <c r="AW44" i="18" s="1"/>
  <c r="AH46" i="18"/>
  <c r="AY46" i="18"/>
  <c r="AH47" i="18"/>
  <c r="AH51" i="18"/>
  <c r="AH28" i="18"/>
  <c r="AY28" i="18"/>
  <c r="AZ28" i="18" s="1"/>
  <c r="AE42" i="18"/>
  <c r="AD41" i="18"/>
  <c r="AK17" i="18"/>
  <c r="AK16" i="18" s="1"/>
  <c r="AK15" i="18" s="1"/>
  <c r="AK14" i="18" s="1"/>
  <c r="AH26" i="18"/>
  <c r="AY26" i="18"/>
  <c r="AH27" i="18"/>
  <c r="AT34" i="18"/>
  <c r="AS33" i="18"/>
  <c r="AH36" i="18"/>
  <c r="AY36" i="18"/>
  <c r="AH38" i="18"/>
  <c r="AY38" i="18"/>
  <c r="AH39" i="18"/>
  <c r="AH43" i="18"/>
  <c r="X49" i="18"/>
  <c r="AA19" i="18"/>
  <c r="AP19" i="18"/>
  <c r="Y20" i="18"/>
  <c r="AN20" i="18"/>
  <c r="AN21" i="18"/>
  <c r="Y23" i="18"/>
  <c r="Y24" i="18"/>
  <c r="AN24" i="18"/>
  <c r="AN25" i="18"/>
  <c r="Y27" i="18"/>
  <c r="Y28" i="18"/>
  <c r="AN28" i="18"/>
  <c r="AN29" i="18"/>
  <c r="Y31" i="18"/>
  <c r="S33" i="18"/>
  <c r="AN37" i="18"/>
  <c r="Y39" i="18"/>
  <c r="S41" i="18"/>
  <c r="Y43" i="18"/>
  <c r="Y44" i="18"/>
  <c r="AN44" i="18"/>
  <c r="AN45" i="18"/>
  <c r="Y47" i="18"/>
  <c r="U48" i="18"/>
  <c r="X48" i="18" s="1"/>
  <c r="AJ48" i="18"/>
  <c r="AM48" i="18" s="1"/>
  <c r="S49" i="18"/>
  <c r="Y51" i="18"/>
  <c r="AG21" i="18"/>
  <c r="AV23" i="18"/>
  <c r="AW23" i="18" s="1"/>
  <c r="AG25" i="18"/>
  <c r="AV27" i="18"/>
  <c r="AW27" i="18" s="1"/>
  <c r="AG29" i="18"/>
  <c r="AV31" i="18"/>
  <c r="AW31" i="18" s="1"/>
  <c r="AG37" i="18"/>
  <c r="AV39" i="18"/>
  <c r="AW39" i="18" s="1"/>
  <c r="X42" i="18"/>
  <c r="AM42" i="18"/>
  <c r="AV43" i="18"/>
  <c r="AW43" i="18" s="1"/>
  <c r="AG45" i="18"/>
  <c r="AV47" i="18"/>
  <c r="AW47" i="18" s="1"/>
  <c r="X50" i="18"/>
  <c r="AM50" i="18"/>
  <c r="AN50" i="18" s="1"/>
  <c r="AV51" i="18"/>
  <c r="U18" i="18"/>
  <c r="AJ18" i="18"/>
  <c r="S19" i="18"/>
  <c r="AA33" i="18"/>
  <c r="AP33" i="18"/>
  <c r="U34" i="18"/>
  <c r="AJ34" i="18"/>
  <c r="AA41" i="18"/>
  <c r="AA40" i="18" s="1"/>
  <c r="AP41" i="18"/>
  <c r="AP40" i="18" s="1"/>
  <c r="AA49" i="18"/>
  <c r="AP49" i="18"/>
  <c r="S18" i="17"/>
  <c r="R17" i="17"/>
  <c r="R16" i="17" s="1"/>
  <c r="R15" i="17" s="1"/>
  <c r="R14" i="17" s="1"/>
  <c r="W17" i="17"/>
  <c r="W16" i="17" s="1"/>
  <c r="W15" i="17" s="1"/>
  <c r="W14" i="17" s="1"/>
  <c r="AH25" i="17"/>
  <c r="AY25" i="17"/>
  <c r="AY27" i="17"/>
  <c r="AH27" i="17"/>
  <c r="AH32" i="17"/>
  <c r="AE35" i="17"/>
  <c r="AN38" i="17"/>
  <c r="AV38" i="17"/>
  <c r="AW38" i="17" s="1"/>
  <c r="AW41" i="17"/>
  <c r="Y49" i="17"/>
  <c r="AY52" i="17"/>
  <c r="AH52" i="17"/>
  <c r="AV20" i="17"/>
  <c r="AW20" i="17" s="1"/>
  <c r="AN20" i="17"/>
  <c r="AG24" i="17"/>
  <c r="Y24" i="17"/>
  <c r="AV28" i="17"/>
  <c r="AW28" i="17" s="1"/>
  <c r="AN28" i="17"/>
  <c r="AH36" i="17"/>
  <c r="Y38" i="17"/>
  <c r="AG38" i="17"/>
  <c r="Y40" i="17"/>
  <c r="AH43" i="17"/>
  <c r="AP45" i="17"/>
  <c r="AY56" i="17"/>
  <c r="AH56" i="17"/>
  <c r="AH21" i="17"/>
  <c r="AY21" i="17"/>
  <c r="AY23" i="17"/>
  <c r="AH23" i="17"/>
  <c r="AH29" i="17"/>
  <c r="AY29" i="17"/>
  <c r="AY31" i="17"/>
  <c r="AH31" i="17"/>
  <c r="AH48" i="17"/>
  <c r="AN49" i="17"/>
  <c r="AY51" i="17"/>
  <c r="AH51" i="17"/>
  <c r="AS54" i="17"/>
  <c r="AT54" i="17" s="1"/>
  <c r="AP53" i="17"/>
  <c r="AS53" i="17" s="1"/>
  <c r="AT53" i="17" s="1"/>
  <c r="AG20" i="17"/>
  <c r="Y20" i="17"/>
  <c r="AV24" i="17"/>
  <c r="AW24" i="17" s="1"/>
  <c r="AN24" i="17"/>
  <c r="AG28" i="17"/>
  <c r="Y28" i="17"/>
  <c r="AS34" i="17"/>
  <c r="AT35" i="17"/>
  <c r="AH37" i="17"/>
  <c r="AY37" i="17"/>
  <c r="AY39" i="17"/>
  <c r="AH39" i="17"/>
  <c r="AH44" i="17"/>
  <c r="AA45" i="17"/>
  <c r="V19" i="17"/>
  <c r="AA19" i="17"/>
  <c r="AK19" i="17"/>
  <c r="AP19" i="17"/>
  <c r="AN21" i="17"/>
  <c r="Y23" i="17"/>
  <c r="AN25" i="17"/>
  <c r="Y27" i="17"/>
  <c r="AN29" i="17"/>
  <c r="Y31" i="17"/>
  <c r="AB34" i="17"/>
  <c r="AB33" i="17" s="1"/>
  <c r="AQ34" i="17"/>
  <c r="AQ33" i="17" s="1"/>
  <c r="AN37" i="17"/>
  <c r="Y39" i="17"/>
  <c r="AD40" i="17"/>
  <c r="AE40" i="17" s="1"/>
  <c r="AN41" i="17"/>
  <c r="Y43" i="17"/>
  <c r="AB46" i="17"/>
  <c r="AB45" i="17" s="1"/>
  <c r="AQ46" i="17"/>
  <c r="AQ45" i="17" s="1"/>
  <c r="Y51" i="17"/>
  <c r="X55" i="17"/>
  <c r="U54" i="17"/>
  <c r="S34" i="17"/>
  <c r="X34" i="17"/>
  <c r="AM34" i="17"/>
  <c r="AG35" i="17"/>
  <c r="AH35" i="17" s="1"/>
  <c r="AG41" i="17"/>
  <c r="AV43" i="17"/>
  <c r="AW43" i="17" s="1"/>
  <c r="U45" i="17"/>
  <c r="X45" i="17" s="1"/>
  <c r="AJ45" i="17"/>
  <c r="AM45" i="17" s="1"/>
  <c r="S46" i="17"/>
  <c r="AG47" i="17"/>
  <c r="AV47" i="17"/>
  <c r="AW47" i="17" s="1"/>
  <c r="AD49" i="17"/>
  <c r="AE49" i="17" s="1"/>
  <c r="AS49" i="17"/>
  <c r="AT49" i="17" s="1"/>
  <c r="AS55" i="17"/>
  <c r="AT55" i="17" s="1"/>
  <c r="AG22" i="17"/>
  <c r="AG26" i="17"/>
  <c r="AG30" i="17"/>
  <c r="AV32" i="17"/>
  <c r="AW32" i="17" s="1"/>
  <c r="AV36" i="17"/>
  <c r="AY36" i="17" s="1"/>
  <c r="AG42" i="17"/>
  <c r="AV44" i="17"/>
  <c r="AW44" i="17" s="1"/>
  <c r="AV48" i="17"/>
  <c r="AW48" i="17" s="1"/>
  <c r="AG50" i="17"/>
  <c r="AA53" i="17"/>
  <c r="AM55" i="17"/>
  <c r="AJ54" i="17"/>
  <c r="AN52" i="17"/>
  <c r="AB54" i="17"/>
  <c r="AB53" i="17" s="1"/>
  <c r="AS24" i="10"/>
  <c r="AS17" i="10"/>
  <c r="AA17" i="10"/>
  <c r="AK17" i="10"/>
  <c r="AK16" i="10" s="1"/>
  <c r="AK15" i="10" s="1"/>
  <c r="AK14" i="10" s="1"/>
  <c r="AH36" i="10"/>
  <c r="AY36" i="10"/>
  <c r="AS18" i="10"/>
  <c r="AT18" i="10" s="1"/>
  <c r="AM20" i="10"/>
  <c r="AJ19" i="10"/>
  <c r="AJ18" i="10" s="1"/>
  <c r="AT20" i="10"/>
  <c r="AV21" i="10"/>
  <c r="AW21" i="10" s="1"/>
  <c r="AV23" i="10"/>
  <c r="AW23" i="10" s="1"/>
  <c r="AE27" i="10"/>
  <c r="AD26" i="10"/>
  <c r="AH28" i="10"/>
  <c r="AD32" i="10"/>
  <c r="AG34" i="10"/>
  <c r="AV34" i="10"/>
  <c r="AW34" i="10" s="1"/>
  <c r="AG40" i="10"/>
  <c r="Y40" i="10"/>
  <c r="AH42" i="10"/>
  <c r="Y46" i="10"/>
  <c r="AG46" i="10"/>
  <c r="AD18" i="10"/>
  <c r="AE18" i="10" s="1"/>
  <c r="AY23" i="10"/>
  <c r="Y26" i="10"/>
  <c r="AG26" i="10"/>
  <c r="X32" i="10"/>
  <c r="U31" i="10"/>
  <c r="U30" i="10" s="1"/>
  <c r="AT32" i="10"/>
  <c r="AD39" i="10"/>
  <c r="AA38" i="10"/>
  <c r="AG43" i="10"/>
  <c r="Y43" i="10"/>
  <c r="W17" i="10"/>
  <c r="W16" i="10" s="1"/>
  <c r="W15" i="10" s="1"/>
  <c r="W14" i="10" s="1"/>
  <c r="S25" i="10"/>
  <c r="Y25" i="10" s="1"/>
  <c r="AN26" i="10"/>
  <c r="AY27" i="10"/>
  <c r="AS26" i="10"/>
  <c r="AV26" i="10" s="1"/>
  <c r="AW26" i="10" s="1"/>
  <c r="AM32" i="10"/>
  <c r="AJ31" i="10"/>
  <c r="AJ30" i="10" s="1"/>
  <c r="X35" i="10"/>
  <c r="Y36" i="10"/>
  <c r="AT36" i="10"/>
  <c r="AS35" i="10"/>
  <c r="AN46" i="10"/>
  <c r="AV46" i="10"/>
  <c r="AW46" i="10" s="1"/>
  <c r="AH47" i="10"/>
  <c r="AH50" i="10"/>
  <c r="X20" i="10"/>
  <c r="U19" i="10"/>
  <c r="U18" i="10" s="1"/>
  <c r="AE20" i="10"/>
  <c r="AY22" i="10"/>
  <c r="AH22" i="10"/>
  <c r="AM24" i="10"/>
  <c r="AT28" i="10"/>
  <c r="AV29" i="10"/>
  <c r="AW29" i="10" s="1"/>
  <c r="AV40" i="10"/>
  <c r="AW40" i="10" s="1"/>
  <c r="AN40" i="10"/>
  <c r="AV43" i="10"/>
  <c r="AW43" i="10" s="1"/>
  <c r="AN43" i="10"/>
  <c r="Y22" i="10"/>
  <c r="AN28" i="10"/>
  <c r="Y34" i="10"/>
  <c r="AD35" i="10"/>
  <c r="AE35" i="10" s="1"/>
  <c r="AN36" i="10"/>
  <c r="AP38" i="10"/>
  <c r="U39" i="10"/>
  <c r="AJ39" i="10"/>
  <c r="Y42" i="10"/>
  <c r="AN44" i="10"/>
  <c r="AN48" i="10"/>
  <c r="Y50" i="10"/>
  <c r="AV42" i="10"/>
  <c r="AW42" i="10" s="1"/>
  <c r="AG44" i="10"/>
  <c r="AG48" i="10"/>
  <c r="AV50" i="10"/>
  <c r="AW50" i="10" s="1"/>
  <c r="AG33" i="10"/>
  <c r="AG41" i="10"/>
  <c r="AG45" i="10"/>
  <c r="AV47" i="10"/>
  <c r="AW47" i="10" s="1"/>
  <c r="AG49" i="10"/>
  <c r="S39" i="10"/>
  <c r="AV23" i="16"/>
  <c r="AW23" i="16" s="1"/>
  <c r="AN23" i="16"/>
  <c r="AG20" i="16"/>
  <c r="Y20" i="16"/>
  <c r="AH24" i="16"/>
  <c r="AY24" i="16"/>
  <c r="AH28" i="16"/>
  <c r="AY28" i="16"/>
  <c r="AY30" i="16"/>
  <c r="AH30" i="16"/>
  <c r="AG23" i="16"/>
  <c r="Y23" i="16"/>
  <c r="AV20" i="16"/>
  <c r="AW20" i="16" s="1"/>
  <c r="AN20" i="16"/>
  <c r="AY22" i="16"/>
  <c r="AH22" i="16"/>
  <c r="AH27" i="16"/>
  <c r="U19" i="16"/>
  <c r="AJ19" i="16"/>
  <c r="Y22" i="16"/>
  <c r="AN24" i="16"/>
  <c r="AN28" i="16"/>
  <c r="Y30" i="16"/>
  <c r="AA19" i="16"/>
  <c r="AP19" i="16"/>
  <c r="AG26" i="16"/>
  <c r="AV26" i="16"/>
  <c r="AW26" i="16" s="1"/>
  <c r="AG21" i="16"/>
  <c r="AG25" i="16"/>
  <c r="AV27" i="16"/>
  <c r="AW27" i="16" s="1"/>
  <c r="AG29" i="16"/>
  <c r="S19" i="16"/>
  <c r="AM19" i="9"/>
  <c r="AA18" i="9"/>
  <c r="AK17" i="9"/>
  <c r="AK16" i="9" s="1"/>
  <c r="AK15" i="9" s="1"/>
  <c r="AK14" i="9" s="1"/>
  <c r="AK13" i="9" s="1"/>
  <c r="AK12" i="9" s="1"/>
  <c r="AK11" i="9" s="1"/>
  <c r="AH22" i="9"/>
  <c r="AY22" i="9"/>
  <c r="AY24" i="9"/>
  <c r="AH24" i="9"/>
  <c r="Y26" i="9"/>
  <c r="AH29" i="9"/>
  <c r="V32" i="9"/>
  <c r="V31" i="9" s="1"/>
  <c r="AH34" i="9"/>
  <c r="AY34" i="9"/>
  <c r="AV33" i="9"/>
  <c r="AW33" i="9" s="1"/>
  <c r="AT33" i="9"/>
  <c r="AY52" i="9"/>
  <c r="AH52" i="9"/>
  <c r="AN23" i="9"/>
  <c r="AV23" i="9"/>
  <c r="AW23" i="9" s="1"/>
  <c r="V17" i="9"/>
  <c r="V16" i="9" s="1"/>
  <c r="V15" i="9" s="1"/>
  <c r="V14" i="9" s="1"/>
  <c r="V13" i="9" s="1"/>
  <c r="V12" i="9" s="1"/>
  <c r="V11" i="9" s="1"/>
  <c r="AP18" i="9"/>
  <c r="AS50" i="9"/>
  <c r="AT50" i="9" s="1"/>
  <c r="AP49" i="9"/>
  <c r="AS49" i="9" s="1"/>
  <c r="AT49" i="9" s="1"/>
  <c r="AH21" i="9"/>
  <c r="Y23" i="9"/>
  <c r="AG23" i="9"/>
  <c r="AH25" i="9"/>
  <c r="AN26" i="9"/>
  <c r="AY28" i="9"/>
  <c r="AH28" i="9"/>
  <c r="AH30" i="9"/>
  <c r="AY30" i="9"/>
  <c r="AH37" i="9"/>
  <c r="AM32" i="9"/>
  <c r="AN38" i="9"/>
  <c r="AY40" i="9"/>
  <c r="AH40" i="9"/>
  <c r="AS42" i="9"/>
  <c r="AT42" i="9" s="1"/>
  <c r="AP41" i="9"/>
  <c r="AS41" i="9" s="1"/>
  <c r="AT41" i="9" s="1"/>
  <c r="AH44" i="9"/>
  <c r="AY44" i="9"/>
  <c r="AY48" i="9"/>
  <c r="AH48" i="9"/>
  <c r="AB19" i="9"/>
  <c r="AB18" i="9" s="1"/>
  <c r="AB17" i="9" s="1"/>
  <c r="AB16" i="9" s="1"/>
  <c r="AB15" i="9" s="1"/>
  <c r="AB14" i="9" s="1"/>
  <c r="AB13" i="9" s="1"/>
  <c r="AB12" i="9" s="1"/>
  <c r="AB11" i="9" s="1"/>
  <c r="AQ19" i="9"/>
  <c r="AQ18" i="9" s="1"/>
  <c r="AQ17" i="9" s="1"/>
  <c r="AQ16" i="9" s="1"/>
  <c r="AQ15" i="9" s="1"/>
  <c r="AQ14" i="9" s="1"/>
  <c r="AQ13" i="9" s="1"/>
  <c r="AQ12" i="9" s="1"/>
  <c r="AQ11" i="9" s="1"/>
  <c r="AN22" i="9"/>
  <c r="Y24" i="9"/>
  <c r="Y28" i="9"/>
  <c r="AN30" i="9"/>
  <c r="AD33" i="9"/>
  <c r="AN34" i="9"/>
  <c r="Y40" i="9"/>
  <c r="Y45" i="9"/>
  <c r="AD45" i="9"/>
  <c r="AE45" i="9" s="1"/>
  <c r="AV45" i="9"/>
  <c r="AW45" i="9" s="1"/>
  <c r="AY47" i="9"/>
  <c r="X51" i="9"/>
  <c r="U50" i="9"/>
  <c r="U18" i="9"/>
  <c r="AJ18" i="9"/>
  <c r="S19" i="9"/>
  <c r="AG20" i="9"/>
  <c r="AV20" i="9"/>
  <c r="AW20" i="9" s="1"/>
  <c r="AD26" i="9"/>
  <c r="AE26" i="9" s="1"/>
  <c r="AS26" i="9"/>
  <c r="AT26" i="9" s="1"/>
  <c r="S31" i="9"/>
  <c r="AG36" i="9"/>
  <c r="AV36" i="9"/>
  <c r="AW36" i="9" s="1"/>
  <c r="AS38" i="9"/>
  <c r="AT38" i="9" s="1"/>
  <c r="X43" i="9"/>
  <c r="U42" i="9"/>
  <c r="AN46" i="9"/>
  <c r="Y46" i="9"/>
  <c r="AT46" i="9"/>
  <c r="AS51" i="9"/>
  <c r="AT51" i="9" s="1"/>
  <c r="AV21" i="9"/>
  <c r="AW21" i="9" s="1"/>
  <c r="AV25" i="9"/>
  <c r="AW25" i="9" s="1"/>
  <c r="AG27" i="9"/>
  <c r="AV29" i="9"/>
  <c r="AW29" i="9" s="1"/>
  <c r="AG35" i="9"/>
  <c r="AV37" i="9"/>
  <c r="AW37" i="9" s="1"/>
  <c r="AG39" i="9"/>
  <c r="AD50" i="9"/>
  <c r="AE50" i="9" s="1"/>
  <c r="AA49" i="9"/>
  <c r="AD49" i="9" s="1"/>
  <c r="AE49" i="9" s="1"/>
  <c r="AM51" i="9"/>
  <c r="AJ50" i="9"/>
  <c r="X33" i="9"/>
  <c r="AD42" i="9"/>
  <c r="AE42" i="9" s="1"/>
  <c r="AA41" i="9"/>
  <c r="AD41" i="9" s="1"/>
  <c r="AE41" i="9" s="1"/>
  <c r="AM43" i="9"/>
  <c r="AJ42" i="9"/>
  <c r="AT45" i="9"/>
  <c r="AY46" i="9"/>
  <c r="AZ46" i="9" s="1"/>
  <c r="R13" i="15"/>
  <c r="Q17" i="15"/>
  <c r="Q16" i="15" s="1"/>
  <c r="Q15" i="15" s="1"/>
  <c r="Q14" i="15" s="1"/>
  <c r="Q13" i="15" s="1"/>
  <c r="AD34" i="15"/>
  <c r="AS34" i="15"/>
  <c r="AY36" i="15"/>
  <c r="AH36" i="15"/>
  <c r="AH38" i="15"/>
  <c r="AY38" i="15"/>
  <c r="AD40" i="15"/>
  <c r="AA39" i="15"/>
  <c r="AV49" i="15"/>
  <c r="AW49" i="15" s="1"/>
  <c r="AN49" i="15"/>
  <c r="AH50" i="15"/>
  <c r="AY50" i="15"/>
  <c r="P17" i="15"/>
  <c r="P16" i="15" s="1"/>
  <c r="P15" i="15" s="1"/>
  <c r="P14" i="15" s="1"/>
  <c r="P13" i="15" s="1"/>
  <c r="AQ18" i="15"/>
  <c r="AQ17" i="15" s="1"/>
  <c r="AQ16" i="15" s="1"/>
  <c r="AQ15" i="15" s="1"/>
  <c r="AQ14" i="15" s="1"/>
  <c r="AH22" i="15"/>
  <c r="AY22" i="15"/>
  <c r="AH26" i="15"/>
  <c r="AY26" i="15"/>
  <c r="AH30" i="15"/>
  <c r="AY30" i="15"/>
  <c r="AY32" i="15"/>
  <c r="AH32" i="15"/>
  <c r="AV41" i="15"/>
  <c r="AW41" i="15" s="1"/>
  <c r="AN41" i="15"/>
  <c r="AH42" i="15"/>
  <c r="AY42" i="15"/>
  <c r="AY44" i="15"/>
  <c r="AH44" i="15"/>
  <c r="AH46" i="15"/>
  <c r="AY46" i="15"/>
  <c r="V47" i="15"/>
  <c r="AS48" i="15"/>
  <c r="AT48" i="15" s="1"/>
  <c r="AT49" i="15"/>
  <c r="AB18" i="15"/>
  <c r="AB17" i="15" s="1"/>
  <c r="AB16" i="15" s="1"/>
  <c r="AB15" i="15" s="1"/>
  <c r="AB14" i="15" s="1"/>
  <c r="Y35" i="15"/>
  <c r="AG35" i="15"/>
  <c r="AH37" i="15"/>
  <c r="AJ39" i="15"/>
  <c r="AG49" i="15"/>
  <c r="Y49" i="15"/>
  <c r="AH21" i="15"/>
  <c r="AH25" i="15"/>
  <c r="AH29" i="15"/>
  <c r="X40" i="15"/>
  <c r="U39" i="15"/>
  <c r="AH45" i="15"/>
  <c r="AK47" i="15"/>
  <c r="AN22" i="15"/>
  <c r="AN26" i="15"/>
  <c r="AN30" i="15"/>
  <c r="Y32" i="15"/>
  <c r="S34" i="15"/>
  <c r="Y36" i="15"/>
  <c r="AN38" i="15"/>
  <c r="AP40" i="15"/>
  <c r="AD41" i="15"/>
  <c r="AE41" i="15" s="1"/>
  <c r="AN42" i="15"/>
  <c r="Y44" i="15"/>
  <c r="AN46" i="15"/>
  <c r="AA48" i="15"/>
  <c r="AP48" i="15"/>
  <c r="AP47" i="15" s="1"/>
  <c r="AS47" i="15" s="1"/>
  <c r="AN50" i="15"/>
  <c r="U18" i="15"/>
  <c r="AJ18" i="15"/>
  <c r="S19" i="15"/>
  <c r="Y19" i="15" s="1"/>
  <c r="AC19" i="15"/>
  <c r="AC18" i="15" s="1"/>
  <c r="AC17" i="15" s="1"/>
  <c r="AC16" i="15" s="1"/>
  <c r="AC15" i="15" s="1"/>
  <c r="AC14" i="15" s="1"/>
  <c r="AR19" i="15"/>
  <c r="AR18" i="15" s="1"/>
  <c r="AR17" i="15" s="1"/>
  <c r="AR16" i="15" s="1"/>
  <c r="AR15" i="15" s="1"/>
  <c r="AR14" i="15" s="1"/>
  <c r="AG20" i="15"/>
  <c r="AV20" i="15"/>
  <c r="AW20" i="15" s="1"/>
  <c r="AG24" i="15"/>
  <c r="AV24" i="15"/>
  <c r="AW24" i="15" s="1"/>
  <c r="AG28" i="15"/>
  <c r="AV28" i="15"/>
  <c r="AW28" i="15" s="1"/>
  <c r="AA33" i="15"/>
  <c r="AP33" i="15"/>
  <c r="U34" i="15"/>
  <c r="AM35" i="15"/>
  <c r="S39" i="15"/>
  <c r="AL40" i="15"/>
  <c r="AL39" i="15" s="1"/>
  <c r="AL17" i="15" s="1"/>
  <c r="AL16" i="15" s="1"/>
  <c r="AL15" i="15" s="1"/>
  <c r="AL14" i="15" s="1"/>
  <c r="X43" i="15"/>
  <c r="AM43" i="15"/>
  <c r="S47" i="15"/>
  <c r="W48" i="15"/>
  <c r="W47" i="15" s="1"/>
  <c r="W17" i="15" s="1"/>
  <c r="W16" i="15" s="1"/>
  <c r="W15" i="15" s="1"/>
  <c r="W14" i="15" s="1"/>
  <c r="AL48" i="15"/>
  <c r="AL47" i="15" s="1"/>
  <c r="AV21" i="15"/>
  <c r="AW21" i="15" s="1"/>
  <c r="AG23" i="15"/>
  <c r="AV25" i="15"/>
  <c r="AW25" i="15" s="1"/>
  <c r="AG27" i="15"/>
  <c r="AV29" i="15"/>
  <c r="AW29" i="15" s="1"/>
  <c r="AG31" i="15"/>
  <c r="AV37" i="15"/>
  <c r="AW37" i="15" s="1"/>
  <c r="AV45" i="15"/>
  <c r="AW45" i="15" s="1"/>
  <c r="AL17" i="8"/>
  <c r="AL16" i="8" s="1"/>
  <c r="AL15" i="8" s="1"/>
  <c r="AL14" i="8" s="1"/>
  <c r="Q17" i="8"/>
  <c r="Q16" i="8" s="1"/>
  <c r="Q15" i="8" s="1"/>
  <c r="Q14" i="8" s="1"/>
  <c r="AS46" i="8"/>
  <c r="AT46" i="8" s="1"/>
  <c r="AP45" i="8"/>
  <c r="AS45" i="8" s="1"/>
  <c r="AH56" i="8"/>
  <c r="R13" i="8"/>
  <c r="AV20" i="8"/>
  <c r="AW20" i="8" s="1"/>
  <c r="AN20" i="8"/>
  <c r="AY22" i="8"/>
  <c r="AH22" i="8"/>
  <c r="AG24" i="8"/>
  <c r="Y24" i="8"/>
  <c r="AH27" i="8"/>
  <c r="AV28" i="8"/>
  <c r="AW28" i="8" s="1"/>
  <c r="AN28" i="8"/>
  <c r="AY30" i="8"/>
  <c r="AH30" i="8"/>
  <c r="AH32" i="8"/>
  <c r="AY32" i="8"/>
  <c r="AE35" i="8"/>
  <c r="AV35" i="8"/>
  <c r="AW35" i="8" s="1"/>
  <c r="AN35" i="8"/>
  <c r="AH39" i="8"/>
  <c r="AY42" i="8"/>
  <c r="AH42" i="8"/>
  <c r="AH44" i="8"/>
  <c r="AY44" i="8"/>
  <c r="AD46" i="8"/>
  <c r="AE46" i="8" s="1"/>
  <c r="AA45" i="8"/>
  <c r="AD45" i="8" s="1"/>
  <c r="X46" i="8"/>
  <c r="U45" i="8"/>
  <c r="X45" i="8" s="1"/>
  <c r="AH50" i="8"/>
  <c r="AH36" i="8"/>
  <c r="AY36" i="8"/>
  <c r="AM46" i="8"/>
  <c r="AJ45" i="8"/>
  <c r="AM45" i="8" s="1"/>
  <c r="Q13" i="8"/>
  <c r="AG20" i="8"/>
  <c r="Y20" i="8"/>
  <c r="AH23" i="8"/>
  <c r="AV24" i="8"/>
  <c r="AW24" i="8" s="1"/>
  <c r="AN24" i="8"/>
  <c r="AY26" i="8"/>
  <c r="AH26" i="8"/>
  <c r="AG28" i="8"/>
  <c r="Y28" i="8"/>
  <c r="AH31" i="8"/>
  <c r="AG35" i="8"/>
  <c r="Y35" i="8"/>
  <c r="AT35" i="8"/>
  <c r="AH43" i="8"/>
  <c r="Y47" i="8"/>
  <c r="AV47" i="8"/>
  <c r="AW47" i="8" s="1"/>
  <c r="AT47" i="8"/>
  <c r="U19" i="8"/>
  <c r="AJ19" i="8"/>
  <c r="Y22" i="8"/>
  <c r="Y26" i="8"/>
  <c r="Y30" i="8"/>
  <c r="AN32" i="8"/>
  <c r="V34" i="8"/>
  <c r="V33" i="8" s="1"/>
  <c r="V17" i="8" s="1"/>
  <c r="V16" i="8" s="1"/>
  <c r="V15" i="8" s="1"/>
  <c r="V14" i="8" s="1"/>
  <c r="AA34" i="8"/>
  <c r="AA33" i="8" s="1"/>
  <c r="AD33" i="8" s="1"/>
  <c r="AK34" i="8"/>
  <c r="AK33" i="8" s="1"/>
  <c r="AM33" i="8" s="1"/>
  <c r="AP34" i="8"/>
  <c r="AP33" i="8" s="1"/>
  <c r="AS33" i="8" s="1"/>
  <c r="AN36" i="8"/>
  <c r="X40" i="8"/>
  <c r="AM40" i="8"/>
  <c r="AM34" i="8" s="1"/>
  <c r="Y42" i="8"/>
  <c r="AN44" i="8"/>
  <c r="AD47" i="8"/>
  <c r="AE47" i="8" s="1"/>
  <c r="AN48" i="8"/>
  <c r="AM49" i="8"/>
  <c r="AY52" i="8"/>
  <c r="AJ53" i="8"/>
  <c r="AM53" i="8" s="1"/>
  <c r="AS55" i="8"/>
  <c r="AT55" i="8" s="1"/>
  <c r="AP54" i="8"/>
  <c r="AA19" i="8"/>
  <c r="AP19" i="8"/>
  <c r="S33" i="8"/>
  <c r="AD40" i="8"/>
  <c r="AE40" i="8" s="1"/>
  <c r="AS40" i="8"/>
  <c r="AT40" i="8" s="1"/>
  <c r="S45" i="8"/>
  <c r="AG48" i="8"/>
  <c r="AG49" i="8"/>
  <c r="AS49" i="8"/>
  <c r="AT49" i="8" s="1"/>
  <c r="AH51" i="8"/>
  <c r="Y55" i="8"/>
  <c r="AV56" i="8"/>
  <c r="AW56" i="8" s="1"/>
  <c r="AG21" i="8"/>
  <c r="AV23" i="8"/>
  <c r="AW23" i="8" s="1"/>
  <c r="AG25" i="8"/>
  <c r="AV27" i="8"/>
  <c r="AW27" i="8" s="1"/>
  <c r="AG29" i="8"/>
  <c r="AV31" i="8"/>
  <c r="AW31" i="8" s="1"/>
  <c r="AG37" i="8"/>
  <c r="AV39" i="8"/>
  <c r="AY39" i="8" s="1"/>
  <c r="AG41" i="8"/>
  <c r="AV43" i="8"/>
  <c r="AW43" i="8" s="1"/>
  <c r="AV51" i="8"/>
  <c r="AW51" i="8" s="1"/>
  <c r="AD55" i="8"/>
  <c r="AA54" i="8"/>
  <c r="AD38" i="8"/>
  <c r="AE38" i="8" s="1"/>
  <c r="AV50" i="8"/>
  <c r="AW50" i="8" s="1"/>
  <c r="S54" i="8"/>
  <c r="Y54" i="8"/>
  <c r="AM55" i="8"/>
  <c r="V17" i="14"/>
  <c r="V16" i="14" s="1"/>
  <c r="V15" i="14" s="1"/>
  <c r="V14" i="14" s="1"/>
  <c r="V13" i="14" s="1"/>
  <c r="V12" i="14" s="1"/>
  <c r="V11" i="14" s="1"/>
  <c r="AD19" i="14"/>
  <c r="AE19" i="14" s="1"/>
  <c r="AA18" i="14"/>
  <c r="AQ17" i="14"/>
  <c r="AQ16" i="14" s="1"/>
  <c r="AQ15" i="14" s="1"/>
  <c r="AQ14" i="14" s="1"/>
  <c r="AQ13" i="14" s="1"/>
  <c r="AQ12" i="14" s="1"/>
  <c r="AQ11" i="14" s="1"/>
  <c r="AH25" i="14"/>
  <c r="AH29" i="14"/>
  <c r="AH45" i="14"/>
  <c r="AN23" i="14"/>
  <c r="AV26" i="14"/>
  <c r="AW26" i="14" s="1"/>
  <c r="AN26" i="14"/>
  <c r="AH21" i="14"/>
  <c r="AG26" i="14"/>
  <c r="Y26" i="14"/>
  <c r="S18" i="14"/>
  <c r="Y21" i="14"/>
  <c r="Y25" i="14"/>
  <c r="AG27" i="14"/>
  <c r="Y29" i="14"/>
  <c r="AM36" i="14"/>
  <c r="AV37" i="14"/>
  <c r="AW37" i="14" s="1"/>
  <c r="X38" i="14"/>
  <c r="AM38" i="14"/>
  <c r="AE39" i="14"/>
  <c r="AD38" i="14"/>
  <c r="AE38" i="14" s="1"/>
  <c r="AV39" i="14"/>
  <c r="AW39" i="14" s="1"/>
  <c r="AS50" i="14"/>
  <c r="AT50" i="14" s="1"/>
  <c r="AS51" i="14"/>
  <c r="AT51" i="14" s="1"/>
  <c r="AM52" i="14"/>
  <c r="Q13" i="14"/>
  <c r="AM20" i="14"/>
  <c r="AJ19" i="14"/>
  <c r="AV21" i="14"/>
  <c r="AW21" i="14" s="1"/>
  <c r="AG22" i="14"/>
  <c r="AV22" i="14"/>
  <c r="AW22" i="14" s="1"/>
  <c r="AS23" i="14"/>
  <c r="AT23" i="14" s="1"/>
  <c r="AG24" i="14"/>
  <c r="AV25" i="14"/>
  <c r="AW25" i="14" s="1"/>
  <c r="AG28" i="14"/>
  <c r="AV29" i="14"/>
  <c r="AW29" i="14" s="1"/>
  <c r="AG30" i="14"/>
  <c r="AC32" i="14"/>
  <c r="AC31" i="14" s="1"/>
  <c r="AC17" i="14" s="1"/>
  <c r="AC16" i="14" s="1"/>
  <c r="AC15" i="14" s="1"/>
  <c r="AC14" i="14" s="1"/>
  <c r="AC13" i="14" s="1"/>
  <c r="AC12" i="14" s="1"/>
  <c r="AC11" i="14" s="1"/>
  <c r="AR32" i="14"/>
  <c r="AR31" i="14" s="1"/>
  <c r="AR17" i="14" s="1"/>
  <c r="AR16" i="14" s="1"/>
  <c r="AR15" i="14" s="1"/>
  <c r="AR14" i="14" s="1"/>
  <c r="AR13" i="14" s="1"/>
  <c r="AR12" i="14" s="1"/>
  <c r="AR11" i="14" s="1"/>
  <c r="AY34" i="14"/>
  <c r="AH34" i="14"/>
  <c r="AG35" i="14"/>
  <c r="X36" i="14"/>
  <c r="AH40" i="14"/>
  <c r="AZ40" i="14"/>
  <c r="AG41" i="14"/>
  <c r="AD43" i="14"/>
  <c r="Y45" i="14"/>
  <c r="X44" i="14"/>
  <c r="AV45" i="14"/>
  <c r="AW45" i="14" s="1"/>
  <c r="S43" i="14"/>
  <c r="Y46" i="14"/>
  <c r="AG46" i="14"/>
  <c r="AN46" i="14"/>
  <c r="AM43" i="14"/>
  <c r="AV46" i="14"/>
  <c r="AW46" i="14" s="1"/>
  <c r="AV47" i="14"/>
  <c r="AW47" i="14" s="1"/>
  <c r="X51" i="14"/>
  <c r="U50" i="14"/>
  <c r="X50" i="14" s="1"/>
  <c r="X52" i="14"/>
  <c r="R13" i="14"/>
  <c r="W17" i="14"/>
  <c r="W16" i="14" s="1"/>
  <c r="W15" i="14" s="1"/>
  <c r="W14" i="14" s="1"/>
  <c r="W13" i="14" s="1"/>
  <c r="W12" i="14" s="1"/>
  <c r="W11" i="14" s="1"/>
  <c r="AS19" i="14"/>
  <c r="AT19" i="14" s="1"/>
  <c r="AP18" i="14"/>
  <c r="Y23" i="14"/>
  <c r="AD31" i="14"/>
  <c r="AE33" i="14"/>
  <c r="AD32" i="14"/>
  <c r="AT33" i="14"/>
  <c r="AS32" i="14"/>
  <c r="AH39" i="14"/>
  <c r="AY39" i="14"/>
  <c r="BD40" i="14"/>
  <c r="BC40" i="14"/>
  <c r="AY49" i="14"/>
  <c r="P19" i="14"/>
  <c r="P18" i="14" s="1"/>
  <c r="P17" i="14" s="1"/>
  <c r="P16" i="14" s="1"/>
  <c r="P15" i="14" s="1"/>
  <c r="P14" i="14" s="1"/>
  <c r="X20" i="14"/>
  <c r="U19" i="14"/>
  <c r="AG23" i="14"/>
  <c r="AS31" i="14"/>
  <c r="X33" i="14"/>
  <c r="U32" i="14"/>
  <c r="U31" i="14" s="1"/>
  <c r="X31" i="14" s="1"/>
  <c r="AM33" i="14"/>
  <c r="AJ32" i="14"/>
  <c r="AJ31" i="14" s="1"/>
  <c r="AM31" i="14" s="1"/>
  <c r="AY37" i="14"/>
  <c r="AT45" i="14"/>
  <c r="AS44" i="14"/>
  <c r="AH47" i="14"/>
  <c r="AY47" i="14"/>
  <c r="BD48" i="14"/>
  <c r="BC48" i="14"/>
  <c r="AM51" i="14"/>
  <c r="AJ50" i="14"/>
  <c r="AM50" i="14" s="1"/>
  <c r="AH53" i="14"/>
  <c r="AY53" i="14"/>
  <c r="Y30" i="14"/>
  <c r="S32" i="14"/>
  <c r="Y34" i="14"/>
  <c r="AN40" i="14"/>
  <c r="AN48" i="14"/>
  <c r="R17" i="7"/>
  <c r="R16" i="7" s="1"/>
  <c r="R15" i="7" s="1"/>
  <c r="R14" i="7" s="1"/>
  <c r="R13" i="7" s="1"/>
  <c r="Y23" i="7"/>
  <c r="AG23" i="7"/>
  <c r="P17" i="7"/>
  <c r="P16" i="7" s="1"/>
  <c r="P15" i="7" s="1"/>
  <c r="P14" i="7" s="1"/>
  <c r="U18" i="7"/>
  <c r="AV33" i="7"/>
  <c r="AM32" i="7"/>
  <c r="AN33" i="7"/>
  <c r="AV36" i="7"/>
  <c r="AW36" i="7" s="1"/>
  <c r="AN36" i="7"/>
  <c r="S31" i="7"/>
  <c r="AG20" i="7"/>
  <c r="Y20" i="7"/>
  <c r="AG33" i="7"/>
  <c r="X32" i="7"/>
  <c r="Y33" i="7"/>
  <c r="AH35" i="7"/>
  <c r="AH47" i="7"/>
  <c r="AH48" i="7"/>
  <c r="AS51" i="7"/>
  <c r="AT51" i="7" s="1"/>
  <c r="AP50" i="7"/>
  <c r="AS50" i="7" s="1"/>
  <c r="AT50" i="7" s="1"/>
  <c r="AN23" i="7"/>
  <c r="AV23" i="7"/>
  <c r="AW23" i="7" s="1"/>
  <c r="AH24" i="7"/>
  <c r="AH27" i="7"/>
  <c r="AH28" i="7"/>
  <c r="AG36" i="7"/>
  <c r="Y36" i="7"/>
  <c r="AD51" i="7"/>
  <c r="AE51" i="7" s="1"/>
  <c r="AA50" i="7"/>
  <c r="AD50" i="7" s="1"/>
  <c r="AE50" i="7" s="1"/>
  <c r="AM51" i="7"/>
  <c r="AJ50" i="7"/>
  <c r="AM50" i="7" s="1"/>
  <c r="AH53" i="7"/>
  <c r="AV20" i="7"/>
  <c r="AW20" i="7" s="1"/>
  <c r="AN20" i="7"/>
  <c r="AJ18" i="7"/>
  <c r="AH39" i="7"/>
  <c r="AH40" i="7"/>
  <c r="X43" i="7"/>
  <c r="Y44" i="7"/>
  <c r="X51" i="7"/>
  <c r="U50" i="7"/>
  <c r="X50" i="7" s="1"/>
  <c r="V19" i="7"/>
  <c r="V18" i="7" s="1"/>
  <c r="V17" i="7" s="1"/>
  <c r="V16" i="7" s="1"/>
  <c r="V15" i="7" s="1"/>
  <c r="V14" i="7" s="1"/>
  <c r="AA19" i="7"/>
  <c r="AK19" i="7"/>
  <c r="AK18" i="7" s="1"/>
  <c r="AK17" i="7" s="1"/>
  <c r="AK16" i="7" s="1"/>
  <c r="AK15" i="7" s="1"/>
  <c r="AK14" i="7" s="1"/>
  <c r="AP19" i="7"/>
  <c r="AN21" i="7"/>
  <c r="AN25" i="7"/>
  <c r="AG26" i="7"/>
  <c r="AV26" i="7"/>
  <c r="AW26" i="7" s="1"/>
  <c r="Y27" i="7"/>
  <c r="AN29" i="7"/>
  <c r="U32" i="7"/>
  <c r="U31" i="7" s="1"/>
  <c r="AJ32" i="7"/>
  <c r="AJ31" i="7" s="1"/>
  <c r="Y35" i="7"/>
  <c r="AN37" i="7"/>
  <c r="Y39" i="7"/>
  <c r="AN41" i="7"/>
  <c r="AD44" i="7"/>
  <c r="AS44" i="7"/>
  <c r="AN45" i="7"/>
  <c r="AG46" i="7"/>
  <c r="AV46" i="7"/>
  <c r="AW46" i="7" s="1"/>
  <c r="Y47" i="7"/>
  <c r="AN49" i="7"/>
  <c r="X52" i="7"/>
  <c r="AM52" i="7"/>
  <c r="Y53" i="7"/>
  <c r="AG21" i="7"/>
  <c r="AG25" i="7"/>
  <c r="AV27" i="7"/>
  <c r="AW27" i="7" s="1"/>
  <c r="AG29" i="7"/>
  <c r="AV35" i="7"/>
  <c r="AW35" i="7" s="1"/>
  <c r="AG37" i="7"/>
  <c r="AV39" i="7"/>
  <c r="AW39" i="7" s="1"/>
  <c r="AG41" i="7"/>
  <c r="AG45" i="7"/>
  <c r="AV47" i="7"/>
  <c r="AW47" i="7" s="1"/>
  <c r="AG49" i="7"/>
  <c r="AV53" i="7"/>
  <c r="AW53" i="7" s="1"/>
  <c r="AG22" i="7"/>
  <c r="AV24" i="7"/>
  <c r="AW24" i="7" s="1"/>
  <c r="AV28" i="7"/>
  <c r="AW28" i="7" s="1"/>
  <c r="AG30" i="7"/>
  <c r="AG34" i="7"/>
  <c r="AD38" i="7"/>
  <c r="AE38" i="7" s="1"/>
  <c r="AS38" i="7"/>
  <c r="AT38" i="7" s="1"/>
  <c r="AV40" i="7"/>
  <c r="AW40" i="7" s="1"/>
  <c r="S43" i="7"/>
  <c r="AC43" i="7"/>
  <c r="AC42" i="7" s="1"/>
  <c r="AC17" i="7" s="1"/>
  <c r="AC16" i="7" s="1"/>
  <c r="AC15" i="7" s="1"/>
  <c r="AC14" i="7" s="1"/>
  <c r="AM43" i="7"/>
  <c r="AR43" i="7"/>
  <c r="AR42" i="7" s="1"/>
  <c r="AR17" i="7" s="1"/>
  <c r="AR16" i="7" s="1"/>
  <c r="AR15" i="7" s="1"/>
  <c r="AR14" i="7" s="1"/>
  <c r="Y45" i="7"/>
  <c r="AV48" i="7"/>
  <c r="AW48" i="7" s="1"/>
  <c r="AR17" i="13"/>
  <c r="AR16" i="13" s="1"/>
  <c r="AR15" i="13" s="1"/>
  <c r="AR14" i="13" s="1"/>
  <c r="AV20" i="13"/>
  <c r="AW20" i="13" s="1"/>
  <c r="AN20" i="13"/>
  <c r="X32" i="13"/>
  <c r="U31" i="13"/>
  <c r="X31" i="13" s="1"/>
  <c r="AM32" i="13"/>
  <c r="AJ31" i="13"/>
  <c r="AM31" i="13" s="1"/>
  <c r="AY35" i="13"/>
  <c r="AH35" i="13"/>
  <c r="AY40" i="13"/>
  <c r="AH40" i="13"/>
  <c r="AG46" i="13"/>
  <c r="AE46" i="13"/>
  <c r="X49" i="13"/>
  <c r="U48" i="13"/>
  <c r="AH21" i="13"/>
  <c r="AY21" i="13"/>
  <c r="AH25" i="13"/>
  <c r="AY25" i="13"/>
  <c r="AY27" i="13"/>
  <c r="AH27" i="13"/>
  <c r="AH29" i="13"/>
  <c r="AY29" i="13"/>
  <c r="AV33" i="13"/>
  <c r="AW33" i="13" s="1"/>
  <c r="AW34" i="13"/>
  <c r="AV36" i="13"/>
  <c r="AW36" i="13" s="1"/>
  <c r="AN36" i="13"/>
  <c r="AW39" i="13"/>
  <c r="AV38" i="13"/>
  <c r="AW38" i="13" s="1"/>
  <c r="AY51" i="13"/>
  <c r="AH51" i="13"/>
  <c r="Q17" i="13"/>
  <c r="Q16" i="13" s="1"/>
  <c r="Q15" i="13" s="1"/>
  <c r="Q14" i="13" s="1"/>
  <c r="AG20" i="13"/>
  <c r="Y20" i="13"/>
  <c r="AJ18" i="13"/>
  <c r="AH37" i="13"/>
  <c r="AY37" i="13"/>
  <c r="AY39" i="13"/>
  <c r="AH39" i="13"/>
  <c r="AY45" i="13"/>
  <c r="AH45" i="13"/>
  <c r="AM49" i="13"/>
  <c r="AJ48" i="13"/>
  <c r="R13" i="13"/>
  <c r="R17" i="13"/>
  <c r="R16" i="13" s="1"/>
  <c r="R15" i="13" s="1"/>
  <c r="R14" i="13" s="1"/>
  <c r="W17" i="13"/>
  <c r="W16" i="13" s="1"/>
  <c r="W15" i="13" s="1"/>
  <c r="W14" i="13" s="1"/>
  <c r="AQ17" i="13"/>
  <c r="AQ16" i="13" s="1"/>
  <c r="AQ15" i="13" s="1"/>
  <c r="AQ14" i="13" s="1"/>
  <c r="AH24" i="13"/>
  <c r="U18" i="13"/>
  <c r="AH28" i="13"/>
  <c r="AD32" i="13"/>
  <c r="AE32" i="13" s="1"/>
  <c r="AA31" i="13"/>
  <c r="AD31" i="13" s="1"/>
  <c r="AE31" i="13" s="1"/>
  <c r="AS32" i="13"/>
  <c r="AT32" i="13" s="1"/>
  <c r="AP31" i="13"/>
  <c r="AS31" i="13" s="1"/>
  <c r="AT31" i="13" s="1"/>
  <c r="AG36" i="13"/>
  <c r="Y36" i="13"/>
  <c r="AY41" i="13"/>
  <c r="AH41" i="13"/>
  <c r="AH44" i="13"/>
  <c r="AY47" i="13"/>
  <c r="AH47" i="13"/>
  <c r="Q13" i="13"/>
  <c r="V19" i="13"/>
  <c r="V18" i="13" s="1"/>
  <c r="V17" i="13" s="1"/>
  <c r="V16" i="13" s="1"/>
  <c r="V15" i="13" s="1"/>
  <c r="V14" i="13" s="1"/>
  <c r="AA19" i="13"/>
  <c r="AK19" i="13"/>
  <c r="AK18" i="13" s="1"/>
  <c r="AK17" i="13" s="1"/>
  <c r="AK16" i="13" s="1"/>
  <c r="AK15" i="13" s="1"/>
  <c r="AK14" i="13" s="1"/>
  <c r="AP19" i="13"/>
  <c r="AN21" i="13"/>
  <c r="AN25" i="13"/>
  <c r="Y27" i="13"/>
  <c r="AN29" i="13"/>
  <c r="X33" i="13"/>
  <c r="AM33" i="13"/>
  <c r="AN33" i="13" s="1"/>
  <c r="Y35" i="13"/>
  <c r="AN37" i="13"/>
  <c r="Y39" i="13"/>
  <c r="Y41" i="13"/>
  <c r="S43" i="13"/>
  <c r="Y45" i="13"/>
  <c r="Y47" i="13"/>
  <c r="S48" i="13"/>
  <c r="AA49" i="13"/>
  <c r="AP49" i="13"/>
  <c r="X50" i="13"/>
  <c r="AM50" i="13"/>
  <c r="Y51" i="13"/>
  <c r="S18" i="13"/>
  <c r="AG23" i="13"/>
  <c r="AV23" i="13"/>
  <c r="AW23" i="13" s="1"/>
  <c r="X26" i="13"/>
  <c r="AM26" i="13"/>
  <c r="AS33" i="13"/>
  <c r="AT33" i="13" s="1"/>
  <c r="AG22" i="13"/>
  <c r="AV24" i="13"/>
  <c r="AW24" i="13" s="1"/>
  <c r="AV28" i="13"/>
  <c r="AW28" i="13" s="1"/>
  <c r="AG30" i="13"/>
  <c r="AG34" i="13"/>
  <c r="AY22" i="6"/>
  <c r="AH22" i="6"/>
  <c r="AM18" i="6"/>
  <c r="AY26" i="6"/>
  <c r="AH26" i="6"/>
  <c r="AN24" i="6"/>
  <c r="AG28" i="6"/>
  <c r="Y28" i="6"/>
  <c r="U18" i="6"/>
  <c r="S19" i="6"/>
  <c r="AM19" i="6"/>
  <c r="Q19" i="6"/>
  <c r="Q18" i="6" s="1"/>
  <c r="Q17" i="6" s="1"/>
  <c r="Q16" i="6" s="1"/>
  <c r="Q15" i="6" s="1"/>
  <c r="Q14" i="6" s="1"/>
  <c r="Q13" i="6" s="1"/>
  <c r="V19" i="6"/>
  <c r="V18" i="6" s="1"/>
  <c r="V17" i="6" s="1"/>
  <c r="V16" i="6" s="1"/>
  <c r="V15" i="6" s="1"/>
  <c r="AM20" i="6"/>
  <c r="Y22" i="6"/>
  <c r="Y26" i="6"/>
  <c r="AY29" i="6"/>
  <c r="AG31" i="6"/>
  <c r="AV31" i="6"/>
  <c r="AW31" i="6" s="1"/>
  <c r="AM35" i="6"/>
  <c r="AS35" i="6"/>
  <c r="AT35" i="6" s="1"/>
  <c r="AQ34" i="6"/>
  <c r="AQ33" i="6" s="1"/>
  <c r="AQ17" i="6" s="1"/>
  <c r="AQ16" i="6" s="1"/>
  <c r="AQ15" i="6" s="1"/>
  <c r="AY36" i="6"/>
  <c r="AH36" i="6"/>
  <c r="AG37" i="6"/>
  <c r="Y38" i="6"/>
  <c r="AN38" i="6"/>
  <c r="AY41" i="6"/>
  <c r="AN40" i="6"/>
  <c r="X44" i="6"/>
  <c r="AH47" i="6"/>
  <c r="Y48" i="6"/>
  <c r="AH50" i="6"/>
  <c r="AY50" i="6"/>
  <c r="AH51" i="6"/>
  <c r="AS20" i="6"/>
  <c r="AT20" i="6" s="1"/>
  <c r="AP19" i="6"/>
  <c r="AG21" i="6"/>
  <c r="AG23" i="6"/>
  <c r="AV23" i="6"/>
  <c r="AW23" i="6" s="1"/>
  <c r="AS24" i="6"/>
  <c r="AT24" i="6" s="1"/>
  <c r="AG25" i="6"/>
  <c r="AV28" i="6"/>
  <c r="AW28" i="6" s="1"/>
  <c r="AN28" i="6"/>
  <c r="S33" i="6"/>
  <c r="AD35" i="6"/>
  <c r="AE35" i="6" s="1"/>
  <c r="AB34" i="6"/>
  <c r="AB33" i="6" s="1"/>
  <c r="AB17" i="6" s="1"/>
  <c r="AB16" i="6" s="1"/>
  <c r="AB15" i="6" s="1"/>
  <c r="AV37" i="6"/>
  <c r="AW37" i="6" s="1"/>
  <c r="AT46" i="6"/>
  <c r="AS53" i="6"/>
  <c r="AT53" i="6" s="1"/>
  <c r="AP52" i="6"/>
  <c r="AS52" i="6" s="1"/>
  <c r="AT52" i="6" s="1"/>
  <c r="Y20" i="6"/>
  <c r="Y24" i="6"/>
  <c r="AY27" i="6"/>
  <c r="AH30" i="6"/>
  <c r="AY30" i="6"/>
  <c r="AH32" i="6"/>
  <c r="AY39" i="6"/>
  <c r="AH39" i="6"/>
  <c r="AW39" i="6"/>
  <c r="AV38" i="6"/>
  <c r="AW38" i="6" s="1"/>
  <c r="AS34" i="6"/>
  <c r="AT34" i="6" s="1"/>
  <c r="AP33" i="6"/>
  <c r="AS33" i="6" s="1"/>
  <c r="AT33" i="6" s="1"/>
  <c r="AH42" i="6"/>
  <c r="AY42" i="6"/>
  <c r="AH43" i="6"/>
  <c r="AE46" i="6"/>
  <c r="AW49" i="6"/>
  <c r="AD53" i="6"/>
  <c r="AE53" i="6" s="1"/>
  <c r="AA52" i="6"/>
  <c r="AD52" i="6" s="1"/>
  <c r="AE52" i="6" s="1"/>
  <c r="AM53" i="6"/>
  <c r="AJ52" i="6"/>
  <c r="AM52" i="6" s="1"/>
  <c r="AH55" i="6"/>
  <c r="AD20" i="6"/>
  <c r="AE20" i="6" s="1"/>
  <c r="AA19" i="6"/>
  <c r="AD24" i="6"/>
  <c r="AE24" i="6" s="1"/>
  <c r="AG35" i="6"/>
  <c r="AE39" i="6"/>
  <c r="AD38" i="6"/>
  <c r="AE38" i="6" s="1"/>
  <c r="AD34" i="6"/>
  <c r="AE34" i="6" s="1"/>
  <c r="AA33" i="6"/>
  <c r="AD33" i="6" s="1"/>
  <c r="AE33" i="6" s="1"/>
  <c r="X40" i="6"/>
  <c r="Y41" i="6"/>
  <c r="AT41" i="6"/>
  <c r="AS40" i="6"/>
  <c r="AT40" i="6" s="1"/>
  <c r="AM44" i="6"/>
  <c r="X53" i="6"/>
  <c r="U52" i="6"/>
  <c r="X52" i="6" s="1"/>
  <c r="AN29" i="6"/>
  <c r="Y31" i="6"/>
  <c r="AN37" i="6"/>
  <c r="Y39" i="6"/>
  <c r="AT39" i="6"/>
  <c r="AD40" i="6"/>
  <c r="AE40" i="6" s="1"/>
  <c r="AN41" i="6"/>
  <c r="Y43" i="6"/>
  <c r="S45" i="6"/>
  <c r="X45" i="6"/>
  <c r="AM45" i="6"/>
  <c r="AG46" i="6"/>
  <c r="AV46" i="6"/>
  <c r="AW46" i="6" s="1"/>
  <c r="Y47" i="6"/>
  <c r="AD48" i="6"/>
  <c r="AE48" i="6" s="1"/>
  <c r="AS48" i="6"/>
  <c r="AT48" i="6" s="1"/>
  <c r="AN49" i="6"/>
  <c r="Y51" i="6"/>
  <c r="X54" i="6"/>
  <c r="AM54" i="6"/>
  <c r="Y55" i="6"/>
  <c r="AV43" i="6"/>
  <c r="AW43" i="6" s="1"/>
  <c r="AV47" i="6"/>
  <c r="AW47" i="6" s="1"/>
  <c r="AG49" i="6"/>
  <c r="AV51" i="6"/>
  <c r="AW51" i="6" s="1"/>
  <c r="AV55" i="6"/>
  <c r="AW55" i="6" s="1"/>
  <c r="U34" i="6"/>
  <c r="AJ34" i="6"/>
  <c r="AN43" i="6"/>
  <c r="AA45" i="6"/>
  <c r="AA44" i="6" s="1"/>
  <c r="AD44" i="6" s="1"/>
  <c r="AP45" i="6"/>
  <c r="AP44" i="6" s="1"/>
  <c r="AS44" i="6" s="1"/>
  <c r="Y49" i="6"/>
  <c r="AN51" i="6"/>
  <c r="Q17" i="12"/>
  <c r="Q16" i="12" s="1"/>
  <c r="Q15" i="12" s="1"/>
  <c r="Q14" i="12" s="1"/>
  <c r="X19" i="12"/>
  <c r="U18" i="12"/>
  <c r="AV27" i="12"/>
  <c r="AG35" i="12"/>
  <c r="AH35" i="12" s="1"/>
  <c r="Y35" i="12"/>
  <c r="AH37" i="12"/>
  <c r="V44" i="12"/>
  <c r="X44" i="12" s="1"/>
  <c r="X45" i="12"/>
  <c r="Y46" i="12"/>
  <c r="AH51" i="12"/>
  <c r="AD52" i="12"/>
  <c r="AS52" i="12"/>
  <c r="AG21" i="12"/>
  <c r="AV21" i="12"/>
  <c r="AW21" i="12" s="1"/>
  <c r="AG23" i="12"/>
  <c r="Y24" i="12"/>
  <c r="AG24" i="12"/>
  <c r="AN24" i="12"/>
  <c r="AV24" i="12"/>
  <c r="AW24" i="12" s="1"/>
  <c r="AG29" i="12"/>
  <c r="AV29" i="12"/>
  <c r="AW29" i="12" s="1"/>
  <c r="AG31" i="12"/>
  <c r="AW36" i="12"/>
  <c r="AG38" i="12"/>
  <c r="Y38" i="12"/>
  <c r="AP44" i="12"/>
  <c r="V17" i="12"/>
  <c r="V16" i="12" s="1"/>
  <c r="V15" i="12" s="1"/>
  <c r="V14" i="12" s="1"/>
  <c r="AD20" i="12"/>
  <c r="AE20" i="12" s="1"/>
  <c r="AC19" i="12"/>
  <c r="AS20" i="12"/>
  <c r="AT20" i="12" s="1"/>
  <c r="AR19" i="12"/>
  <c r="AH41" i="12"/>
  <c r="AH42" i="12"/>
  <c r="AA44" i="12"/>
  <c r="AK44" i="12"/>
  <c r="AM44" i="12" s="1"/>
  <c r="AM45" i="12"/>
  <c r="AH49" i="12"/>
  <c r="AG48" i="12"/>
  <c r="S52" i="12"/>
  <c r="AM53" i="12"/>
  <c r="AJ52" i="12"/>
  <c r="AM52" i="12" s="1"/>
  <c r="AH55" i="12"/>
  <c r="AK17" i="12"/>
  <c r="AK16" i="12" s="1"/>
  <c r="AK15" i="12" s="1"/>
  <c r="AK14" i="12" s="1"/>
  <c r="AM19" i="12"/>
  <c r="AJ18" i="12"/>
  <c r="S19" i="12"/>
  <c r="Y20" i="12"/>
  <c r="AG20" i="12"/>
  <c r="AN20" i="12"/>
  <c r="AV20" i="12"/>
  <c r="AW20" i="12" s="1"/>
  <c r="AY25" i="12"/>
  <c r="AH25" i="12"/>
  <c r="Y28" i="12"/>
  <c r="AG28" i="12"/>
  <c r="AN28" i="12"/>
  <c r="AV28" i="12"/>
  <c r="AW28" i="12" s="1"/>
  <c r="AV38" i="12"/>
  <c r="AW38" i="12" s="1"/>
  <c r="AN38" i="12"/>
  <c r="S33" i="12"/>
  <c r="X53" i="12"/>
  <c r="U52" i="12"/>
  <c r="X52" i="12" s="1"/>
  <c r="Y21" i="12"/>
  <c r="AN23" i="12"/>
  <c r="Y25" i="12"/>
  <c r="AN27" i="12"/>
  <c r="Y29" i="12"/>
  <c r="AN31" i="12"/>
  <c r="AA33" i="12"/>
  <c r="AD33" i="12" s="1"/>
  <c r="AP33" i="12"/>
  <c r="AS33" i="12" s="1"/>
  <c r="U34" i="12"/>
  <c r="AJ34" i="12"/>
  <c r="Y37" i="12"/>
  <c r="AN39" i="12"/>
  <c r="Y41" i="12"/>
  <c r="AN43" i="12"/>
  <c r="AD46" i="12"/>
  <c r="AE46" i="12" s="1"/>
  <c r="AS46" i="12"/>
  <c r="AN47" i="12"/>
  <c r="AV48" i="12"/>
  <c r="AW48" i="12" s="1"/>
  <c r="Y49" i="12"/>
  <c r="AD53" i="12"/>
  <c r="AE53" i="12" s="1"/>
  <c r="AS53" i="12"/>
  <c r="AT53" i="12" s="1"/>
  <c r="AV37" i="12"/>
  <c r="AW37" i="12" s="1"/>
  <c r="AG39" i="12"/>
  <c r="AV41" i="12"/>
  <c r="AW41" i="12" s="1"/>
  <c r="AG43" i="12"/>
  <c r="AG47" i="12"/>
  <c r="AV49" i="12"/>
  <c r="AW49" i="12" s="1"/>
  <c r="AV50" i="12"/>
  <c r="AV22" i="12"/>
  <c r="AW22" i="12" s="1"/>
  <c r="AV26" i="12"/>
  <c r="AW26" i="12" s="1"/>
  <c r="AV30" i="12"/>
  <c r="AW30" i="12" s="1"/>
  <c r="AG32" i="12"/>
  <c r="AG36" i="12"/>
  <c r="AD40" i="12"/>
  <c r="AE40" i="12" s="1"/>
  <c r="AS40" i="12"/>
  <c r="AT40" i="12" s="1"/>
  <c r="AV42" i="12"/>
  <c r="AW42" i="12" s="1"/>
  <c r="S45" i="12"/>
  <c r="AC45" i="12"/>
  <c r="AC44" i="12" s="1"/>
  <c r="AR45" i="12"/>
  <c r="AR44" i="12" s="1"/>
  <c r="Y47" i="12"/>
  <c r="AV51" i="12"/>
  <c r="AW51" i="12" s="1"/>
  <c r="AD54" i="12"/>
  <c r="AE54" i="12" s="1"/>
  <c r="AS54" i="12"/>
  <c r="AT54" i="12" s="1"/>
  <c r="AV55" i="12"/>
  <c r="AW55" i="12" s="1"/>
  <c r="P13" i="12"/>
  <c r="AG20" i="5"/>
  <c r="AG28" i="5"/>
  <c r="AV38" i="5"/>
  <c r="AW38" i="5" s="1"/>
  <c r="AS43" i="5"/>
  <c r="AT43" i="5" s="1"/>
  <c r="AQ42" i="5"/>
  <c r="AQ41" i="5" s="1"/>
  <c r="AE20" i="5"/>
  <c r="AM34" i="5"/>
  <c r="AN34" i="5" s="1"/>
  <c r="X49" i="5"/>
  <c r="AV22" i="5"/>
  <c r="AW22" i="5" s="1"/>
  <c r="AG45" i="5"/>
  <c r="AV45" i="5"/>
  <c r="AW45" i="5" s="1"/>
  <c r="P42" i="5"/>
  <c r="P41" i="5" s="1"/>
  <c r="R42" i="5"/>
  <c r="R41" i="5" s="1"/>
  <c r="AP16" i="5"/>
  <c r="Y20" i="5"/>
  <c r="AC30" i="5"/>
  <c r="AC29" i="5" s="1"/>
  <c r="AM31" i="5"/>
  <c r="AN31" i="5" s="1"/>
  <c r="AG32" i="5"/>
  <c r="AG33" i="5"/>
  <c r="AV33" i="5"/>
  <c r="AW33" i="5" s="1"/>
  <c r="AG35" i="5"/>
  <c r="AV35" i="5"/>
  <c r="AW35" i="5" s="1"/>
  <c r="AC42" i="5"/>
  <c r="AC41" i="5" s="1"/>
  <c r="AG44" i="5"/>
  <c r="X46" i="5"/>
  <c r="AS46" i="5"/>
  <c r="AT46" i="5" s="1"/>
  <c r="AD49" i="5"/>
  <c r="AE49" i="5" s="1"/>
  <c r="AM49" i="5"/>
  <c r="AJ16" i="5"/>
  <c r="AV21" i="5"/>
  <c r="AW21" i="5" s="1"/>
  <c r="AV26" i="5"/>
  <c r="AW26" i="5" s="1"/>
  <c r="AM25" i="5"/>
  <c r="Y31" i="5"/>
  <c r="AD36" i="5"/>
  <c r="AE36" i="5" s="1"/>
  <c r="Y43" i="5"/>
  <c r="R30" i="5"/>
  <c r="R29" i="5" s="1"/>
  <c r="R16" i="5" s="1"/>
  <c r="R15" i="5" s="1"/>
  <c r="R14" i="5" s="1"/>
  <c r="W30" i="5"/>
  <c r="W29" i="5" s="1"/>
  <c r="W16" i="5" s="1"/>
  <c r="W15" i="5" s="1"/>
  <c r="W14" i="5" s="1"/>
  <c r="W13" i="5" s="1"/>
  <c r="W12" i="5" s="1"/>
  <c r="AQ30" i="5"/>
  <c r="AQ29" i="5" s="1"/>
  <c r="AQ16" i="5" s="1"/>
  <c r="AQ15" i="5" s="1"/>
  <c r="AQ14" i="5" s="1"/>
  <c r="AQ13" i="5" s="1"/>
  <c r="AQ12" i="5" s="1"/>
  <c r="AQ11" i="5" s="1"/>
  <c r="AV20" i="5"/>
  <c r="AG22" i="5"/>
  <c r="AG27" i="5"/>
  <c r="AV27" i="5"/>
  <c r="AW27" i="5" s="1"/>
  <c r="AR30" i="5"/>
  <c r="AR29" i="5" s="1"/>
  <c r="AR16" i="5" s="1"/>
  <c r="AS31" i="5"/>
  <c r="AS34" i="5"/>
  <c r="AV34" i="5" s="1"/>
  <c r="AW34" i="5" s="1"/>
  <c r="AS36" i="5"/>
  <c r="AT36" i="5" s="1"/>
  <c r="AJ42" i="5"/>
  <c r="Q42" i="5"/>
  <c r="Q41" i="5" s="1"/>
  <c r="V42" i="5"/>
  <c r="V41" i="5" s="1"/>
  <c r="AD46" i="5"/>
  <c r="AE46" i="5" s="1"/>
  <c r="AB30" i="5"/>
  <c r="AB29" i="5" s="1"/>
  <c r="AL30" i="5"/>
  <c r="AL29" i="5" s="1"/>
  <c r="AL16" i="5" s="1"/>
  <c r="AG37" i="5"/>
  <c r="AV37" i="5"/>
  <c r="AW37" i="5" s="1"/>
  <c r="AG39" i="5"/>
  <c r="AV39" i="5"/>
  <c r="AW39" i="5" s="1"/>
  <c r="AG40" i="5"/>
  <c r="AD43" i="5"/>
  <c r="AE43" i="5" s="1"/>
  <c r="AK42" i="5"/>
  <c r="AK41" i="5" s="1"/>
  <c r="AG47" i="5"/>
  <c r="AV47" i="5"/>
  <c r="AW47" i="5" s="1"/>
  <c r="AG48" i="5"/>
  <c r="AG51" i="5"/>
  <c r="AV51" i="5"/>
  <c r="AW51" i="5" s="1"/>
  <c r="AG52" i="5"/>
  <c r="AY52" i="5" s="1"/>
  <c r="Q16" i="5"/>
  <c r="Q15" i="5" s="1"/>
  <c r="Q14" i="5" s="1"/>
  <c r="AC16" i="5"/>
  <c r="AC15" i="5" s="1"/>
  <c r="AC14" i="5" s="1"/>
  <c r="AC13" i="5" s="1"/>
  <c r="AC12" i="5" s="1"/>
  <c r="AC11" i="5" s="1"/>
  <c r="P16" i="5"/>
  <c r="P15" i="5" s="1"/>
  <c r="P14" i="5" s="1"/>
  <c r="U16" i="5"/>
  <c r="AB16" i="5"/>
  <c r="AB15" i="5" s="1"/>
  <c r="AB14" i="5" s="1"/>
  <c r="AB13" i="5" s="1"/>
  <c r="AB12" i="5" s="1"/>
  <c r="AB11" i="5" s="1"/>
  <c r="AS18" i="5"/>
  <c r="AT19" i="5"/>
  <c r="X42" i="5"/>
  <c r="AH44" i="5"/>
  <c r="AH45" i="5"/>
  <c r="AY45" i="5"/>
  <c r="AG46" i="5"/>
  <c r="Y46" i="5"/>
  <c r="AH20" i="5"/>
  <c r="AY20" i="5"/>
  <c r="AW20" i="5"/>
  <c r="AV19" i="5"/>
  <c r="AH22" i="5"/>
  <c r="AY22" i="5"/>
  <c r="X24" i="5"/>
  <c r="Y25" i="5"/>
  <c r="AH27" i="5"/>
  <c r="AY27" i="5"/>
  <c r="AH28" i="5"/>
  <c r="AT31" i="5"/>
  <c r="AS30" i="5"/>
  <c r="AV49" i="5"/>
  <c r="AW49" i="5" s="1"/>
  <c r="AN49" i="5"/>
  <c r="AE18" i="5"/>
  <c r="AD17" i="5"/>
  <c r="AH32" i="5"/>
  <c r="AH33" i="5"/>
  <c r="AY33" i="5"/>
  <c r="AH35" i="5"/>
  <c r="AY35" i="5"/>
  <c r="AH37" i="5"/>
  <c r="AY37" i="5"/>
  <c r="AH39" i="5"/>
  <c r="AY39" i="5"/>
  <c r="AH40" i="5"/>
  <c r="AH47" i="5"/>
  <c r="AY47" i="5"/>
  <c r="AH48" i="5"/>
  <c r="AH51" i="5"/>
  <c r="AY51" i="5"/>
  <c r="BB52" i="5"/>
  <c r="AZ52" i="5"/>
  <c r="AD16" i="5"/>
  <c r="AJ15" i="5"/>
  <c r="AJ14" i="5" s="1"/>
  <c r="AJ13" i="5" s="1"/>
  <c r="AJ12" i="5" s="1"/>
  <c r="AJ11" i="5" s="1"/>
  <c r="AM24" i="5"/>
  <c r="AN25" i="5"/>
  <c r="AV46" i="5"/>
  <c r="AW46" i="5" s="1"/>
  <c r="AN46" i="5"/>
  <c r="AG49" i="5"/>
  <c r="Y49" i="5"/>
  <c r="S17" i="5"/>
  <c r="AE19" i="5"/>
  <c r="AN21" i="5"/>
  <c r="AD25" i="5"/>
  <c r="AS25" i="5"/>
  <c r="AV25" i="5" s="1"/>
  <c r="AW25" i="5" s="1"/>
  <c r="AN26" i="5"/>
  <c r="Y28" i="5"/>
  <c r="S30" i="5"/>
  <c r="AV31" i="5"/>
  <c r="AW31" i="5" s="1"/>
  <c r="Y32" i="5"/>
  <c r="AT32" i="5"/>
  <c r="X34" i="5"/>
  <c r="AN38" i="5"/>
  <c r="Y40" i="5"/>
  <c r="U41" i="5"/>
  <c r="X41" i="5" s="1"/>
  <c r="AJ41" i="5"/>
  <c r="AM41" i="5" s="1"/>
  <c r="S42" i="5"/>
  <c r="AG43" i="5"/>
  <c r="AV43" i="5"/>
  <c r="AW43" i="5" s="1"/>
  <c r="Y44" i="5"/>
  <c r="Y48" i="5"/>
  <c r="AN50" i="5"/>
  <c r="Y52" i="5"/>
  <c r="AN52" i="5"/>
  <c r="AN53" i="5"/>
  <c r="AG21" i="5"/>
  <c r="AG26" i="5"/>
  <c r="AV28" i="5"/>
  <c r="AW28" i="5" s="1"/>
  <c r="AV32" i="5"/>
  <c r="AW32" i="5" s="1"/>
  <c r="AG38" i="5"/>
  <c r="AV40" i="5"/>
  <c r="AW40" i="5" s="1"/>
  <c r="AV44" i="5"/>
  <c r="AW44" i="5" s="1"/>
  <c r="AV48" i="5"/>
  <c r="AW48" i="5" s="1"/>
  <c r="AG50" i="5"/>
  <c r="AG53" i="5"/>
  <c r="X19" i="5"/>
  <c r="AM19" i="5"/>
  <c r="AT21" i="5"/>
  <c r="S24" i="5"/>
  <c r="Y26" i="5"/>
  <c r="AN28" i="5"/>
  <c r="AD31" i="5"/>
  <c r="AT34" i="5"/>
  <c r="X36" i="5"/>
  <c r="AM36" i="5"/>
  <c r="AT38" i="5"/>
  <c r="AE40" i="5"/>
  <c r="AA42" i="5"/>
  <c r="AP42" i="5"/>
  <c r="W17" i="4"/>
  <c r="W16" i="4" s="1"/>
  <c r="W15" i="4" s="1"/>
  <c r="W14" i="4" s="1"/>
  <c r="AQ17" i="4"/>
  <c r="AQ16" i="4" s="1"/>
  <c r="AQ15" i="4" s="1"/>
  <c r="AQ14" i="4" s="1"/>
  <c r="AP17" i="4"/>
  <c r="AW21" i="4"/>
  <c r="AY34" i="4"/>
  <c r="AH34" i="4"/>
  <c r="AH40" i="4"/>
  <c r="AY40" i="4"/>
  <c r="Y79" i="4"/>
  <c r="AG79" i="4"/>
  <c r="AV81" i="4"/>
  <c r="AW81" i="4" s="1"/>
  <c r="AN81" i="4"/>
  <c r="AH82" i="4"/>
  <c r="AY82" i="4"/>
  <c r="AS86" i="4"/>
  <c r="AJ85" i="4"/>
  <c r="AY91" i="4"/>
  <c r="AW91" i="4"/>
  <c r="AQ100" i="4"/>
  <c r="AQ99" i="4" s="1"/>
  <c r="AQ98" i="4" s="1"/>
  <c r="AQ97" i="4" s="1"/>
  <c r="AS101" i="4"/>
  <c r="AP100" i="4"/>
  <c r="Y118" i="4"/>
  <c r="AS117" i="4"/>
  <c r="AQ116" i="4"/>
  <c r="AW132" i="4"/>
  <c r="AN135" i="4"/>
  <c r="AS136" i="4"/>
  <c r="AT136" i="4" s="1"/>
  <c r="AR135" i="4"/>
  <c r="AH161" i="4"/>
  <c r="AD173" i="4"/>
  <c r="AE173" i="4" s="1"/>
  <c r="AA171" i="4"/>
  <c r="AA168" i="4" s="1"/>
  <c r="AY21" i="4"/>
  <c r="AH21" i="4"/>
  <c r="AV47" i="4"/>
  <c r="AW47" i="4" s="1"/>
  <c r="AN47" i="4"/>
  <c r="AH48" i="4"/>
  <c r="AY48" i="4"/>
  <c r="AH52" i="4"/>
  <c r="AY52" i="4"/>
  <c r="Y61" i="4"/>
  <c r="AS60" i="4"/>
  <c r="AT60" i="4" s="1"/>
  <c r="AQ59" i="4"/>
  <c r="AY64" i="4"/>
  <c r="AH64" i="4"/>
  <c r="AG65" i="4"/>
  <c r="Y65" i="4"/>
  <c r="AY68" i="4"/>
  <c r="AH68" i="4"/>
  <c r="AG69" i="4"/>
  <c r="Y69" i="4"/>
  <c r="AY72" i="4"/>
  <c r="AH72" i="4"/>
  <c r="U85" i="4"/>
  <c r="AY88" i="4"/>
  <c r="AH88" i="4"/>
  <c r="X94" i="4"/>
  <c r="AV103" i="4"/>
  <c r="AW103" i="4" s="1"/>
  <c r="AN103" i="4"/>
  <c r="U116" i="4"/>
  <c r="AH126" i="4"/>
  <c r="AH134" i="4"/>
  <c r="AG151" i="4"/>
  <c r="Y151" i="4"/>
  <c r="AS157" i="4"/>
  <c r="AP156" i="4"/>
  <c r="AS156" i="4" s="1"/>
  <c r="AW164" i="4"/>
  <c r="AM17" i="4"/>
  <c r="AJ16" i="4"/>
  <c r="AH28" i="4"/>
  <c r="AY28" i="4"/>
  <c r="AH36" i="4"/>
  <c r="AY36" i="4"/>
  <c r="AY38" i="4"/>
  <c r="AH38" i="4"/>
  <c r="AM43" i="4"/>
  <c r="AJ42" i="4"/>
  <c r="AM42" i="4" s="1"/>
  <c r="AH78" i="4"/>
  <c r="AY78" i="4"/>
  <c r="AY80" i="4"/>
  <c r="AH80" i="4"/>
  <c r="AG81" i="4"/>
  <c r="Y81" i="4"/>
  <c r="AY84" i="4"/>
  <c r="AH84" i="4"/>
  <c r="AS94" i="4"/>
  <c r="AT94" i="4" s="1"/>
  <c r="AP93" i="4"/>
  <c r="AS93" i="4" s="1"/>
  <c r="AT93" i="4" s="1"/>
  <c r="AM101" i="4"/>
  <c r="X102" i="4"/>
  <c r="U101" i="4"/>
  <c r="AV107" i="4"/>
  <c r="AW107" i="4" s="1"/>
  <c r="AN107" i="4"/>
  <c r="AA116" i="4"/>
  <c r="AD117" i="4"/>
  <c r="AH130" i="4"/>
  <c r="Y137" i="4"/>
  <c r="AG137" i="4"/>
  <c r="Y148" i="4"/>
  <c r="AH154" i="4"/>
  <c r="AY154" i="4"/>
  <c r="AA156" i="4"/>
  <c r="AD156" i="4" s="1"/>
  <c r="AD157" i="4"/>
  <c r="AH162" i="4"/>
  <c r="AD17" i="4"/>
  <c r="U17" i="4"/>
  <c r="AH23" i="4"/>
  <c r="AY23" i="4"/>
  <c r="AY46" i="4"/>
  <c r="AH46" i="4"/>
  <c r="AG47" i="4"/>
  <c r="Y47" i="4"/>
  <c r="X43" i="4"/>
  <c r="U42" i="4"/>
  <c r="X42" i="4" s="1"/>
  <c r="AD60" i="4"/>
  <c r="AE60" i="4" s="1"/>
  <c r="AB59" i="4"/>
  <c r="AN61" i="4"/>
  <c r="AH62" i="4"/>
  <c r="AY62" i="4"/>
  <c r="AV65" i="4"/>
  <c r="AW65" i="4" s="1"/>
  <c r="AN65" i="4"/>
  <c r="AH66" i="4"/>
  <c r="AY66" i="4"/>
  <c r="AV69" i="4"/>
  <c r="AW69" i="4" s="1"/>
  <c r="AN69" i="4"/>
  <c r="AH70" i="4"/>
  <c r="AY70" i="4"/>
  <c r="AN79" i="4"/>
  <c r="AV79" i="4"/>
  <c r="AW79" i="4" s="1"/>
  <c r="AN89" i="4"/>
  <c r="AH90" i="4"/>
  <c r="AY90" i="4"/>
  <c r="AN94" i="4"/>
  <c r="AV94" i="4"/>
  <c r="AW94" i="4" s="1"/>
  <c r="AV111" i="4"/>
  <c r="AW111" i="4" s="1"/>
  <c r="AN111" i="4"/>
  <c r="AR100" i="4"/>
  <c r="AR99" i="4" s="1"/>
  <c r="AR98" i="4" s="1"/>
  <c r="AR97" i="4" s="1"/>
  <c r="AS144" i="4"/>
  <c r="AT144" i="4" s="1"/>
  <c r="AP143" i="4"/>
  <c r="AH146" i="4"/>
  <c r="AY146" i="4"/>
  <c r="AH150" i="4"/>
  <c r="AY150" i="4"/>
  <c r="X157" i="4"/>
  <c r="U156" i="4"/>
  <c r="X156" i="4" s="1"/>
  <c r="Y21" i="4"/>
  <c r="AG22" i="4"/>
  <c r="AG27" i="4"/>
  <c r="AN28" i="4"/>
  <c r="AV29" i="4"/>
  <c r="AW29" i="4" s="1"/>
  <c r="X32" i="4"/>
  <c r="AV33" i="4"/>
  <c r="AW33" i="4" s="1"/>
  <c r="Y34" i="4"/>
  <c r="AD35" i="4"/>
  <c r="AN36" i="4"/>
  <c r="Y38" i="4"/>
  <c r="AG39" i="4"/>
  <c r="AN40" i="4"/>
  <c r="AV41" i="4"/>
  <c r="AW41" i="4" s="1"/>
  <c r="X44" i="4"/>
  <c r="AM44" i="4"/>
  <c r="AV45" i="4"/>
  <c r="AW45" i="4" s="1"/>
  <c r="Y46" i="4"/>
  <c r="AN48" i="4"/>
  <c r="AV49" i="4"/>
  <c r="AW49" i="4" s="1"/>
  <c r="AG51" i="4"/>
  <c r="AN52" i="4"/>
  <c r="AG54" i="4"/>
  <c r="AD61" i="4"/>
  <c r="AE61" i="4" s="1"/>
  <c r="AS61" i="4"/>
  <c r="AT61" i="4" s="1"/>
  <c r="AN62" i="4"/>
  <c r="AV63" i="4"/>
  <c r="AW63" i="4" s="1"/>
  <c r="Y64" i="4"/>
  <c r="AN66" i="4"/>
  <c r="AV67" i="4"/>
  <c r="AW67" i="4" s="1"/>
  <c r="Y68" i="4"/>
  <c r="AN70" i="4"/>
  <c r="AV71" i="4"/>
  <c r="AW71" i="4" s="1"/>
  <c r="Y72" i="4"/>
  <c r="AG73" i="4"/>
  <c r="W75" i="4"/>
  <c r="W74" i="4" s="1"/>
  <c r="AB75" i="4"/>
  <c r="AL75" i="4"/>
  <c r="AL74" i="4" s="1"/>
  <c r="AQ75" i="4"/>
  <c r="AG77" i="4"/>
  <c r="AN78" i="4"/>
  <c r="Y80" i="4"/>
  <c r="AN82" i="4"/>
  <c r="AV83" i="4"/>
  <c r="AW83" i="4" s="1"/>
  <c r="Y84" i="4"/>
  <c r="S86" i="4"/>
  <c r="AV87" i="4"/>
  <c r="AW87" i="4" s="1"/>
  <c r="Y88" i="4"/>
  <c r="AD89" i="4"/>
  <c r="AE89" i="4" s="1"/>
  <c r="AS89" i="4"/>
  <c r="AT89" i="4" s="1"/>
  <c r="AN90" i="4"/>
  <c r="AN91" i="4"/>
  <c r="AV92" i="4"/>
  <c r="AW92" i="4" s="1"/>
  <c r="U93" i="4"/>
  <c r="X93" i="4" s="1"/>
  <c r="AJ93" i="4"/>
  <c r="AM93" i="4" s="1"/>
  <c r="X95" i="4"/>
  <c r="AG96" i="4"/>
  <c r="AV96" i="4"/>
  <c r="AW96" i="4" s="1"/>
  <c r="S102" i="4"/>
  <c r="AM102" i="4"/>
  <c r="AS102" i="4"/>
  <c r="AT102" i="4" s="1"/>
  <c r="AG103" i="4"/>
  <c r="AY105" i="4"/>
  <c r="AG106" i="4"/>
  <c r="AG107" i="4"/>
  <c r="AY109" i="4"/>
  <c r="AG110" i="4"/>
  <c r="AG111" i="4"/>
  <c r="AY113" i="4"/>
  <c r="AG114" i="4"/>
  <c r="AY115" i="4"/>
  <c r="V117" i="4"/>
  <c r="V116" i="4" s="1"/>
  <c r="V100" i="4" s="1"/>
  <c r="V99" i="4" s="1"/>
  <c r="V98" i="4" s="1"/>
  <c r="V97" i="4" s="1"/>
  <c r="V13" i="4" s="1"/>
  <c r="AM117" i="4"/>
  <c r="AJ116" i="4"/>
  <c r="AM116" i="4" s="1"/>
  <c r="S117" i="4"/>
  <c r="AS118" i="4"/>
  <c r="AT118" i="4" s="1"/>
  <c r="AY119" i="4"/>
  <c r="AG120" i="4"/>
  <c r="AS121" i="4"/>
  <c r="AT121" i="4" s="1"/>
  <c r="Y122" i="4"/>
  <c r="AM123" i="4"/>
  <c r="AG124" i="4"/>
  <c r="Y126" i="4"/>
  <c r="X128" i="4"/>
  <c r="AS129" i="4"/>
  <c r="Y130" i="4"/>
  <c r="AM131" i="4"/>
  <c r="AN131" i="4" s="1"/>
  <c r="AG132" i="4"/>
  <c r="Y134" i="4"/>
  <c r="AT134" i="4"/>
  <c r="V136" i="4"/>
  <c r="V135" i="4" s="1"/>
  <c r="X135" i="4" s="1"/>
  <c r="AS137" i="4"/>
  <c r="AT137" i="4" s="1"/>
  <c r="AV138" i="4"/>
  <c r="AW138" i="4" s="1"/>
  <c r="AB144" i="4"/>
  <c r="AB143" i="4" s="1"/>
  <c r="AV149" i="4"/>
  <c r="AW149" i="4" s="1"/>
  <c r="AV151" i="4"/>
  <c r="AW151" i="4" s="1"/>
  <c r="AN152" i="4"/>
  <c r="AV153" i="4"/>
  <c r="AW153" i="4" s="1"/>
  <c r="AM158" i="4"/>
  <c r="AN158" i="4" s="1"/>
  <c r="Y162" i="4"/>
  <c r="AM163" i="4"/>
  <c r="AN163" i="4" s="1"/>
  <c r="AG164" i="4"/>
  <c r="AH169" i="4"/>
  <c r="AM169" i="4"/>
  <c r="AN172" i="4"/>
  <c r="X182" i="4"/>
  <c r="U181" i="4"/>
  <c r="AH184" i="4"/>
  <c r="Y186" i="4"/>
  <c r="AG186" i="4"/>
  <c r="AH188" i="4"/>
  <c r="AN189" i="4"/>
  <c r="AY191" i="4"/>
  <c r="AH191" i="4"/>
  <c r="AH193" i="4"/>
  <c r="AY193" i="4"/>
  <c r="AS195" i="4"/>
  <c r="AT196" i="4"/>
  <c r="S213" i="4"/>
  <c r="AD234" i="4"/>
  <c r="AS234" i="4"/>
  <c r="AY237" i="4"/>
  <c r="AH237" i="4"/>
  <c r="AG239" i="4"/>
  <c r="Y239" i="4"/>
  <c r="AH242" i="4"/>
  <c r="AD254" i="4"/>
  <c r="AE254" i="4" s="1"/>
  <c r="AB253" i="4"/>
  <c r="AV255" i="4"/>
  <c r="AW255" i="4" s="1"/>
  <c r="AN255" i="4"/>
  <c r="AV263" i="4"/>
  <c r="AW263" i="4" s="1"/>
  <c r="AN263" i="4"/>
  <c r="AY265" i="4"/>
  <c r="AH265" i="4"/>
  <c r="AG267" i="4"/>
  <c r="Y267" i="4"/>
  <c r="AH270" i="4"/>
  <c r="AV271" i="4"/>
  <c r="AW271" i="4" s="1"/>
  <c r="AN271" i="4"/>
  <c r="AY273" i="4"/>
  <c r="AH273" i="4"/>
  <c r="AH275" i="4"/>
  <c r="AY275" i="4"/>
  <c r="AS277" i="4"/>
  <c r="AT277" i="4" s="1"/>
  <c r="AT278" i="4"/>
  <c r="AB288" i="4"/>
  <c r="AD289" i="4"/>
  <c r="AE289" i="4" s="1"/>
  <c r="X296" i="4"/>
  <c r="Y296" i="4" s="1"/>
  <c r="AM304" i="4"/>
  <c r="AD19" i="4"/>
  <c r="AS19" i="4"/>
  <c r="X20" i="4"/>
  <c r="AM20" i="4"/>
  <c r="S25" i="4"/>
  <c r="X25" i="4"/>
  <c r="AM25" i="4"/>
  <c r="AD32" i="4"/>
  <c r="AS32" i="4"/>
  <c r="X37" i="4"/>
  <c r="AM37" i="4"/>
  <c r="AA43" i="4"/>
  <c r="AP43" i="4"/>
  <c r="AG50" i="4"/>
  <c r="AV50" i="4"/>
  <c r="AW50" i="4" s="1"/>
  <c r="AG53" i="4"/>
  <c r="AJ58" i="4"/>
  <c r="S59" i="4"/>
  <c r="W60" i="4"/>
  <c r="AL60" i="4"/>
  <c r="U74" i="4"/>
  <c r="X74" i="4" s="1"/>
  <c r="AJ74" i="4"/>
  <c r="AM74" i="4" s="1"/>
  <c r="S75" i="4"/>
  <c r="AC75" i="4"/>
  <c r="AC74" i="4" s="1"/>
  <c r="AC58" i="4" s="1"/>
  <c r="AC57" i="4" s="1"/>
  <c r="AC56" i="4" s="1"/>
  <c r="AC55" i="4" s="1"/>
  <c r="AR75" i="4"/>
  <c r="AR74" i="4" s="1"/>
  <c r="AR58" i="4" s="1"/>
  <c r="AR57" i="4" s="1"/>
  <c r="AR56" i="4" s="1"/>
  <c r="AR55" i="4" s="1"/>
  <c r="AG76" i="4"/>
  <c r="AH76" i="4" s="1"/>
  <c r="AA85" i="4"/>
  <c r="AP85" i="4"/>
  <c r="X87" i="4"/>
  <c r="AN95" i="4"/>
  <c r="AS95" i="4"/>
  <c r="AT95" i="4" s="1"/>
  <c r="AG104" i="4"/>
  <c r="AG108" i="4"/>
  <c r="AG112" i="4"/>
  <c r="AD118" i="4"/>
  <c r="AE118" i="4" s="1"/>
  <c r="AV122" i="4"/>
  <c r="X123" i="4"/>
  <c r="AS123" i="4"/>
  <c r="AT123" i="4" s="1"/>
  <c r="AG125" i="4"/>
  <c r="AV126" i="4"/>
  <c r="AW126" i="4" s="1"/>
  <c r="AM129" i="4"/>
  <c r="AJ128" i="4"/>
  <c r="AJ127" i="4" s="1"/>
  <c r="AM127" i="4" s="1"/>
  <c r="AV130" i="4"/>
  <c r="AW130" i="4" s="1"/>
  <c r="X131" i="4"/>
  <c r="AG133" i="4"/>
  <c r="AV134" i="4"/>
  <c r="AW134" i="4" s="1"/>
  <c r="X136" i="4"/>
  <c r="P144" i="4"/>
  <c r="P143" i="4" s="1"/>
  <c r="P142" i="4" s="1"/>
  <c r="P141" i="4" s="1"/>
  <c r="P140" i="4" s="1"/>
  <c r="P139" i="4" s="1"/>
  <c r="X145" i="4"/>
  <c r="U144" i="4"/>
  <c r="AD148" i="4"/>
  <c r="AE148" i="4" s="1"/>
  <c r="AM157" i="4"/>
  <c r="AJ156" i="4"/>
  <c r="AM156" i="4" s="1"/>
  <c r="S157" i="4"/>
  <c r="X158" i="4"/>
  <c r="AS158" i="4"/>
  <c r="AT158" i="4" s="1"/>
  <c r="AG160" i="4"/>
  <c r="AM161" i="4"/>
  <c r="AV162" i="4"/>
  <c r="AW162" i="4" s="1"/>
  <c r="X163" i="4"/>
  <c r="AT163" i="4"/>
  <c r="AG165" i="4"/>
  <c r="R168" i="4"/>
  <c r="R167" i="4" s="1"/>
  <c r="R142" i="4" s="1"/>
  <c r="R141" i="4" s="1"/>
  <c r="R140" i="4" s="1"/>
  <c r="R139" i="4" s="1"/>
  <c r="R13" i="4" s="1"/>
  <c r="W168" i="4"/>
  <c r="W167" i="4" s="1"/>
  <c r="W142" i="4" s="1"/>
  <c r="W141" i="4" s="1"/>
  <c r="W140" i="4" s="1"/>
  <c r="W139" i="4" s="1"/>
  <c r="AB168" i="4"/>
  <c r="AB167" i="4" s="1"/>
  <c r="AT169" i="4"/>
  <c r="AG196" i="4"/>
  <c r="X195" i="4"/>
  <c r="Y196" i="4"/>
  <c r="AH200" i="4"/>
  <c r="AV201" i="4"/>
  <c r="AW201" i="4" s="1"/>
  <c r="AN201" i="4"/>
  <c r="AY203" i="4"/>
  <c r="AH203" i="4"/>
  <c r="Y209" i="4"/>
  <c r="AH212" i="4"/>
  <c r="AD213" i="4"/>
  <c r="AE213" i="4" s="1"/>
  <c r="AB213" i="4"/>
  <c r="AB180" i="4" s="1"/>
  <c r="AB179" i="4" s="1"/>
  <c r="AB178" i="4" s="1"/>
  <c r="AB177" i="4" s="1"/>
  <c r="AD214" i="4"/>
  <c r="AE214" i="4" s="1"/>
  <c r="AV215" i="4"/>
  <c r="AW215" i="4" s="1"/>
  <c r="AN215" i="4"/>
  <c r="P220" i="4"/>
  <c r="P219" i="4" s="1"/>
  <c r="P218" i="4" s="1"/>
  <c r="P217" i="4" s="1"/>
  <c r="AG223" i="4"/>
  <c r="Y223" i="4"/>
  <c r="AV226" i="4"/>
  <c r="AW226" i="4" s="1"/>
  <c r="AN226" i="4"/>
  <c r="AH227" i="4"/>
  <c r="AY227" i="4"/>
  <c r="AH231" i="4"/>
  <c r="AY231" i="4"/>
  <c r="AY233" i="4"/>
  <c r="AH233" i="4"/>
  <c r="AN236" i="4"/>
  <c r="AV236" i="4"/>
  <c r="AM235" i="4"/>
  <c r="AD246" i="4"/>
  <c r="AH251" i="4"/>
  <c r="AY251" i="4"/>
  <c r="AR260" i="4"/>
  <c r="AR259" i="4" s="1"/>
  <c r="AR258" i="4" s="1"/>
  <c r="AR257" i="4" s="1"/>
  <c r="AB260" i="4"/>
  <c r="AB259" i="4" s="1"/>
  <c r="AB258" i="4" s="1"/>
  <c r="AB257" i="4" s="1"/>
  <c r="AG278" i="4"/>
  <c r="Y278" i="4"/>
  <c r="AH295" i="4"/>
  <c r="AY295" i="4"/>
  <c r="AN296" i="4"/>
  <c r="AH307" i="4"/>
  <c r="AY315" i="4"/>
  <c r="AH315" i="4"/>
  <c r="AV22" i="4"/>
  <c r="AW22" i="4" s="1"/>
  <c r="AV27" i="4"/>
  <c r="AW27" i="4" s="1"/>
  <c r="AG29" i="4"/>
  <c r="AG33" i="4"/>
  <c r="AV39" i="4"/>
  <c r="AW39" i="4" s="1"/>
  <c r="AG41" i="4"/>
  <c r="AG45" i="4"/>
  <c r="AG49" i="4"/>
  <c r="AV51" i="4"/>
  <c r="AW51" i="4" s="1"/>
  <c r="AV53" i="4"/>
  <c r="AV54" i="4"/>
  <c r="AW54" i="4" s="1"/>
  <c r="AG63" i="4"/>
  <c r="AG67" i="4"/>
  <c r="AG71" i="4"/>
  <c r="AV73" i="4"/>
  <c r="AW73" i="4" s="1"/>
  <c r="AV77" i="4"/>
  <c r="AG83" i="4"/>
  <c r="AG92" i="4"/>
  <c r="AG89" i="4" s="1"/>
  <c r="AV104" i="4"/>
  <c r="AW104" i="4" s="1"/>
  <c r="AV108" i="4"/>
  <c r="AW108" i="4" s="1"/>
  <c r="AT111" i="4"/>
  <c r="AV112" i="4"/>
  <c r="AW112" i="4" s="1"/>
  <c r="AS135" i="4"/>
  <c r="AT135" i="4" s="1"/>
  <c r="AV136" i="4"/>
  <c r="AW136" i="4" s="1"/>
  <c r="AG138" i="4"/>
  <c r="AY152" i="4"/>
  <c r="AH152" i="4"/>
  <c r="AV160" i="4"/>
  <c r="AW160" i="4" s="1"/>
  <c r="AH166" i="4"/>
  <c r="AY166" i="4"/>
  <c r="AV166" i="4"/>
  <c r="AW166" i="4" s="1"/>
  <c r="S168" i="4"/>
  <c r="AH170" i="4"/>
  <c r="AV170" i="4"/>
  <c r="AW170" i="4" s="1"/>
  <c r="AH176" i="4"/>
  <c r="AY176" i="4"/>
  <c r="AD183" i="4"/>
  <c r="AE183" i="4" s="1"/>
  <c r="AC182" i="4"/>
  <c r="AS183" i="4"/>
  <c r="AT183" i="4" s="1"/>
  <c r="AR182" i="4"/>
  <c r="AR181" i="4" s="1"/>
  <c r="AR180" i="4" s="1"/>
  <c r="AR179" i="4" s="1"/>
  <c r="AR178" i="4" s="1"/>
  <c r="AR177" i="4" s="1"/>
  <c r="AH185" i="4"/>
  <c r="AY185" i="4"/>
  <c r="AY187" i="4"/>
  <c r="AH187" i="4"/>
  <c r="Y189" i="4"/>
  <c r="AH192" i="4"/>
  <c r="AD195" i="4"/>
  <c r="AE196" i="4"/>
  <c r="AB220" i="4"/>
  <c r="AB219" i="4" s="1"/>
  <c r="AB218" i="4" s="1"/>
  <c r="AB217" i="4" s="1"/>
  <c r="Y236" i="4"/>
  <c r="AG236" i="4"/>
  <c r="AH236" i="4" s="1"/>
  <c r="X235" i="4"/>
  <c r="AH238" i="4"/>
  <c r="AV239" i="4"/>
  <c r="AW239" i="4" s="1"/>
  <c r="AN239" i="4"/>
  <c r="AH243" i="4"/>
  <c r="AY243" i="4"/>
  <c r="AG255" i="4"/>
  <c r="Y255" i="4"/>
  <c r="AS254" i="4"/>
  <c r="AT254" i="4" s="1"/>
  <c r="AQ253" i="4"/>
  <c r="AS253" i="4" s="1"/>
  <c r="AT253" i="4" s="1"/>
  <c r="AG263" i="4"/>
  <c r="Y263" i="4"/>
  <c r="AH266" i="4"/>
  <c r="AV267" i="4"/>
  <c r="AW267" i="4" s="1"/>
  <c r="AN267" i="4"/>
  <c r="AY269" i="4"/>
  <c r="AH269" i="4"/>
  <c r="AG271" i="4"/>
  <c r="Y271" i="4"/>
  <c r="AH274" i="4"/>
  <c r="AE278" i="4"/>
  <c r="AH282" i="4"/>
  <c r="AD288" i="4"/>
  <c r="AE288" i="4" s="1"/>
  <c r="AH291" i="4"/>
  <c r="AN298" i="4"/>
  <c r="AH299" i="4"/>
  <c r="AH310" i="4"/>
  <c r="AH328" i="4"/>
  <c r="AY328" i="4"/>
  <c r="AD26" i="4"/>
  <c r="AS26" i="4"/>
  <c r="AV26" i="4" s="1"/>
  <c r="AW26" i="4" s="1"/>
  <c r="S43" i="4"/>
  <c r="AC43" i="4"/>
  <c r="AC42" i="4" s="1"/>
  <c r="AR43" i="4"/>
  <c r="AR42" i="4" s="1"/>
  <c r="W86" i="4"/>
  <c r="W85" i="4" s="1"/>
  <c r="AL86" i="4"/>
  <c r="AL85" i="4" s="1"/>
  <c r="AD102" i="4"/>
  <c r="AE102" i="4" s="1"/>
  <c r="AS116" i="4"/>
  <c r="AV118" i="4"/>
  <c r="AW118" i="4" s="1"/>
  <c r="AG122" i="4"/>
  <c r="P128" i="4"/>
  <c r="P127" i="4" s="1"/>
  <c r="P100" i="4" s="1"/>
  <c r="P99" i="4" s="1"/>
  <c r="P98" i="4" s="1"/>
  <c r="P97" i="4" s="1"/>
  <c r="P13" i="4" s="1"/>
  <c r="X129" i="4"/>
  <c r="U128" i="4"/>
  <c r="U127" i="4" s="1"/>
  <c r="X127" i="4" s="1"/>
  <c r="AE129" i="4"/>
  <c r="AA136" i="4"/>
  <c r="AN136" i="4"/>
  <c r="AM137" i="4"/>
  <c r="AD144" i="4"/>
  <c r="AE144" i="4" s="1"/>
  <c r="AA143" i="4"/>
  <c r="AM145" i="4"/>
  <c r="AJ144" i="4"/>
  <c r="AV147" i="4"/>
  <c r="AW147" i="4" s="1"/>
  <c r="AV148" i="4"/>
  <c r="AW148" i="4" s="1"/>
  <c r="AG149" i="4"/>
  <c r="AG153" i="4"/>
  <c r="AV155" i="4"/>
  <c r="AW155" i="4" s="1"/>
  <c r="AV159" i="4"/>
  <c r="Y169" i="4"/>
  <c r="AE169" i="4"/>
  <c r="AQ168" i="4"/>
  <c r="AQ167" i="4" s="1"/>
  <c r="AQ142" i="4" s="1"/>
  <c r="AQ141" i="4" s="1"/>
  <c r="AQ140" i="4" s="1"/>
  <c r="AQ139" i="4" s="1"/>
  <c r="AH172" i="4"/>
  <c r="AY172" i="4"/>
  <c r="X175" i="4"/>
  <c r="U174" i="4"/>
  <c r="AD174" i="4"/>
  <c r="AE174" i="4" s="1"/>
  <c r="AM175" i="4"/>
  <c r="AJ174" i="4"/>
  <c r="AP173" i="4"/>
  <c r="AS174" i="4"/>
  <c r="AT174" i="4" s="1"/>
  <c r="AM182" i="4"/>
  <c r="AJ181" i="4"/>
  <c r="S182" i="4"/>
  <c r="Y183" i="4"/>
  <c r="AG183" i="4"/>
  <c r="AN183" i="4"/>
  <c r="AV183" i="4"/>
  <c r="AW183" i="4" s="1"/>
  <c r="AN186" i="4"/>
  <c r="AV186" i="4"/>
  <c r="AW186" i="4" s="1"/>
  <c r="AV196" i="4"/>
  <c r="AM195" i="4"/>
  <c r="AN196" i="4"/>
  <c r="AH197" i="4"/>
  <c r="AY197" i="4"/>
  <c r="AG201" i="4"/>
  <c r="Y201" i="4"/>
  <c r="AH204" i="4"/>
  <c r="AH208" i="4"/>
  <c r="AN209" i="4"/>
  <c r="AY211" i="4"/>
  <c r="AH211" i="4"/>
  <c r="AG215" i="4"/>
  <c r="Y215" i="4"/>
  <c r="AQ213" i="4"/>
  <c r="AQ180" i="4" s="1"/>
  <c r="AQ179" i="4" s="1"/>
  <c r="AQ178" i="4" s="1"/>
  <c r="AQ177" i="4" s="1"/>
  <c r="AS214" i="4"/>
  <c r="AT214" i="4" s="1"/>
  <c r="AV223" i="4"/>
  <c r="AW223" i="4" s="1"/>
  <c r="AN223" i="4"/>
  <c r="AY225" i="4"/>
  <c r="AH225" i="4"/>
  <c r="AG226" i="4"/>
  <c r="Y226" i="4"/>
  <c r="AH230" i="4"/>
  <c r="AH250" i="4"/>
  <c r="AD253" i="4"/>
  <c r="S253" i="4"/>
  <c r="AV278" i="4"/>
  <c r="AW278" i="4" s="1"/>
  <c r="AM277" i="4"/>
  <c r="AN278" i="4"/>
  <c r="AH279" i="4"/>
  <c r="AY279" i="4"/>
  <c r="U288" i="4"/>
  <c r="X288" i="4" s="1"/>
  <c r="X289" i="4"/>
  <c r="X304" i="4"/>
  <c r="AH308" i="4"/>
  <c r="AH311" i="4"/>
  <c r="AN185" i="4"/>
  <c r="Y187" i="4"/>
  <c r="Y191" i="4"/>
  <c r="AN193" i="4"/>
  <c r="AA195" i="4"/>
  <c r="AA194" i="4" s="1"/>
  <c r="AA180" i="4" s="1"/>
  <c r="AP195" i="4"/>
  <c r="AP194" i="4" s="1"/>
  <c r="AP180" i="4" s="1"/>
  <c r="AN197" i="4"/>
  <c r="Y203" i="4"/>
  <c r="Y211" i="4"/>
  <c r="W214" i="4"/>
  <c r="W213" i="4" s="1"/>
  <c r="AL214" i="4"/>
  <c r="AL213" i="4" s="1"/>
  <c r="U222" i="4"/>
  <c r="AJ222" i="4"/>
  <c r="Y225" i="4"/>
  <c r="AN227" i="4"/>
  <c r="AN231" i="4"/>
  <c r="Y233" i="4"/>
  <c r="S235" i="4"/>
  <c r="Y237" i="4"/>
  <c r="AN243" i="4"/>
  <c r="X247" i="4"/>
  <c r="AN251" i="4"/>
  <c r="U253" i="4"/>
  <c r="X253" i="4" s="1"/>
  <c r="AJ253" i="4"/>
  <c r="W254" i="4"/>
  <c r="W253" i="4" s="1"/>
  <c r="W220" i="4" s="1"/>
  <c r="W219" i="4" s="1"/>
  <c r="W218" i="4" s="1"/>
  <c r="W217" i="4" s="1"/>
  <c r="AL254" i="4"/>
  <c r="AL253" i="4" s="1"/>
  <c r="AL220" i="4" s="1"/>
  <c r="AL219" i="4" s="1"/>
  <c r="AL218" i="4" s="1"/>
  <c r="AL217" i="4" s="1"/>
  <c r="U262" i="4"/>
  <c r="AJ262" i="4"/>
  <c r="Y265" i="4"/>
  <c r="Y269" i="4"/>
  <c r="Y273" i="4"/>
  <c r="AN275" i="4"/>
  <c r="AA277" i="4"/>
  <c r="AA276" i="4" s="1"/>
  <c r="AD276" i="4" s="1"/>
  <c r="AP277" i="4"/>
  <c r="AP276" i="4" s="1"/>
  <c r="AS276" i="4" s="1"/>
  <c r="AN279" i="4"/>
  <c r="AM283" i="4"/>
  <c r="AY287" i="4"/>
  <c r="AP289" i="4"/>
  <c r="AV290" i="4"/>
  <c r="AW290" i="4" s="1"/>
  <c r="AT291" i="4"/>
  <c r="AM292" i="4"/>
  <c r="Y295" i="4"/>
  <c r="AN297" i="4"/>
  <c r="AS298" i="4"/>
  <c r="AT298" i="4" s="1"/>
  <c r="AP297" i="4"/>
  <c r="S305" i="4"/>
  <c r="Y305" i="4" s="1"/>
  <c r="AM305" i="4"/>
  <c r="AM306" i="4"/>
  <c r="Y308" i="4"/>
  <c r="AS310" i="4"/>
  <c r="AT310" i="4" s="1"/>
  <c r="Y311" i="4"/>
  <c r="AV311" i="4"/>
  <c r="AW311" i="4" s="1"/>
  <c r="X314" i="4"/>
  <c r="AM314" i="4"/>
  <c r="S320" i="4"/>
  <c r="Y321" i="4"/>
  <c r="AM321" i="4"/>
  <c r="AV322" i="4"/>
  <c r="AW322" i="4" s="1"/>
  <c r="AH331" i="4"/>
  <c r="AZ331" i="4"/>
  <c r="AG332" i="4"/>
  <c r="AD335" i="4"/>
  <c r="AE335" i="4" s="1"/>
  <c r="AA334" i="4"/>
  <c r="AM335" i="4"/>
  <c r="AV336" i="4"/>
  <c r="AW336" i="4" s="1"/>
  <c r="AK341" i="4"/>
  <c r="AK340" i="4" s="1"/>
  <c r="AK339" i="4" s="1"/>
  <c r="AK338" i="4" s="1"/>
  <c r="AK337" i="4" s="1"/>
  <c r="AY345" i="4"/>
  <c r="AH345" i="4"/>
  <c r="AG347" i="4"/>
  <c r="Y347" i="4"/>
  <c r="AB341" i="4"/>
  <c r="AB340" i="4" s="1"/>
  <c r="AB339" i="4" s="1"/>
  <c r="AB338" i="4" s="1"/>
  <c r="AB337" i="4" s="1"/>
  <c r="AL341" i="4"/>
  <c r="AL340" i="4" s="1"/>
  <c r="AL339" i="4" s="1"/>
  <c r="AL338" i="4" s="1"/>
  <c r="AL337" i="4" s="1"/>
  <c r="AH351" i="4"/>
  <c r="AY351" i="4"/>
  <c r="AY353" i="4"/>
  <c r="AH353" i="4"/>
  <c r="AH358" i="4"/>
  <c r="Y360" i="4"/>
  <c r="AG360" i="4"/>
  <c r="AH371" i="4"/>
  <c r="AY371" i="4"/>
  <c r="AV383" i="4"/>
  <c r="AW383" i="4" s="1"/>
  <c r="AN383" i="4"/>
  <c r="AY385" i="4"/>
  <c r="AH385" i="4"/>
  <c r="AH390" i="4"/>
  <c r="Q398" i="4"/>
  <c r="Q397" i="4" s="1"/>
  <c r="Q396" i="4" s="1"/>
  <c r="Q395" i="4" s="1"/>
  <c r="Q394" i="4" s="1"/>
  <c r="X405" i="4"/>
  <c r="AG424" i="4"/>
  <c r="Y424" i="4"/>
  <c r="X436" i="4"/>
  <c r="AD189" i="4"/>
  <c r="AE189" i="4" s="1"/>
  <c r="AS189" i="4"/>
  <c r="AT189" i="4" s="1"/>
  <c r="S194" i="4"/>
  <c r="W195" i="4"/>
  <c r="W194" i="4" s="1"/>
  <c r="W180" i="4" s="1"/>
  <c r="W179" i="4" s="1"/>
  <c r="W178" i="4" s="1"/>
  <c r="W177" i="4" s="1"/>
  <c r="AL195" i="4"/>
  <c r="AL194" i="4" s="1"/>
  <c r="AL180" i="4" s="1"/>
  <c r="AL179" i="4" s="1"/>
  <c r="AL178" i="4" s="1"/>
  <c r="AL177" i="4" s="1"/>
  <c r="AG199" i="4"/>
  <c r="AV199" i="4"/>
  <c r="AW199" i="4" s="1"/>
  <c r="S206" i="4"/>
  <c r="X206" i="4"/>
  <c r="AM206" i="4"/>
  <c r="AV207" i="4"/>
  <c r="AW207" i="4" s="1"/>
  <c r="AD209" i="4"/>
  <c r="AE209" i="4" s="1"/>
  <c r="AS209" i="4"/>
  <c r="AV209" i="4" s="1"/>
  <c r="AW209" i="4" s="1"/>
  <c r="U213" i="4"/>
  <c r="X213" i="4" s="1"/>
  <c r="AJ213" i="4"/>
  <c r="AM213" i="4" s="1"/>
  <c r="AA222" i="4"/>
  <c r="AP222" i="4"/>
  <c r="AG229" i="4"/>
  <c r="AV229" i="4"/>
  <c r="AW229" i="4" s="1"/>
  <c r="U235" i="4"/>
  <c r="U234" i="4" s="1"/>
  <c r="X234" i="4" s="1"/>
  <c r="AJ235" i="4"/>
  <c r="AJ234" i="4" s="1"/>
  <c r="AM234" i="4" s="1"/>
  <c r="AS247" i="4"/>
  <c r="AG249" i="4"/>
  <c r="AV249" i="4"/>
  <c r="AW249" i="4" s="1"/>
  <c r="AA262" i="4"/>
  <c r="AP262" i="4"/>
  <c r="S276" i="4"/>
  <c r="W277" i="4"/>
  <c r="W276" i="4" s="1"/>
  <c r="W260" i="4" s="1"/>
  <c r="W259" i="4" s="1"/>
  <c r="W258" i="4" s="1"/>
  <c r="W257" i="4" s="1"/>
  <c r="AL277" i="4"/>
  <c r="AL276" i="4" s="1"/>
  <c r="AM276" i="4" s="1"/>
  <c r="X283" i="4"/>
  <c r="AG284" i="4"/>
  <c r="AG286" i="4"/>
  <c r="Y290" i="4"/>
  <c r="AK289" i="4"/>
  <c r="AV291" i="4"/>
  <c r="AW291" i="4" s="1"/>
  <c r="X292" i="4"/>
  <c r="AS292" i="4"/>
  <c r="AT292" i="4" s="1"/>
  <c r="AG294" i="4"/>
  <c r="X298" i="4"/>
  <c r="AV299" i="4"/>
  <c r="AW299" i="4" s="1"/>
  <c r="AS306" i="4"/>
  <c r="AT306" i="4" s="1"/>
  <c r="AP305" i="4"/>
  <c r="AV308" i="4"/>
  <c r="AW308" i="4" s="1"/>
  <c r="AG309" i="4"/>
  <c r="AG312" i="4"/>
  <c r="AG313" i="4"/>
  <c r="AG316" i="4"/>
  <c r="AV318" i="4"/>
  <c r="AW318" i="4" s="1"/>
  <c r="X320" i="4"/>
  <c r="U319" i="4"/>
  <c r="AH323" i="4"/>
  <c r="AZ323" i="4"/>
  <c r="AY324" i="4"/>
  <c r="AE329" i="4"/>
  <c r="AT329" i="4"/>
  <c r="AG330" i="4"/>
  <c r="BD331" i="4"/>
  <c r="BC331" i="4"/>
  <c r="AV332" i="4"/>
  <c r="AW332" i="4" s="1"/>
  <c r="AG335" i="4"/>
  <c r="Y335" i="4"/>
  <c r="AN344" i="4"/>
  <c r="AV344" i="4"/>
  <c r="AW344" i="4" s="1"/>
  <c r="AG350" i="4"/>
  <c r="Y350" i="4"/>
  <c r="AN362" i="4"/>
  <c r="AV367" i="4"/>
  <c r="AW367" i="4" s="1"/>
  <c r="AN367" i="4"/>
  <c r="AV375" i="4"/>
  <c r="AW375" i="4" s="1"/>
  <c r="AN375" i="4"/>
  <c r="AV386" i="4"/>
  <c r="AW386" i="4" s="1"/>
  <c r="AN386" i="4"/>
  <c r="AH403" i="4"/>
  <c r="AY403" i="4"/>
  <c r="AS405" i="4"/>
  <c r="AT405" i="4" s="1"/>
  <c r="AM412" i="4"/>
  <c r="AN413" i="4"/>
  <c r="AM436" i="4"/>
  <c r="AN438" i="4"/>
  <c r="AH439" i="4"/>
  <c r="AN442" i="4"/>
  <c r="AH443" i="4"/>
  <c r="AN446" i="4"/>
  <c r="AH447" i="4"/>
  <c r="Y456" i="4"/>
  <c r="AG456" i="4"/>
  <c r="AV184" i="4"/>
  <c r="AW184" i="4" s="1"/>
  <c r="AV188" i="4"/>
  <c r="AW188" i="4" s="1"/>
  <c r="AG190" i="4"/>
  <c r="AV192" i="4"/>
  <c r="AW192" i="4" s="1"/>
  <c r="AG198" i="4"/>
  <c r="AV200" i="4"/>
  <c r="AW200" i="4" s="1"/>
  <c r="AG202" i="4"/>
  <c r="AV204" i="4"/>
  <c r="AW204" i="4" s="1"/>
  <c r="AV208" i="4"/>
  <c r="AW208" i="4" s="1"/>
  <c r="AG210" i="4"/>
  <c r="AV212" i="4"/>
  <c r="AW212" i="4" s="1"/>
  <c r="AG216" i="4"/>
  <c r="AG224" i="4"/>
  <c r="AG228" i="4"/>
  <c r="AV230" i="4"/>
  <c r="AW230" i="4" s="1"/>
  <c r="AG232" i="4"/>
  <c r="AV238" i="4"/>
  <c r="AW238" i="4" s="1"/>
  <c r="AG240" i="4"/>
  <c r="AV242" i="4"/>
  <c r="AW242" i="4" s="1"/>
  <c r="AG244" i="4"/>
  <c r="AG248" i="4"/>
  <c r="AV250" i="4"/>
  <c r="AW250" i="4" s="1"/>
  <c r="AG252" i="4"/>
  <c r="AG256" i="4"/>
  <c r="AG264" i="4"/>
  <c r="AV266" i="4"/>
  <c r="AW266" i="4" s="1"/>
  <c r="AG268" i="4"/>
  <c r="AV270" i="4"/>
  <c r="AW270" i="4" s="1"/>
  <c r="AG272" i="4"/>
  <c r="AV274" i="4"/>
  <c r="AW274" i="4" s="1"/>
  <c r="AG280" i="4"/>
  <c r="AV282" i="4"/>
  <c r="AV286" i="4"/>
  <c r="AW286" i="4" s="1"/>
  <c r="AV294" i="4"/>
  <c r="AW294" i="4" s="1"/>
  <c r="AD298" i="4"/>
  <c r="AE298" i="4" s="1"/>
  <c r="AA297" i="4"/>
  <c r="AR303" i="4"/>
  <c r="AR302" i="4" s="1"/>
  <c r="AR301" i="4" s="1"/>
  <c r="AR300" i="4" s="1"/>
  <c r="Y306" i="4"/>
  <c r="AV307" i="4"/>
  <c r="AW307" i="4" s="1"/>
  <c r="Y310" i="4"/>
  <c r="AE310" i="4"/>
  <c r="AM310" i="4"/>
  <c r="AD314" i="4"/>
  <c r="AE314" i="4" s="1"/>
  <c r="AS314" i="4"/>
  <c r="AT314" i="4" s="1"/>
  <c r="AS320" i="4"/>
  <c r="AD321" i="4"/>
  <c r="AE321" i="4" s="1"/>
  <c r="AH322" i="4"/>
  <c r="AY322" i="4"/>
  <c r="BD323" i="4"/>
  <c r="BC323" i="4"/>
  <c r="AD326" i="4"/>
  <c r="AA325" i="4"/>
  <c r="AS327" i="4"/>
  <c r="AT327" i="4" s="1"/>
  <c r="AP326" i="4"/>
  <c r="Y344" i="4"/>
  <c r="AG344" i="4"/>
  <c r="AH346" i="4"/>
  <c r="AV347" i="4"/>
  <c r="AW347" i="4" s="1"/>
  <c r="AN347" i="4"/>
  <c r="AY349" i="4"/>
  <c r="AH349" i="4"/>
  <c r="W341" i="4"/>
  <c r="W340" i="4" s="1"/>
  <c r="W339" i="4" s="1"/>
  <c r="W338" i="4" s="1"/>
  <c r="W337" i="4" s="1"/>
  <c r="AH354" i="4"/>
  <c r="AH359" i="4"/>
  <c r="AY359" i="4"/>
  <c r="AT357" i="4"/>
  <c r="AY361" i="4"/>
  <c r="AH361" i="4"/>
  <c r="AH363" i="4"/>
  <c r="AY363" i="4"/>
  <c r="AG383" i="4"/>
  <c r="Y383" i="4"/>
  <c r="AH387" i="4"/>
  <c r="AY387" i="4"/>
  <c r="AH391" i="4"/>
  <c r="AY391" i="4"/>
  <c r="AY393" i="4"/>
  <c r="AH393" i="4"/>
  <c r="AM399" i="4"/>
  <c r="AJ398" i="4"/>
  <c r="AS400" i="4"/>
  <c r="AT401" i="4"/>
  <c r="AM405" i="4"/>
  <c r="AG413" i="4"/>
  <c r="Y413" i="4"/>
  <c r="X412" i="4"/>
  <c r="X419" i="4"/>
  <c r="U418" i="4"/>
  <c r="X418" i="4" s="1"/>
  <c r="Y442" i="4"/>
  <c r="AG442" i="4"/>
  <c r="Y446" i="4"/>
  <c r="AG446" i="4"/>
  <c r="AG453" i="4"/>
  <c r="AH453" i="4" s="1"/>
  <c r="Y453" i="4"/>
  <c r="X452" i="4"/>
  <c r="AD207" i="4"/>
  <c r="S222" i="4"/>
  <c r="AC222" i="4"/>
  <c r="AC221" i="4" s="1"/>
  <c r="AR222" i="4"/>
  <c r="AR221" i="4" s="1"/>
  <c r="AD241" i="4"/>
  <c r="AE241" i="4" s="1"/>
  <c r="AS241" i="4"/>
  <c r="AT241" i="4" s="1"/>
  <c r="S246" i="4"/>
  <c r="AC246" i="4"/>
  <c r="AC245" i="4" s="1"/>
  <c r="AM246" i="4"/>
  <c r="AR246" i="4"/>
  <c r="AR245" i="4" s="1"/>
  <c r="AD281" i="4"/>
  <c r="AE281" i="4" s="1"/>
  <c r="AV285" i="4"/>
  <c r="AW285" i="4" s="1"/>
  <c r="AE291" i="4"/>
  <c r="AD290" i="4"/>
  <c r="AV293" i="4"/>
  <c r="AW293" i="4" s="1"/>
  <c r="Y297" i="4"/>
  <c r="AD306" i="4"/>
  <c r="AA305" i="4"/>
  <c r="AY317" i="4"/>
  <c r="AH317" i="4"/>
  <c r="AH318" i="4"/>
  <c r="AY318" i="4"/>
  <c r="X326" i="4"/>
  <c r="U325" i="4"/>
  <c r="AV327" i="4"/>
  <c r="AW327" i="4" s="1"/>
  <c r="AN327" i="4"/>
  <c r="Y328" i="4"/>
  <c r="X327" i="4"/>
  <c r="S326" i="4"/>
  <c r="Y329" i="4"/>
  <c r="AG329" i="4"/>
  <c r="AN329" i="4"/>
  <c r="AV329" i="4"/>
  <c r="AW329" i="4" s="1"/>
  <c r="AS335" i="4"/>
  <c r="AP334" i="4"/>
  <c r="AP333" i="4" s="1"/>
  <c r="AS333" i="4" s="1"/>
  <c r="AT333" i="4" s="1"/>
  <c r="AY336" i="4"/>
  <c r="AV350" i="4"/>
  <c r="AW350" i="4" s="1"/>
  <c r="AN350" i="4"/>
  <c r="AN360" i="4"/>
  <c r="AV360" i="4"/>
  <c r="AW360" i="4" s="1"/>
  <c r="AG367" i="4"/>
  <c r="Y367" i="4"/>
  <c r="AG375" i="4"/>
  <c r="Y375" i="4"/>
  <c r="AG386" i="4"/>
  <c r="Y386" i="4"/>
  <c r="X399" i="4"/>
  <c r="AD400" i="4"/>
  <c r="AE401" i="4"/>
  <c r="AH402" i="4"/>
  <c r="AD405" i="4"/>
  <c r="AE405" i="4" s="1"/>
  <c r="AD419" i="4"/>
  <c r="AA418" i="4"/>
  <c r="AD418" i="4" s="1"/>
  <c r="AG427" i="4"/>
  <c r="AN311" i="4"/>
  <c r="Y313" i="4"/>
  <c r="AN315" i="4"/>
  <c r="Y317" i="4"/>
  <c r="AB320" i="4"/>
  <c r="AN323" i="4"/>
  <c r="AJ326" i="4"/>
  <c r="AN331" i="4"/>
  <c r="U334" i="4"/>
  <c r="AJ334" i="4"/>
  <c r="S343" i="4"/>
  <c r="Y345" i="4"/>
  <c r="Y349" i="4"/>
  <c r="AN351" i="4"/>
  <c r="Y353" i="4"/>
  <c r="AN359" i="4"/>
  <c r="Y361" i="4"/>
  <c r="AD362" i="4"/>
  <c r="AE362" i="4" s="1"/>
  <c r="AN363" i="4"/>
  <c r="U366" i="4"/>
  <c r="AJ366" i="4"/>
  <c r="Y370" i="4"/>
  <c r="AN370" i="4"/>
  <c r="AY370" i="4"/>
  <c r="AN371" i="4"/>
  <c r="U374" i="4"/>
  <c r="AJ374" i="4"/>
  <c r="U382" i="4"/>
  <c r="AJ382" i="4"/>
  <c r="Y385" i="4"/>
  <c r="AN387" i="4"/>
  <c r="AN391" i="4"/>
  <c r="Y393" i="4"/>
  <c r="AN403" i="4"/>
  <c r="X407" i="4"/>
  <c r="AM407" i="4"/>
  <c r="AV408" i="4"/>
  <c r="AW408" i="4" s="1"/>
  <c r="AG409" i="4"/>
  <c r="AN410" i="4"/>
  <c r="U412" i="4"/>
  <c r="U411" i="4" s="1"/>
  <c r="U398" i="4" s="1"/>
  <c r="AG414" i="4"/>
  <c r="AG417" i="4"/>
  <c r="X420" i="4"/>
  <c r="AD420" i="4"/>
  <c r="AR420" i="4"/>
  <c r="AR419" i="4" s="1"/>
  <c r="AR418" i="4" s="1"/>
  <c r="AS418" i="4" s="1"/>
  <c r="AD421" i="4"/>
  <c r="AE421" i="4" s="1"/>
  <c r="AV421" i="4"/>
  <c r="AW421" i="4" s="1"/>
  <c r="AN422" i="4"/>
  <c r="AV423" i="4"/>
  <c r="AW423" i="4" s="1"/>
  <c r="AY425" i="4"/>
  <c r="AG426" i="4"/>
  <c r="AM427" i="4"/>
  <c r="AV428" i="4"/>
  <c r="AW428" i="4" s="1"/>
  <c r="AG429" i="4"/>
  <c r="AN430" i="4"/>
  <c r="AV431" i="4"/>
  <c r="AW431" i="4" s="1"/>
  <c r="AS438" i="4"/>
  <c r="AT438" i="4" s="1"/>
  <c r="AP437" i="4"/>
  <c r="AV440" i="4"/>
  <c r="AW440" i="4" s="1"/>
  <c r="AG441" i="4"/>
  <c r="AS442" i="4"/>
  <c r="AT442" i="4" s="1"/>
  <c r="AV444" i="4"/>
  <c r="AW444" i="4" s="1"/>
  <c r="AG445" i="4"/>
  <c r="AS446" i="4"/>
  <c r="AT446" i="4" s="1"/>
  <c r="AV448" i="4"/>
  <c r="AW448" i="4" s="1"/>
  <c r="AG449" i="4"/>
  <c r="AN450" i="4"/>
  <c r="U452" i="4"/>
  <c r="U451" i="4" s="1"/>
  <c r="AA452" i="4"/>
  <c r="AA451" i="4" s="1"/>
  <c r="AS453" i="4"/>
  <c r="AG457" i="4"/>
  <c r="AE459" i="4"/>
  <c r="AD458" i="4"/>
  <c r="AV459" i="4"/>
  <c r="AY460" i="4"/>
  <c r="AH460" i="4"/>
  <c r="AG461" i="4"/>
  <c r="AH466" i="4"/>
  <c r="AY466" i="4"/>
  <c r="AG467" i="4"/>
  <c r="Y467" i="4"/>
  <c r="AH468" i="4"/>
  <c r="AY468" i="4"/>
  <c r="AH469" i="4"/>
  <c r="AH470" i="4"/>
  <c r="AY470" i="4"/>
  <c r="Y473" i="4"/>
  <c r="AG473" i="4"/>
  <c r="V478" i="4"/>
  <c r="V477" i="4" s="1"/>
  <c r="V476" i="4" s="1"/>
  <c r="V475" i="4" s="1"/>
  <c r="AS480" i="4"/>
  <c r="AT480" i="4" s="1"/>
  <c r="R478" i="4"/>
  <c r="R477" i="4" s="1"/>
  <c r="R476" i="4" s="1"/>
  <c r="R475" i="4" s="1"/>
  <c r="R394" i="4" s="1"/>
  <c r="W478" i="4"/>
  <c r="W477" i="4" s="1"/>
  <c r="W476" i="4" s="1"/>
  <c r="W475" i="4" s="1"/>
  <c r="W394" i="4" s="1"/>
  <c r="AH482" i="4"/>
  <c r="AY482" i="4"/>
  <c r="AH485" i="4"/>
  <c r="AH486" i="4"/>
  <c r="AY486" i="4"/>
  <c r="AG487" i="4"/>
  <c r="Y487" i="4"/>
  <c r="AH488" i="4"/>
  <c r="AY488" i="4"/>
  <c r="AH489" i="4"/>
  <c r="AH490" i="4"/>
  <c r="AY490" i="4"/>
  <c r="AH498" i="4"/>
  <c r="AY498" i="4"/>
  <c r="AG499" i="4"/>
  <c r="Y499" i="4"/>
  <c r="AH500" i="4"/>
  <c r="AY500" i="4"/>
  <c r="AH501" i="4"/>
  <c r="AH502" i="4"/>
  <c r="AY502" i="4"/>
  <c r="X513" i="4"/>
  <c r="AV514" i="4"/>
  <c r="AW514" i="4" s="1"/>
  <c r="P519" i="4"/>
  <c r="P518" i="4" s="1"/>
  <c r="P517" i="4" s="1"/>
  <c r="P516" i="4" s="1"/>
  <c r="P394" i="4" s="1"/>
  <c r="AB519" i="4"/>
  <c r="AB518" i="4" s="1"/>
  <c r="AB517" i="4" s="1"/>
  <c r="AB516" i="4" s="1"/>
  <c r="AB394" i="4" s="1"/>
  <c r="AK519" i="4"/>
  <c r="AK518" i="4" s="1"/>
  <c r="AK517" i="4" s="1"/>
  <c r="AK516" i="4" s="1"/>
  <c r="AV526" i="4"/>
  <c r="AW526" i="4" s="1"/>
  <c r="AH528" i="4"/>
  <c r="AY528" i="4"/>
  <c r="AH529" i="4"/>
  <c r="AS536" i="4"/>
  <c r="AH538" i="4"/>
  <c r="AY538" i="4"/>
  <c r="AH540" i="4"/>
  <c r="AY540" i="4"/>
  <c r="AH541" i="4"/>
  <c r="AH545" i="4"/>
  <c r="X551" i="4"/>
  <c r="P557" i="4"/>
  <c r="P556" i="4" s="1"/>
  <c r="P555" i="4" s="1"/>
  <c r="P554" i="4" s="1"/>
  <c r="Y560" i="4"/>
  <c r="AR558" i="4"/>
  <c r="AR557" i="4" s="1"/>
  <c r="AR556" i="4" s="1"/>
  <c r="AR555" i="4" s="1"/>
  <c r="AR554" i="4" s="1"/>
  <c r="AS559" i="4"/>
  <c r="AT559" i="4" s="1"/>
  <c r="AH563" i="4"/>
  <c r="AG564" i="4"/>
  <c r="Y564" i="4"/>
  <c r="AH567" i="4"/>
  <c r="AG568" i="4"/>
  <c r="Y568" i="4"/>
  <c r="AH571" i="4"/>
  <c r="AW576" i="4"/>
  <c r="AN588" i="4"/>
  <c r="X597" i="4"/>
  <c r="AM597" i="4"/>
  <c r="AL596" i="4"/>
  <c r="AL595" i="4" s="1"/>
  <c r="AL594" i="4" s="1"/>
  <c r="AA342" i="4"/>
  <c r="AP342" i="4"/>
  <c r="U343" i="4"/>
  <c r="AJ343" i="4"/>
  <c r="S356" i="4"/>
  <c r="AM356" i="4"/>
  <c r="AV357" i="4"/>
  <c r="AW357" i="4" s="1"/>
  <c r="AA366" i="4"/>
  <c r="AP366" i="4"/>
  <c r="AG369" i="4"/>
  <c r="AV369" i="4"/>
  <c r="AW369" i="4" s="1"/>
  <c r="AA374" i="4"/>
  <c r="AP374" i="4"/>
  <c r="AA382" i="4"/>
  <c r="AP382" i="4"/>
  <c r="AG389" i="4"/>
  <c r="AV389" i="4"/>
  <c r="AW389" i="4" s="1"/>
  <c r="AA398" i="4"/>
  <c r="AP398" i="4"/>
  <c r="S400" i="4"/>
  <c r="X400" i="4"/>
  <c r="AC400" i="4"/>
  <c r="AC399" i="4" s="1"/>
  <c r="AC398" i="4" s="1"/>
  <c r="AC397" i="4" s="1"/>
  <c r="AC396" i="4" s="1"/>
  <c r="AC395" i="4" s="1"/>
  <c r="AM400" i="4"/>
  <c r="AN400" i="4" s="1"/>
  <c r="AR400" i="4"/>
  <c r="AR399" i="4" s="1"/>
  <c r="AR398" i="4" s="1"/>
  <c r="AR397" i="4" s="1"/>
  <c r="AR396" i="4" s="1"/>
  <c r="AR395" i="4" s="1"/>
  <c r="AG401" i="4"/>
  <c r="AV401" i="4"/>
  <c r="AD407" i="4"/>
  <c r="AS407" i="4"/>
  <c r="AS413" i="4"/>
  <c r="AV413" i="4" s="1"/>
  <c r="AW413" i="4" s="1"/>
  <c r="AG415" i="4"/>
  <c r="AV416" i="4"/>
  <c r="AW416" i="4" s="1"/>
  <c r="S420" i="4"/>
  <c r="AL420" i="4"/>
  <c r="AL419" i="4" s="1"/>
  <c r="AL418" i="4" s="1"/>
  <c r="AL397" i="4" s="1"/>
  <c r="AL396" i="4" s="1"/>
  <c r="AL395" i="4" s="1"/>
  <c r="AL394" i="4" s="1"/>
  <c r="Y427" i="4"/>
  <c r="X438" i="4"/>
  <c r="AV439" i="4"/>
  <c r="AW439" i="4" s="1"/>
  <c r="AV443" i="4"/>
  <c r="AW443" i="4" s="1"/>
  <c r="AV447" i="4"/>
  <c r="AW447" i="4" s="1"/>
  <c r="V452" i="4"/>
  <c r="V451" i="4" s="1"/>
  <c r="V435" i="4" s="1"/>
  <c r="V434" i="4" s="1"/>
  <c r="V433" i="4" s="1"/>
  <c r="V432" i="4" s="1"/>
  <c r="AP452" i="4"/>
  <c r="AP451" i="4" s="1"/>
  <c r="AM453" i="4"/>
  <c r="AV453" i="4"/>
  <c r="AY454" i="4"/>
  <c r="AH454" i="4"/>
  <c r="AG459" i="4"/>
  <c r="AH462" i="4"/>
  <c r="AY462" i="4"/>
  <c r="AN465" i="4"/>
  <c r="AV465" i="4"/>
  <c r="AW465" i="4" s="1"/>
  <c r="AD480" i="4"/>
  <c r="AE480" i="4" s="1"/>
  <c r="AN481" i="4"/>
  <c r="AV481" i="4"/>
  <c r="AW481" i="4" s="1"/>
  <c r="AQ478" i="4"/>
  <c r="AQ477" i="4" s="1"/>
  <c r="AQ476" i="4" s="1"/>
  <c r="AQ475" i="4" s="1"/>
  <c r="Y484" i="4"/>
  <c r="AG484" i="4"/>
  <c r="AM492" i="4"/>
  <c r="AN497" i="4"/>
  <c r="AV497" i="4"/>
  <c r="AW497" i="4" s="1"/>
  <c r="AN508" i="4"/>
  <c r="AV508" i="4"/>
  <c r="AW508" i="4" s="1"/>
  <c r="AG514" i="4"/>
  <c r="AR519" i="4"/>
  <c r="AR518" i="4" s="1"/>
  <c r="AR517" i="4" s="1"/>
  <c r="AR516" i="4" s="1"/>
  <c r="AG526" i="4"/>
  <c r="AD536" i="4"/>
  <c r="AN537" i="4"/>
  <c r="AV537" i="4"/>
  <c r="AW537" i="4" s="1"/>
  <c r="AT544" i="4"/>
  <c r="AS543" i="4"/>
  <c r="X558" i="4"/>
  <c r="AV564" i="4"/>
  <c r="AW564" i="4" s="1"/>
  <c r="AV568" i="4"/>
  <c r="AW568" i="4" s="1"/>
  <c r="AN580" i="4"/>
  <c r="AG586" i="4"/>
  <c r="Y586" i="4"/>
  <c r="AH589" i="4"/>
  <c r="AY589" i="4"/>
  <c r="AV346" i="4"/>
  <c r="AW346" i="4" s="1"/>
  <c r="AG348" i="4"/>
  <c r="AG352" i="4"/>
  <c r="AV354" i="4"/>
  <c r="AW354" i="4" s="1"/>
  <c r="AV358" i="4"/>
  <c r="AW358" i="4" s="1"/>
  <c r="AG364" i="4"/>
  <c r="AG368" i="4"/>
  <c r="AG372" i="4"/>
  <c r="AG376" i="4"/>
  <c r="AG384" i="4"/>
  <c r="AG388" i="4"/>
  <c r="AV390" i="4"/>
  <c r="AW390" i="4" s="1"/>
  <c r="AG392" i="4"/>
  <c r="AV402" i="4"/>
  <c r="AW402" i="4" s="1"/>
  <c r="AG404" i="4"/>
  <c r="AG408" i="4"/>
  <c r="AY410" i="4"/>
  <c r="AH410" i="4"/>
  <c r="AN416" i="4"/>
  <c r="AM419" i="4"/>
  <c r="AJ418" i="4"/>
  <c r="AM418" i="4" s="1"/>
  <c r="AY422" i="4"/>
  <c r="AH422" i="4"/>
  <c r="AG428" i="4"/>
  <c r="AY430" i="4"/>
  <c r="AH430" i="4"/>
  <c r="AD438" i="4"/>
  <c r="AE438" i="4" s="1"/>
  <c r="AA437" i="4"/>
  <c r="AG440" i="4"/>
  <c r="AG444" i="4"/>
  <c r="AG448" i="4"/>
  <c r="AY450" i="4"/>
  <c r="AH450" i="4"/>
  <c r="AN456" i="4"/>
  <c r="AV456" i="4"/>
  <c r="AW456" i="4" s="1"/>
  <c r="AG458" i="4"/>
  <c r="AH458" i="4" s="1"/>
  <c r="Y458" i="4"/>
  <c r="AD464" i="4"/>
  <c r="AE464" i="4" s="1"/>
  <c r="AA463" i="4"/>
  <c r="AD463" i="4" s="1"/>
  <c r="AS464" i="4"/>
  <c r="AT464" i="4" s="1"/>
  <c r="AP463" i="4"/>
  <c r="AS463" i="4" s="1"/>
  <c r="X465" i="4"/>
  <c r="U464" i="4"/>
  <c r="AV467" i="4"/>
  <c r="AW467" i="4" s="1"/>
  <c r="AN467" i="4"/>
  <c r="AH474" i="4"/>
  <c r="AY474" i="4"/>
  <c r="Y481" i="4"/>
  <c r="AG481" i="4"/>
  <c r="AV487" i="4"/>
  <c r="AW487" i="4" s="1"/>
  <c r="AN487" i="4"/>
  <c r="X492" i="4"/>
  <c r="AV494" i="4"/>
  <c r="AW494" i="4" s="1"/>
  <c r="AH496" i="4"/>
  <c r="AY496" i="4"/>
  <c r="Y497" i="4"/>
  <c r="AG497" i="4"/>
  <c r="AV499" i="4"/>
  <c r="AW499" i="4" s="1"/>
  <c r="AN499" i="4"/>
  <c r="AV506" i="4"/>
  <c r="AW506" i="4" s="1"/>
  <c r="AH509" i="4"/>
  <c r="AH510" i="4"/>
  <c r="AY510" i="4"/>
  <c r="AV522" i="4"/>
  <c r="AW522" i="4" s="1"/>
  <c r="AH524" i="4"/>
  <c r="AY524" i="4"/>
  <c r="AH525" i="4"/>
  <c r="AV530" i="4"/>
  <c r="AW530" i="4" s="1"/>
  <c r="AH532" i="4"/>
  <c r="AY532" i="4"/>
  <c r="AH533" i="4"/>
  <c r="AH534" i="4"/>
  <c r="AY534" i="4"/>
  <c r="Y537" i="4"/>
  <c r="AG537" i="4"/>
  <c r="AV546" i="4"/>
  <c r="AW546" i="4" s="1"/>
  <c r="AH548" i="4"/>
  <c r="AY548" i="4"/>
  <c r="AH549" i="4"/>
  <c r="AH553" i="4"/>
  <c r="AV559" i="4"/>
  <c r="AW559" i="4" s="1"/>
  <c r="AN559" i="4"/>
  <c r="AH581" i="4"/>
  <c r="AY581" i="4"/>
  <c r="Y591" i="4"/>
  <c r="AD357" i="4"/>
  <c r="S366" i="4"/>
  <c r="S382" i="4"/>
  <c r="S412" i="4"/>
  <c r="Y416" i="4"/>
  <c r="AD416" i="4"/>
  <c r="X421" i="4"/>
  <c r="AG423" i="4"/>
  <c r="AV424" i="4"/>
  <c r="AW424" i="4" s="1"/>
  <c r="AG431" i="4"/>
  <c r="Y437" i="4"/>
  <c r="AM437" i="4"/>
  <c r="S451" i="4"/>
  <c r="AG455" i="4"/>
  <c r="AV457" i="4"/>
  <c r="AW457" i="4" s="1"/>
  <c r="AM458" i="4"/>
  <c r="AN458" i="4" s="1"/>
  <c r="AT459" i="4"/>
  <c r="AS458" i="4"/>
  <c r="AT458" i="4" s="1"/>
  <c r="AN473" i="4"/>
  <c r="AV473" i="4"/>
  <c r="AW473" i="4" s="1"/>
  <c r="AN484" i="4"/>
  <c r="AV484" i="4"/>
  <c r="AW484" i="4" s="1"/>
  <c r="AH494" i="4"/>
  <c r="AY494" i="4"/>
  <c r="AZ494" i="4" s="1"/>
  <c r="BB506" i="4"/>
  <c r="BC506" i="4" s="1"/>
  <c r="AH506" i="4"/>
  <c r="AY506" i="4"/>
  <c r="AZ506" i="4" s="1"/>
  <c r="Y508" i="4"/>
  <c r="AG508" i="4"/>
  <c r="BB522" i="4"/>
  <c r="BC522" i="4" s="1"/>
  <c r="AH522" i="4"/>
  <c r="AY522" i="4"/>
  <c r="AZ522" i="4" s="1"/>
  <c r="AH530" i="4"/>
  <c r="AY530" i="4"/>
  <c r="AZ530" i="4" s="1"/>
  <c r="AE544" i="4"/>
  <c r="AD543" i="4"/>
  <c r="AH546" i="4"/>
  <c r="AY546" i="4"/>
  <c r="AZ546" i="4" s="1"/>
  <c r="AD558" i="4"/>
  <c r="AV578" i="4"/>
  <c r="AW578" i="4" s="1"/>
  <c r="AW579" i="4"/>
  <c r="AY582" i="4"/>
  <c r="AH582" i="4"/>
  <c r="S463" i="4"/>
  <c r="Y469" i="4"/>
  <c r="S471" i="4"/>
  <c r="S479" i="4"/>
  <c r="AN483" i="4"/>
  <c r="Y485" i="4"/>
  <c r="Y489" i="4"/>
  <c r="AN491" i="4"/>
  <c r="AA493" i="4"/>
  <c r="AP493" i="4"/>
  <c r="Y494" i="4"/>
  <c r="AN494" i="4"/>
  <c r="AN495" i="4"/>
  <c r="Y501" i="4"/>
  <c r="AN503" i="4"/>
  <c r="AA505" i="4"/>
  <c r="AP505" i="4"/>
  <c r="Y506" i="4"/>
  <c r="AN506" i="4"/>
  <c r="BD506" i="4"/>
  <c r="AN507" i="4"/>
  <c r="Y509" i="4"/>
  <c r="AN511" i="4"/>
  <c r="AA513" i="4"/>
  <c r="AP513" i="4"/>
  <c r="Y514" i="4"/>
  <c r="AN514" i="4"/>
  <c r="AN515" i="4"/>
  <c r="AA521" i="4"/>
  <c r="AP521" i="4"/>
  <c r="Y522" i="4"/>
  <c r="AN522" i="4"/>
  <c r="BD522" i="4"/>
  <c r="AN523" i="4"/>
  <c r="Y525" i="4"/>
  <c r="Y526" i="4"/>
  <c r="AN526" i="4"/>
  <c r="AN527" i="4"/>
  <c r="Y529" i="4"/>
  <c r="Y530" i="4"/>
  <c r="AN530" i="4"/>
  <c r="AN531" i="4"/>
  <c r="Y533" i="4"/>
  <c r="S535" i="4"/>
  <c r="AN539" i="4"/>
  <c r="Y541" i="4"/>
  <c r="S543" i="4"/>
  <c r="Y545" i="4"/>
  <c r="Y546" i="4"/>
  <c r="AN546" i="4"/>
  <c r="AN547" i="4"/>
  <c r="Y549" i="4"/>
  <c r="U550" i="4"/>
  <c r="X550" i="4" s="1"/>
  <c r="AJ550" i="4"/>
  <c r="AM550" i="4" s="1"/>
  <c r="S551" i="4"/>
  <c r="AN551" i="4" s="1"/>
  <c r="Y553" i="4"/>
  <c r="AK558" i="4"/>
  <c r="AN560" i="4"/>
  <c r="AS560" i="4"/>
  <c r="AT560" i="4" s="1"/>
  <c r="AG562" i="4"/>
  <c r="AT562" i="4"/>
  <c r="AV563" i="4"/>
  <c r="AW563" i="4" s="1"/>
  <c r="AN564" i="4"/>
  <c r="AG566" i="4"/>
  <c r="AT566" i="4"/>
  <c r="AV567" i="4"/>
  <c r="AW567" i="4" s="1"/>
  <c r="AN568" i="4"/>
  <c r="AG570" i="4"/>
  <c r="AT570" i="4"/>
  <c r="AV571" i="4"/>
  <c r="AW571" i="4" s="1"/>
  <c r="AG572" i="4"/>
  <c r="AV572" i="4"/>
  <c r="AW572" i="4" s="1"/>
  <c r="Y575" i="4"/>
  <c r="AD575" i="4"/>
  <c r="AG575" i="4" s="1"/>
  <c r="AH575" i="4" s="1"/>
  <c r="AN576" i="4"/>
  <c r="AH577" i="4"/>
  <c r="AV577" i="4"/>
  <c r="AW577" i="4" s="1"/>
  <c r="X578" i="4"/>
  <c r="AS578" i="4"/>
  <c r="AT578" i="4" s="1"/>
  <c r="AN579" i="4"/>
  <c r="AD580" i="4"/>
  <c r="AE580" i="4" s="1"/>
  <c r="Y581" i="4"/>
  <c r="AN583" i="4"/>
  <c r="AJ584" i="4"/>
  <c r="AP585" i="4"/>
  <c r="S585" i="4"/>
  <c r="AC585" i="4"/>
  <c r="AC584" i="4" s="1"/>
  <c r="AC557" i="4" s="1"/>
  <c r="AC556" i="4" s="1"/>
  <c r="AC555" i="4" s="1"/>
  <c r="AC554" i="4" s="1"/>
  <c r="AN587" i="4"/>
  <c r="AD588" i="4"/>
  <c r="AE588" i="4" s="1"/>
  <c r="Y589" i="4"/>
  <c r="V590" i="4"/>
  <c r="V557" i="4" s="1"/>
  <c r="V556" i="4" s="1"/>
  <c r="V555" i="4" s="1"/>
  <c r="V554" i="4" s="1"/>
  <c r="AM592" i="4"/>
  <c r="AK591" i="4"/>
  <c r="AG593" i="4"/>
  <c r="AM598" i="4"/>
  <c r="AM600" i="4"/>
  <c r="AV620" i="4"/>
  <c r="AW620" i="4" s="1"/>
  <c r="AN620" i="4"/>
  <c r="AV623" i="4"/>
  <c r="AW623" i="4" s="1"/>
  <c r="AN623" i="4"/>
  <c r="AC631" i="4"/>
  <c r="AC617" i="4" s="1"/>
  <c r="AC616" i="4" s="1"/>
  <c r="AC615" i="4" s="1"/>
  <c r="AC614" i="4" s="1"/>
  <c r="AD632" i="4"/>
  <c r="AG640" i="4"/>
  <c r="Y640" i="4"/>
  <c r="AK675" i="4"/>
  <c r="AK674" i="4" s="1"/>
  <c r="AK673" i="4" s="1"/>
  <c r="AM676" i="4"/>
  <c r="AV461" i="4"/>
  <c r="AW461" i="4" s="1"/>
  <c r="AV469" i="4"/>
  <c r="AW469" i="4" s="1"/>
  <c r="AG483" i="4"/>
  <c r="AV485" i="4"/>
  <c r="AW485" i="4" s="1"/>
  <c r="AV489" i="4"/>
  <c r="AW489" i="4" s="1"/>
  <c r="AG491" i="4"/>
  <c r="AG495" i="4"/>
  <c r="AV501" i="4"/>
  <c r="AW501" i="4" s="1"/>
  <c r="AG503" i="4"/>
  <c r="AG507" i="4"/>
  <c r="AV509" i="4"/>
  <c r="AW509" i="4" s="1"/>
  <c r="AG511" i="4"/>
  <c r="AG515" i="4"/>
  <c r="AG523" i="4"/>
  <c r="AV525" i="4"/>
  <c r="AW525" i="4" s="1"/>
  <c r="AG527" i="4"/>
  <c r="AV529" i="4"/>
  <c r="AW529" i="4" s="1"/>
  <c r="AG531" i="4"/>
  <c r="AV533" i="4"/>
  <c r="AW533" i="4" s="1"/>
  <c r="AG539" i="4"/>
  <c r="AV541" i="4"/>
  <c r="AW541" i="4" s="1"/>
  <c r="X544" i="4"/>
  <c r="AM544" i="4"/>
  <c r="AV545" i="4"/>
  <c r="AW545" i="4" s="1"/>
  <c r="AG547" i="4"/>
  <c r="AV549" i="4"/>
  <c r="AW549" i="4" s="1"/>
  <c r="X552" i="4"/>
  <c r="AM552" i="4"/>
  <c r="AN552" i="4" s="1"/>
  <c r="AV553" i="4"/>
  <c r="AY553" i="4" s="1"/>
  <c r="AS558" i="4"/>
  <c r="X559" i="4"/>
  <c r="AD559" i="4"/>
  <c r="AE559" i="4" s="1"/>
  <c r="AD560" i="4"/>
  <c r="AE560" i="4" s="1"/>
  <c r="AQ574" i="4"/>
  <c r="AQ573" i="4" s="1"/>
  <c r="AQ557" i="4" s="1"/>
  <c r="AQ556" i="4" s="1"/>
  <c r="AQ555" i="4" s="1"/>
  <c r="AQ554" i="4" s="1"/>
  <c r="AD585" i="4"/>
  <c r="AE585" i="4" s="1"/>
  <c r="AK585" i="4"/>
  <c r="AK584" i="4" s="1"/>
  <c r="X592" i="4"/>
  <c r="AA599" i="4"/>
  <c r="AD600" i="4"/>
  <c r="S600" i="4"/>
  <c r="X601" i="4"/>
  <c r="AH602" i="4"/>
  <c r="AV602" i="4"/>
  <c r="AW602" i="4" s="1"/>
  <c r="AG604" i="4"/>
  <c r="AG620" i="4"/>
  <c r="Y620" i="4"/>
  <c r="AH622" i="4"/>
  <c r="Y626" i="4"/>
  <c r="AG626" i="4"/>
  <c r="AH634" i="4"/>
  <c r="AH635" i="4"/>
  <c r="Y644" i="4"/>
  <c r="AS643" i="4"/>
  <c r="AT643" i="4" s="1"/>
  <c r="AP642" i="4"/>
  <c r="AS642" i="4" s="1"/>
  <c r="AT642" i="4" s="1"/>
  <c r="AG668" i="4"/>
  <c r="Y668" i="4"/>
  <c r="AG676" i="4"/>
  <c r="Y676" i="4"/>
  <c r="AQ674" i="4"/>
  <c r="AQ673" i="4" s="1"/>
  <c r="AQ652" i="4" s="1"/>
  <c r="AQ651" i="4" s="1"/>
  <c r="AY684" i="4"/>
  <c r="AH684" i="4"/>
  <c r="AY688" i="4"/>
  <c r="AH688" i="4"/>
  <c r="AJ464" i="4"/>
  <c r="AA471" i="4"/>
  <c r="AD471" i="4" s="1"/>
  <c r="AE471" i="4" s="1"/>
  <c r="AP471" i="4"/>
  <c r="AS471" i="4" s="1"/>
  <c r="AT471" i="4" s="1"/>
  <c r="U472" i="4"/>
  <c r="AJ472" i="4"/>
  <c r="AA479" i="4"/>
  <c r="AP479" i="4"/>
  <c r="U480" i="4"/>
  <c r="AJ480" i="4"/>
  <c r="U492" i="4"/>
  <c r="AJ492" i="4"/>
  <c r="S493" i="4"/>
  <c r="U504" i="4"/>
  <c r="X504" i="4" s="1"/>
  <c r="AJ504" i="4"/>
  <c r="AM504" i="4" s="1"/>
  <c r="S505" i="4"/>
  <c r="U512" i="4"/>
  <c r="X512" i="4" s="1"/>
  <c r="AJ512" i="4"/>
  <c r="AM512" i="4" s="1"/>
  <c r="S513" i="4"/>
  <c r="AN513" i="4" s="1"/>
  <c r="U520" i="4"/>
  <c r="AJ520" i="4"/>
  <c r="S521" i="4"/>
  <c r="Y521" i="4" s="1"/>
  <c r="AA535" i="4"/>
  <c r="AP535" i="4"/>
  <c r="U536" i="4"/>
  <c r="AJ536" i="4"/>
  <c r="AA543" i="4"/>
  <c r="AA542" i="4" s="1"/>
  <c r="AP543" i="4"/>
  <c r="AP542" i="4" s="1"/>
  <c r="AA551" i="4"/>
  <c r="AP551" i="4"/>
  <c r="S558" i="4"/>
  <c r="AM575" i="4"/>
  <c r="AY576" i="4"/>
  <c r="AH576" i="4"/>
  <c r="AG579" i="4"/>
  <c r="AS580" i="4"/>
  <c r="AT580" i="4" s="1"/>
  <c r="AG583" i="4"/>
  <c r="AG587" i="4"/>
  <c r="AS588" i="4"/>
  <c r="AT588" i="4" s="1"/>
  <c r="S590" i="4"/>
  <c r="AD592" i="4"/>
  <c r="AE592" i="4" s="1"/>
  <c r="AA591" i="4"/>
  <c r="AS592" i="4"/>
  <c r="AT592" i="4" s="1"/>
  <c r="AP591" i="4"/>
  <c r="AV593" i="4"/>
  <c r="AW593" i="4" s="1"/>
  <c r="X598" i="4"/>
  <c r="X600" i="4"/>
  <c r="AE601" i="4"/>
  <c r="AR600" i="4"/>
  <c r="AR599" i="4" s="1"/>
  <c r="AR598" i="4" s="1"/>
  <c r="AR597" i="4" s="1"/>
  <c r="AS601" i="4"/>
  <c r="AT601" i="4" s="1"/>
  <c r="AV604" i="4"/>
  <c r="AW604" i="4" s="1"/>
  <c r="AH610" i="4"/>
  <c r="AH611" i="4"/>
  <c r="AG623" i="4"/>
  <c r="Y623" i="4"/>
  <c r="AV636" i="4"/>
  <c r="AW636" i="4" s="1"/>
  <c r="AN636" i="4"/>
  <c r="AG646" i="4"/>
  <c r="AE646" i="4"/>
  <c r="AN646" i="4"/>
  <c r="AV646" i="4"/>
  <c r="AW646" i="4" s="1"/>
  <c r="AH647" i="4"/>
  <c r="AR655" i="4"/>
  <c r="AR654" i="4" s="1"/>
  <c r="AR653" i="4" s="1"/>
  <c r="AS656" i="4"/>
  <c r="AT656" i="4" s="1"/>
  <c r="AH661" i="4"/>
  <c r="AN662" i="4"/>
  <c r="AH665" i="4"/>
  <c r="AR675" i="4"/>
  <c r="AR674" i="4" s="1"/>
  <c r="AR673" i="4" s="1"/>
  <c r="AS676" i="4"/>
  <c r="AT676" i="4" s="1"/>
  <c r="AH681" i="4"/>
  <c r="AS686" i="4"/>
  <c r="AT686" i="4" s="1"/>
  <c r="AP685" i="4"/>
  <c r="AV689" i="4"/>
  <c r="AW689" i="4" s="1"/>
  <c r="AN689" i="4"/>
  <c r="AM558" i="4"/>
  <c r="AJ557" i="4"/>
  <c r="AY561" i="4"/>
  <c r="AH561" i="4"/>
  <c r="AY565" i="4"/>
  <c r="AH565" i="4"/>
  <c r="AY569" i="4"/>
  <c r="AH569" i="4"/>
  <c r="X574" i="4"/>
  <c r="AT575" i="4"/>
  <c r="Y580" i="4"/>
  <c r="X585" i="4"/>
  <c r="U584" i="4"/>
  <c r="X584" i="4" s="1"/>
  <c r="AV586" i="4"/>
  <c r="AW586" i="4" s="1"/>
  <c r="Y588" i="4"/>
  <c r="AP599" i="4"/>
  <c r="AS600" i="4"/>
  <c r="AT600" i="4" s="1"/>
  <c r="AN601" i="4"/>
  <c r="AV601" i="4"/>
  <c r="AW601" i="4" s="1"/>
  <c r="P596" i="4"/>
  <c r="P595" i="4" s="1"/>
  <c r="P594" i="4" s="1"/>
  <c r="AN626" i="4"/>
  <c r="AV626" i="4"/>
  <c r="AW626" i="4" s="1"/>
  <c r="AH627" i="4"/>
  <c r="AH630" i="4"/>
  <c r="AD631" i="4"/>
  <c r="AR631" i="4"/>
  <c r="AR617" i="4" s="1"/>
  <c r="AR616" i="4" s="1"/>
  <c r="AR615" i="4" s="1"/>
  <c r="AR614" i="4" s="1"/>
  <c r="AS632" i="4"/>
  <c r="AG636" i="4"/>
  <c r="Y636" i="4"/>
  <c r="AV640" i="4"/>
  <c r="AW640" i="4" s="1"/>
  <c r="AN640" i="4"/>
  <c r="AD643" i="4"/>
  <c r="AE643" i="4" s="1"/>
  <c r="AA642" i="4"/>
  <c r="AD642" i="4" s="1"/>
  <c r="AE642" i="4" s="1"/>
  <c r="AN644" i="4"/>
  <c r="AK652" i="4"/>
  <c r="AK651" i="4" s="1"/>
  <c r="AG656" i="4"/>
  <c r="Y656" i="4"/>
  <c r="Y662" i="4"/>
  <c r="AG662" i="4"/>
  <c r="AH691" i="4"/>
  <c r="AN593" i="4"/>
  <c r="Y602" i="4"/>
  <c r="AN604" i="4"/>
  <c r="AA606" i="4"/>
  <c r="AP606" i="4"/>
  <c r="U607" i="4"/>
  <c r="AJ607" i="4"/>
  <c r="S608" i="4"/>
  <c r="AC608" i="4"/>
  <c r="AR608" i="4"/>
  <c r="AG609" i="4"/>
  <c r="AV609" i="4"/>
  <c r="AW609" i="4" s="1"/>
  <c r="Y610" i="4"/>
  <c r="AN612" i="4"/>
  <c r="AA618" i="4"/>
  <c r="AP618" i="4"/>
  <c r="U619" i="4"/>
  <c r="AJ619" i="4"/>
  <c r="Y622" i="4"/>
  <c r="AN624" i="4"/>
  <c r="AN628" i="4"/>
  <c r="Y630" i="4"/>
  <c r="U631" i="4"/>
  <c r="X631" i="4" s="1"/>
  <c r="AJ631" i="4"/>
  <c r="AM631" i="4" s="1"/>
  <c r="S632" i="4"/>
  <c r="Y634" i="4"/>
  <c r="AA638" i="4"/>
  <c r="AD638" i="4" s="1"/>
  <c r="AE638" i="4" s="1"/>
  <c r="AP638" i="4"/>
  <c r="AS638" i="4" s="1"/>
  <c r="AT638" i="4" s="1"/>
  <c r="U639" i="4"/>
  <c r="AJ639" i="4"/>
  <c r="AD644" i="4"/>
  <c r="AE644" i="4" s="1"/>
  <c r="AS644" i="4"/>
  <c r="AT644" i="4" s="1"/>
  <c r="AN645" i="4"/>
  <c r="AN648" i="4"/>
  <c r="AA654" i="4"/>
  <c r="AP654" i="4"/>
  <c r="AD657" i="4"/>
  <c r="AE657" i="4" s="1"/>
  <c r="AN658" i="4"/>
  <c r="AV659" i="4"/>
  <c r="AW659" i="4" s="1"/>
  <c r="AV663" i="4"/>
  <c r="AW663" i="4" s="1"/>
  <c r="AG671" i="4"/>
  <c r="AV672" i="4"/>
  <c r="AW672" i="4" s="1"/>
  <c r="AD677" i="4"/>
  <c r="AE677" i="4" s="1"/>
  <c r="AN678" i="4"/>
  <c r="AV679" i="4"/>
  <c r="AW679" i="4" s="1"/>
  <c r="AN683" i="4"/>
  <c r="Y684" i="4"/>
  <c r="AS687" i="4"/>
  <c r="AT687" i="4" s="1"/>
  <c r="Y688" i="4"/>
  <c r="AG690" i="4"/>
  <c r="AM691" i="4"/>
  <c r="AY692" i="4"/>
  <c r="AH692" i="4"/>
  <c r="BC694" i="4"/>
  <c r="AM701" i="4"/>
  <c r="AJ700" i="4"/>
  <c r="S701" i="4"/>
  <c r="X702" i="4"/>
  <c r="P711" i="4"/>
  <c r="P650" i="4" s="1"/>
  <c r="R711" i="4"/>
  <c r="R650" i="4" s="1"/>
  <c r="R12" i="4" s="1"/>
  <c r="R11" i="4" s="1"/>
  <c r="W711" i="4"/>
  <c r="W650" i="4" s="1"/>
  <c r="AV610" i="4"/>
  <c r="AW610" i="4" s="1"/>
  <c r="AG612" i="4"/>
  <c r="AV622" i="4"/>
  <c r="AW622" i="4" s="1"/>
  <c r="AG624" i="4"/>
  <c r="AG628" i="4"/>
  <c r="AV630" i="4"/>
  <c r="AW630" i="4" s="1"/>
  <c r="AV634" i="4"/>
  <c r="AG645" i="4"/>
  <c r="AG648" i="4"/>
  <c r="X655" i="4"/>
  <c r="S655" i="4"/>
  <c r="AV656" i="4"/>
  <c r="AW656" i="4" s="1"/>
  <c r="AG660" i="4"/>
  <c r="AG664" i="4"/>
  <c r="AH666" i="4"/>
  <c r="X675" i="4"/>
  <c r="S675" i="4"/>
  <c r="AG680" i="4"/>
  <c r="AH682" i="4"/>
  <c r="AD686" i="4"/>
  <c r="AE686" i="4" s="1"/>
  <c r="AA685" i="4"/>
  <c r="AD685" i="4" s="1"/>
  <c r="AE685" i="4" s="1"/>
  <c r="AM687" i="4"/>
  <c r="AJ686" i="4"/>
  <c r="AV690" i="4"/>
  <c r="AW690" i="4" s="1"/>
  <c r="AH694" i="4"/>
  <c r="AD702" i="4"/>
  <c r="AE702" i="4" s="1"/>
  <c r="AA701" i="4"/>
  <c r="AV702" i="4"/>
  <c r="AW702" i="4" s="1"/>
  <c r="AN702" i="4"/>
  <c r="AV603" i="4"/>
  <c r="AW603" i="4" s="1"/>
  <c r="AV611" i="4"/>
  <c r="AW611" i="4" s="1"/>
  <c r="AG613" i="4"/>
  <c r="AG621" i="4"/>
  <c r="AG625" i="4"/>
  <c r="AV627" i="4"/>
  <c r="AW627" i="4" s="1"/>
  <c r="AG629" i="4"/>
  <c r="AD633" i="4"/>
  <c r="AE633" i="4" s="1"/>
  <c r="AV635" i="4"/>
  <c r="AW635" i="4" s="1"/>
  <c r="AG637" i="4"/>
  <c r="AG641" i="4"/>
  <c r="AV647" i="4"/>
  <c r="AW647" i="4" s="1"/>
  <c r="AG649" i="4"/>
  <c r="AM655" i="4"/>
  <c r="AN656" i="4"/>
  <c r="AM657" i="4"/>
  <c r="AY658" i="4"/>
  <c r="AH658" i="4"/>
  <c r="AE661" i="4"/>
  <c r="AE665" i="4"/>
  <c r="AV666" i="4"/>
  <c r="AW666" i="4" s="1"/>
  <c r="AG667" i="4"/>
  <c r="AT667" i="4"/>
  <c r="AV668" i="4"/>
  <c r="AW668" i="4" s="1"/>
  <c r="AG672" i="4"/>
  <c r="AM675" i="4"/>
  <c r="AM677" i="4"/>
  <c r="AY678" i="4"/>
  <c r="AH678" i="4"/>
  <c r="AE681" i="4"/>
  <c r="AV682" i="4"/>
  <c r="AW682" i="4" s="1"/>
  <c r="Y689" i="4"/>
  <c r="AD689" i="4"/>
  <c r="AE689" i="4" s="1"/>
  <c r="AG693" i="4"/>
  <c r="AV695" i="4"/>
  <c r="AW695" i="4" s="1"/>
  <c r="X701" i="4"/>
  <c r="U700" i="4"/>
  <c r="AS702" i="4"/>
  <c r="AT702" i="4" s="1"/>
  <c r="AP701" i="4"/>
  <c r="AV703" i="4"/>
  <c r="AW703" i="4" s="1"/>
  <c r="AN704" i="4"/>
  <c r="AV704" i="4"/>
  <c r="AW704" i="4" s="1"/>
  <c r="AG706" i="4"/>
  <c r="Y723" i="4"/>
  <c r="Y727" i="4"/>
  <c r="S619" i="4"/>
  <c r="V643" i="4"/>
  <c r="AK643" i="4"/>
  <c r="U654" i="4"/>
  <c r="AJ654" i="4"/>
  <c r="X657" i="4"/>
  <c r="AS657" i="4"/>
  <c r="AT657" i="4" s="1"/>
  <c r="AG659" i="4"/>
  <c r="AV660" i="4"/>
  <c r="AW660" i="4" s="1"/>
  <c r="AV661" i="4"/>
  <c r="AW661" i="4" s="1"/>
  <c r="AS662" i="4"/>
  <c r="AT662" i="4" s="1"/>
  <c r="AG663" i="4"/>
  <c r="AV664" i="4"/>
  <c r="AW664" i="4" s="1"/>
  <c r="AV665" i="4"/>
  <c r="AW665" i="4" s="1"/>
  <c r="AN668" i="4"/>
  <c r="AY669" i="4"/>
  <c r="AG670" i="4"/>
  <c r="X677" i="4"/>
  <c r="AS677" i="4"/>
  <c r="AT677" i="4" s="1"/>
  <c r="AG679" i="4"/>
  <c r="AV680" i="4"/>
  <c r="AW680" i="4" s="1"/>
  <c r="AV681" i="4"/>
  <c r="AW681" i="4" s="1"/>
  <c r="X683" i="4"/>
  <c r="X687" i="4"/>
  <c r="U686" i="4"/>
  <c r="AZ694" i="4"/>
  <c r="AG695" i="4"/>
  <c r="AG703" i="4"/>
  <c r="Y704" i="4"/>
  <c r="AG704" i="4"/>
  <c r="AY705" i="4"/>
  <c r="AH705" i="4"/>
  <c r="AH725" i="4"/>
  <c r="Y705" i="4"/>
  <c r="Y706" i="4"/>
  <c r="AN706" i="4"/>
  <c r="AN707" i="4"/>
  <c r="AH708" i="4"/>
  <c r="AV708" i="4"/>
  <c r="AW708" i="4" s="1"/>
  <c r="AM717" i="4"/>
  <c r="AJ716" i="4"/>
  <c r="AV718" i="4"/>
  <c r="AW718" i="4" s="1"/>
  <c r="AN719" i="4"/>
  <c r="AV724" i="4"/>
  <c r="AW724" i="4" s="1"/>
  <c r="Y725" i="4"/>
  <c r="AV726" i="4"/>
  <c r="AW726" i="4" s="1"/>
  <c r="AS727" i="4"/>
  <c r="AT727" i="4" s="1"/>
  <c r="AD730" i="4"/>
  <c r="AE730" i="4" s="1"/>
  <c r="AS731" i="4"/>
  <c r="AT731" i="4" s="1"/>
  <c r="AV734" i="4"/>
  <c r="AW734" i="4" s="1"/>
  <c r="AL741" i="4"/>
  <c r="AM742" i="4"/>
  <c r="S753" i="4"/>
  <c r="AV705" i="4"/>
  <c r="AW705" i="4" s="1"/>
  <c r="AG707" i="4"/>
  <c r="AG709" i="4"/>
  <c r="AY710" i="4"/>
  <c r="AS716" i="4"/>
  <c r="AP715" i="4"/>
  <c r="AG721" i="4"/>
  <c r="AD723" i="4"/>
  <c r="AE723" i="4" s="1"/>
  <c r="AG724" i="4"/>
  <c r="AV725" i="4"/>
  <c r="AW725" i="4" s="1"/>
  <c r="AM729" i="4"/>
  <c r="AG730" i="4"/>
  <c r="AE732" i="4"/>
  <c r="AD731" i="4"/>
  <c r="AE731" i="4" s="1"/>
  <c r="AG733" i="4"/>
  <c r="AH735" i="4"/>
  <c r="AP738" i="4"/>
  <c r="AA739" i="4"/>
  <c r="AD740" i="4"/>
  <c r="Y741" i="4"/>
  <c r="AD720" i="4"/>
  <c r="AE720" i="4" s="1"/>
  <c r="AS720" i="4"/>
  <c r="AT720" i="4" s="1"/>
  <c r="AV720" i="4"/>
  <c r="AW720" i="4" s="1"/>
  <c r="AY722" i="4"/>
  <c r="AS723" i="4"/>
  <c r="AT723" i="4" s="1"/>
  <c r="AV728" i="4"/>
  <c r="AW728" i="4" s="1"/>
  <c r="Y730" i="4"/>
  <c r="AS730" i="4"/>
  <c r="AT730" i="4" s="1"/>
  <c r="X731" i="4"/>
  <c r="AV732" i="4"/>
  <c r="BB735" i="4"/>
  <c r="S740" i="4"/>
  <c r="AQ741" i="4"/>
  <c r="AS742" i="4"/>
  <c r="AT742" i="4" s="1"/>
  <c r="AD749" i="4"/>
  <c r="AE749" i="4" s="1"/>
  <c r="AA748" i="4"/>
  <c r="AD755" i="4"/>
  <c r="AE755" i="4" s="1"/>
  <c r="AA754" i="4"/>
  <c r="AD716" i="4"/>
  <c r="AA715" i="4"/>
  <c r="AK714" i="4"/>
  <c r="AK713" i="4" s="1"/>
  <c r="AK712" i="4" s="1"/>
  <c r="X717" i="4"/>
  <c r="U716" i="4"/>
  <c r="AH719" i="4"/>
  <c r="AY719" i="4"/>
  <c r="AD727" i="4"/>
  <c r="AE727" i="4" s="1"/>
  <c r="AV727" i="4"/>
  <c r="AW727" i="4" s="1"/>
  <c r="AG728" i="4"/>
  <c r="AG729" i="4"/>
  <c r="S729" i="4"/>
  <c r="AE729" i="4" s="1"/>
  <c r="AY732" i="4"/>
  <c r="AH736" i="4"/>
  <c r="X740" i="4"/>
  <c r="U739" i="4"/>
  <c r="AH741" i="4"/>
  <c r="Y749" i="4"/>
  <c r="AS755" i="4"/>
  <c r="AT755" i="4" s="1"/>
  <c r="AP754" i="4"/>
  <c r="AC760" i="4"/>
  <c r="AC759" i="4" s="1"/>
  <c r="AC758" i="4" s="1"/>
  <c r="AC711" i="4" s="1"/>
  <c r="AC650" i="4" s="1"/>
  <c r="AD763" i="4"/>
  <c r="AE763" i="4" s="1"/>
  <c r="AA762" i="4"/>
  <c r="AN763" i="4"/>
  <c r="AS777" i="4"/>
  <c r="AT778" i="4"/>
  <c r="AS780" i="4"/>
  <c r="AT780" i="4" s="1"/>
  <c r="AT782" i="4"/>
  <c r="V788" i="4"/>
  <c r="V787" i="4" s="1"/>
  <c r="X789" i="4"/>
  <c r="Y794" i="4"/>
  <c r="AG794" i="4"/>
  <c r="AV796" i="4"/>
  <c r="AN798" i="4"/>
  <c r="AV798" i="4"/>
  <c r="AM797" i="4"/>
  <c r="AJ802" i="4"/>
  <c r="AG812" i="4"/>
  <c r="AE812" i="4"/>
  <c r="X822" i="4"/>
  <c r="U821" i="4"/>
  <c r="AG823" i="4"/>
  <c r="Y823" i="4"/>
  <c r="Y824" i="4"/>
  <c r="AG824" i="4"/>
  <c r="AM825" i="4"/>
  <c r="AK822" i="4"/>
  <c r="AK821" i="4" s="1"/>
  <c r="AK820" i="4" s="1"/>
  <c r="AK819" i="4" s="1"/>
  <c r="AK818" i="4" s="1"/>
  <c r="AK817" i="4" s="1"/>
  <c r="AG827" i="4"/>
  <c r="Y827" i="4"/>
  <c r="AM827" i="4"/>
  <c r="AJ822" i="4"/>
  <c r="BB829" i="4"/>
  <c r="AZ829" i="4"/>
  <c r="AH829" i="4"/>
  <c r="AH841" i="4"/>
  <c r="AJ739" i="4"/>
  <c r="AY743" i="4"/>
  <c r="AH743" i="4"/>
  <c r="X748" i="4"/>
  <c r="U747" i="4"/>
  <c r="AV749" i="4"/>
  <c r="AW749" i="4" s="1"/>
  <c r="X756" i="4"/>
  <c r="U755" i="4"/>
  <c r="AH757" i="4"/>
  <c r="V760" i="4"/>
  <c r="V759" i="4" s="1"/>
  <c r="V758" i="4" s="1"/>
  <c r="V711" i="4" s="1"/>
  <c r="X762" i="4"/>
  <c r="U761" i="4"/>
  <c r="AS763" i="4"/>
  <c r="AT763" i="4" s="1"/>
  <c r="AP762" i="4"/>
  <c r="AV764" i="4"/>
  <c r="AW764" i="4" s="1"/>
  <c r="AH765" i="4"/>
  <c r="AH771" i="4"/>
  <c r="AY771" i="4"/>
  <c r="BD773" i="4"/>
  <c r="BC773" i="4"/>
  <c r="AH773" i="4"/>
  <c r="AS789" i="4"/>
  <c r="AT789" i="4" s="1"/>
  <c r="AP788" i="4"/>
  <c r="AH791" i="4"/>
  <c r="AY791" i="4"/>
  <c r="AY792" i="4"/>
  <c r="AH792" i="4"/>
  <c r="AG796" i="4"/>
  <c r="X804" i="4"/>
  <c r="AK804" i="4"/>
  <c r="AK803" i="4" s="1"/>
  <c r="AK802" i="4" s="1"/>
  <c r="AK801" i="4" s="1"/>
  <c r="AK800" i="4" s="1"/>
  <c r="AK799" i="4" s="1"/>
  <c r="AM805" i="4"/>
  <c r="Y807" i="4"/>
  <c r="AV807" i="4"/>
  <c r="AW807" i="4" s="1"/>
  <c r="AN809" i="4"/>
  <c r="AN814" i="4"/>
  <c r="AV814" i="4"/>
  <c r="AW814" i="4" s="1"/>
  <c r="AE827" i="4"/>
  <c r="Y830" i="4"/>
  <c r="AG830" i="4"/>
  <c r="AV832" i="4"/>
  <c r="AW832" i="4" s="1"/>
  <c r="AN832" i="4"/>
  <c r="AN839" i="4"/>
  <c r="AG843" i="4"/>
  <c r="Y843" i="4"/>
  <c r="AS870" i="4"/>
  <c r="AT870" i="4" s="1"/>
  <c r="AP869" i="4"/>
  <c r="S716" i="4"/>
  <c r="AV733" i="4"/>
  <c r="AW733" i="4" s="1"/>
  <c r="AG734" i="4"/>
  <c r="AV736" i="4"/>
  <c r="AW736" i="4" s="1"/>
  <c r="AM748" i="4"/>
  <c r="AJ747" i="4"/>
  <c r="AP748" i="4"/>
  <c r="S748" i="4"/>
  <c r="AN749" i="4"/>
  <c r="AY750" i="4"/>
  <c r="Y757" i="4"/>
  <c r="AG764" i="4"/>
  <c r="AV766" i="4"/>
  <c r="AW766" i="4" s="1"/>
  <c r="AY767" i="4"/>
  <c r="AH767" i="4"/>
  <c r="Y770" i="4"/>
  <c r="AN770" i="4"/>
  <c r="AZ773" i="4"/>
  <c r="AH775" i="4"/>
  <c r="AY775" i="4"/>
  <c r="AL777" i="4"/>
  <c r="AL776" i="4" s="1"/>
  <c r="AL760" i="4" s="1"/>
  <c r="AL759" i="4" s="1"/>
  <c r="AL758" i="4" s="1"/>
  <c r="AY781" i="4"/>
  <c r="AH781" i="4"/>
  <c r="AG782" i="4"/>
  <c r="AD780" i="4"/>
  <c r="AE780" i="4" s="1"/>
  <c r="AE784" i="4"/>
  <c r="X788" i="4"/>
  <c r="AD789" i="4"/>
  <c r="AE789" i="4" s="1"/>
  <c r="AA788" i="4"/>
  <c r="AY793" i="4"/>
  <c r="AH793" i="4"/>
  <c r="AA795" i="4"/>
  <c r="AD795" i="4" s="1"/>
  <c r="X802" i="4"/>
  <c r="U801" i="4"/>
  <c r="R804" i="4"/>
  <c r="R803" i="4" s="1"/>
  <c r="R802" i="4" s="1"/>
  <c r="R801" i="4" s="1"/>
  <c r="R800" i="4" s="1"/>
  <c r="R799" i="4" s="1"/>
  <c r="AD807" i="4"/>
  <c r="AE807" i="4" s="1"/>
  <c r="AG811" i="4"/>
  <c r="BB813" i="4"/>
  <c r="AA821" i="4"/>
  <c r="Y825" i="4"/>
  <c r="AG826" i="4"/>
  <c r="Y826" i="4"/>
  <c r="AG832" i="4"/>
  <c r="Y832" i="4"/>
  <c r="X881" i="4"/>
  <c r="U876" i="4"/>
  <c r="AN888" i="4"/>
  <c r="AV888" i="4"/>
  <c r="AW888" i="4" s="1"/>
  <c r="AD742" i="4"/>
  <c r="AE742" i="4" s="1"/>
  <c r="AM756" i="4"/>
  <c r="AJ755" i="4"/>
  <c r="AZ757" i="4"/>
  <c r="AM762" i="4"/>
  <c r="AJ761" i="4"/>
  <c r="S762" i="4"/>
  <c r="X763" i="4"/>
  <c r="AZ765" i="4"/>
  <c r="AG766" i="4"/>
  <c r="AV768" i="4"/>
  <c r="AW768" i="4" s="1"/>
  <c r="AY769" i="4"/>
  <c r="AH769" i="4"/>
  <c r="AY770" i="4"/>
  <c r="AV772" i="4"/>
  <c r="AW772" i="4" s="1"/>
  <c r="AD777" i="4"/>
  <c r="AG778" i="4"/>
  <c r="AE778" i="4"/>
  <c r="AH783" i="4"/>
  <c r="AY783" i="4"/>
  <c r="AY785" i="4"/>
  <c r="AH785" i="4"/>
  <c r="AG786" i="4"/>
  <c r="AK788" i="4"/>
  <c r="AK787" i="4" s="1"/>
  <c r="AK760" i="4" s="1"/>
  <c r="AK759" i="4" s="1"/>
  <c r="AK758" i="4" s="1"/>
  <c r="AM789" i="4"/>
  <c r="AV794" i="4"/>
  <c r="AW794" i="4" s="1"/>
  <c r="AN794" i="4"/>
  <c r="AG795" i="4"/>
  <c r="X803" i="4"/>
  <c r="S804" i="4"/>
  <c r="Y805" i="4"/>
  <c r="AG805" i="4"/>
  <c r="AG806" i="4"/>
  <c r="Y806" i="4"/>
  <c r="AR804" i="4"/>
  <c r="AR803" i="4" s="1"/>
  <c r="AR802" i="4" s="1"/>
  <c r="AR801" i="4" s="1"/>
  <c r="AR800" i="4" s="1"/>
  <c r="AR799" i="4" s="1"/>
  <c r="AG808" i="4"/>
  <c r="AE808" i="4"/>
  <c r="AG809" i="4"/>
  <c r="AN810" i="4"/>
  <c r="AV810" i="4"/>
  <c r="AH816" i="4"/>
  <c r="AY816" i="4"/>
  <c r="AV823" i="4"/>
  <c r="AW823" i="4" s="1"/>
  <c r="AN823" i="4"/>
  <c r="AV824" i="4"/>
  <c r="AW824" i="4" s="1"/>
  <c r="AN824" i="4"/>
  <c r="AT827" i="4"/>
  <c r="AB839" i="4"/>
  <c r="AB838" i="4" s="1"/>
  <c r="AH873" i="4"/>
  <c r="S776" i="4"/>
  <c r="X780" i="4"/>
  <c r="AM780" i="4"/>
  <c r="U787" i="4"/>
  <c r="X787" i="4" s="1"/>
  <c r="AJ787" i="4"/>
  <c r="AM787" i="4" s="1"/>
  <c r="S788" i="4"/>
  <c r="AJ795" i="4"/>
  <c r="AM795" i="4" s="1"/>
  <c r="AP795" i="4"/>
  <c r="AS795" i="4" s="1"/>
  <c r="S796" i="4"/>
  <c r="AE796" i="4" s="1"/>
  <c r="AT797" i="4"/>
  <c r="AE798" i="4"/>
  <c r="AD797" i="4"/>
  <c r="AD805" i="4"/>
  <c r="AE805" i="4" s="1"/>
  <c r="AA804" i="4"/>
  <c r="AP822" i="4"/>
  <c r="S822" i="4"/>
  <c r="AC822" i="4"/>
  <c r="AC821" i="4" s="1"/>
  <c r="AC820" i="4" s="1"/>
  <c r="AC819" i="4" s="1"/>
  <c r="AC818" i="4" s="1"/>
  <c r="AC817" i="4" s="1"/>
  <c r="AD825" i="4"/>
  <c r="AE825" i="4" s="1"/>
  <c r="AG828" i="4"/>
  <c r="AK837" i="4"/>
  <c r="AK836" i="4" s="1"/>
  <c r="AK835" i="4" s="1"/>
  <c r="AK834" i="4" s="1"/>
  <c r="Q839" i="4"/>
  <c r="Q838" i="4" s="1"/>
  <c r="V839" i="4"/>
  <c r="V838" i="4" s="1"/>
  <c r="X840" i="4"/>
  <c r="AR837" i="4"/>
  <c r="AR836" i="4" s="1"/>
  <c r="AR835" i="4" s="1"/>
  <c r="AR834" i="4" s="1"/>
  <c r="AG845" i="4"/>
  <c r="AH847" i="4"/>
  <c r="AY847" i="4"/>
  <c r="AL837" i="4"/>
  <c r="AL836" i="4" s="1"/>
  <c r="AL835" i="4" s="1"/>
  <c r="AL834" i="4" s="1"/>
  <c r="AS853" i="4"/>
  <c r="AT853" i="4" s="1"/>
  <c r="AN880" i="4"/>
  <c r="AV880" i="4"/>
  <c r="AG891" i="4"/>
  <c r="Y891" i="4"/>
  <c r="AG772" i="4"/>
  <c r="AV774" i="4"/>
  <c r="AV782" i="4"/>
  <c r="AG784" i="4"/>
  <c r="AV786" i="4"/>
  <c r="AW786" i="4" s="1"/>
  <c r="AV790" i="4"/>
  <c r="AW790" i="4" s="1"/>
  <c r="AS809" i="4"/>
  <c r="AT809" i="4" s="1"/>
  <c r="AV811" i="4"/>
  <c r="AW811" i="4" s="1"/>
  <c r="X814" i="4"/>
  <c r="AG815" i="4"/>
  <c r="BD831" i="4"/>
  <c r="BC831" i="4"/>
  <c r="AH831" i="4"/>
  <c r="AH833" i="4"/>
  <c r="AY833" i="4"/>
  <c r="S838" i="4"/>
  <c r="AN840" i="4"/>
  <c r="AH842" i="4"/>
  <c r="R837" i="4"/>
  <c r="R836" i="4" s="1"/>
  <c r="R835" i="4" s="1"/>
  <c r="R834" i="4" s="1"/>
  <c r="W837" i="4"/>
  <c r="W836" i="4" s="1"/>
  <c r="W835" i="4" s="1"/>
  <c r="W834" i="4" s="1"/>
  <c r="AV843" i="4"/>
  <c r="AW843" i="4" s="1"/>
  <c r="AN843" i="4"/>
  <c r="AV846" i="4"/>
  <c r="AW846" i="4" s="1"/>
  <c r="AN846" i="4"/>
  <c r="AS852" i="4"/>
  <c r="AT852" i="4" s="1"/>
  <c r="AP851" i="4"/>
  <c r="AS851" i="4" s="1"/>
  <c r="AT851" i="4" s="1"/>
  <c r="AY854" i="4"/>
  <c r="AH854" i="4"/>
  <c r="AZ874" i="4"/>
  <c r="BB874" i="4"/>
  <c r="AH874" i="4"/>
  <c r="AS914" i="4"/>
  <c r="AT914" i="4" s="1"/>
  <c r="AP913" i="4"/>
  <c r="Y797" i="4"/>
  <c r="AS805" i="4"/>
  <c r="AT805" i="4" s="1"/>
  <c r="AP804" i="4"/>
  <c r="AS825" i="4"/>
  <c r="AT825" i="4" s="1"/>
  <c r="AZ831" i="4"/>
  <c r="AY844" i="4"/>
  <c r="AH844" i="4"/>
  <c r="X846" i="4"/>
  <c r="AG849" i="4"/>
  <c r="Y849" i="4"/>
  <c r="AY850" i="4"/>
  <c r="S876" i="4"/>
  <c r="Y877" i="4"/>
  <c r="AN877" i="4"/>
  <c r="AV878" i="4"/>
  <c r="AW878" i="4" s="1"/>
  <c r="AN878" i="4"/>
  <c r="AV881" i="4"/>
  <c r="AW881" i="4" s="1"/>
  <c r="AN881" i="4"/>
  <c r="AG885" i="4"/>
  <c r="Y885" i="4"/>
  <c r="U839" i="4"/>
  <c r="AS840" i="4"/>
  <c r="AT840" i="4" s="1"/>
  <c r="AP839" i="4"/>
  <c r="AV842" i="4"/>
  <c r="AW842" i="4" s="1"/>
  <c r="X853" i="4"/>
  <c r="U852" i="4"/>
  <c r="AM857" i="4"/>
  <c r="AQ856" i="4"/>
  <c r="AQ855" i="4" s="1"/>
  <c r="AQ837" i="4" s="1"/>
  <c r="AQ836" i="4" s="1"/>
  <c r="AQ835" i="4" s="1"/>
  <c r="AQ834" i="4" s="1"/>
  <c r="AS857" i="4"/>
  <c r="AT857" i="4" s="1"/>
  <c r="AY858" i="4"/>
  <c r="AH858" i="4"/>
  <c r="AG859" i="4"/>
  <c r="AH864" i="4"/>
  <c r="AY864" i="4"/>
  <c r="AV865" i="4"/>
  <c r="AW865" i="4" s="1"/>
  <c r="AV867" i="4"/>
  <c r="AW867" i="4" s="1"/>
  <c r="AD870" i="4"/>
  <c r="AE870" i="4" s="1"/>
  <c r="AA869" i="4"/>
  <c r="AM870" i="4"/>
  <c r="AV871" i="4"/>
  <c r="AW871" i="4" s="1"/>
  <c r="AD877" i="4"/>
  <c r="AE877" i="4" s="1"/>
  <c r="AS877" i="4"/>
  <c r="AT877" i="4" s="1"/>
  <c r="Y878" i="4"/>
  <c r="AG878" i="4"/>
  <c r="X898" i="4"/>
  <c r="U897" i="4"/>
  <c r="AV841" i="4"/>
  <c r="AW841" i="4" s="1"/>
  <c r="AV845" i="4"/>
  <c r="AW845" i="4" s="1"/>
  <c r="AG848" i="4"/>
  <c r="S855" i="4"/>
  <c r="X857" i="4"/>
  <c r="AB856" i="4"/>
  <c r="AB855" i="4" s="1"/>
  <c r="AD857" i="4"/>
  <c r="AE857" i="4" s="1"/>
  <c r="AH860" i="4"/>
  <c r="AY860" i="4"/>
  <c r="X870" i="4"/>
  <c r="AH872" i="4"/>
  <c r="AY872" i="4"/>
  <c r="AV873" i="4"/>
  <c r="AW873" i="4" s="1"/>
  <c r="AM876" i="4"/>
  <c r="AJ875" i="4"/>
  <c r="AM875" i="4" s="1"/>
  <c r="Q876" i="4"/>
  <c r="Q875" i="4" s="1"/>
  <c r="V876" i="4"/>
  <c r="V875" i="4" s="1"/>
  <c r="AN885" i="4"/>
  <c r="AY890" i="4"/>
  <c r="AY902" i="4"/>
  <c r="AH902" i="4"/>
  <c r="Y918" i="4"/>
  <c r="AD840" i="4"/>
  <c r="AE840" i="4" s="1"/>
  <c r="AA839" i="4"/>
  <c r="AD852" i="4"/>
  <c r="AE852" i="4" s="1"/>
  <c r="AA851" i="4"/>
  <c r="AD851" i="4" s="1"/>
  <c r="AE851" i="4" s="1"/>
  <c r="AM853" i="4"/>
  <c r="AJ852" i="4"/>
  <c r="AD862" i="4"/>
  <c r="AE862" i="4" s="1"/>
  <c r="AA861" i="4"/>
  <c r="AD861" i="4" s="1"/>
  <c r="AE861" i="4" s="1"/>
  <c r="AS862" i="4"/>
  <c r="AT862" i="4" s="1"/>
  <c r="AP861" i="4"/>
  <c r="AS861" i="4" s="1"/>
  <c r="X863" i="4"/>
  <c r="U862" i="4"/>
  <c r="AM863" i="4"/>
  <c r="AJ862" i="4"/>
  <c r="AH865" i="4"/>
  <c r="AY865" i="4"/>
  <c r="AY866" i="4"/>
  <c r="AH866" i="4"/>
  <c r="AY884" i="4"/>
  <c r="AH884" i="4"/>
  <c r="Y886" i="4"/>
  <c r="AG886" i="4"/>
  <c r="AH915" i="4"/>
  <c r="AN916" i="4"/>
  <c r="AN917" i="4"/>
  <c r="AV917" i="4"/>
  <c r="AW917" i="4" s="1"/>
  <c r="AA855" i="4"/>
  <c r="AP855" i="4"/>
  <c r="AS855" i="4" s="1"/>
  <c r="AT855" i="4" s="1"/>
  <c r="U856" i="4"/>
  <c r="AJ856" i="4"/>
  <c r="S861" i="4"/>
  <c r="S869" i="4"/>
  <c r="AA876" i="4"/>
  <c r="AP876" i="4"/>
  <c r="AG879" i="4"/>
  <c r="AG882" i="4"/>
  <c r="AV884" i="4"/>
  <c r="AW884" i="4" s="1"/>
  <c r="AS885" i="4"/>
  <c r="AT885" i="4" s="1"/>
  <c r="AV886" i="4"/>
  <c r="AW886" i="4" s="1"/>
  <c r="AY887" i="4"/>
  <c r="AH887" i="4"/>
  <c r="AG892" i="4"/>
  <c r="S898" i="4"/>
  <c r="Y899" i="4"/>
  <c r="X901" i="4"/>
  <c r="AD901" i="4"/>
  <c r="AE901" i="4" s="1"/>
  <c r="AB898" i="4"/>
  <c r="AB897" i="4" s="1"/>
  <c r="AB896" i="4" s="1"/>
  <c r="AB895" i="4" s="1"/>
  <c r="AB894" i="4" s="1"/>
  <c r="AB893" i="4" s="1"/>
  <c r="AS901" i="4"/>
  <c r="AT901" i="4" s="1"/>
  <c r="AH905" i="4"/>
  <c r="AY905" i="4"/>
  <c r="W908" i="4"/>
  <c r="AG916" i="4"/>
  <c r="Y916" i="4"/>
  <c r="AS916" i="4"/>
  <c r="AT916" i="4" s="1"/>
  <c r="Y917" i="4"/>
  <c r="AG917" i="4"/>
  <c r="AV859" i="4"/>
  <c r="AW859" i="4" s="1"/>
  <c r="U869" i="4"/>
  <c r="AJ869" i="4"/>
  <c r="AY889" i="4"/>
  <c r="AH889" i="4"/>
  <c r="AD899" i="4"/>
  <c r="AE899" i="4" s="1"/>
  <c r="AS903" i="4"/>
  <c r="AT903" i="4" s="1"/>
  <c r="AP898" i="4"/>
  <c r="AJ911" i="4"/>
  <c r="AN918" i="4"/>
  <c r="Y921" i="4"/>
  <c r="AG921" i="4"/>
  <c r="AH929" i="4"/>
  <c r="AY883" i="4"/>
  <c r="AH883" i="4"/>
  <c r="AY888" i="4"/>
  <c r="AV891" i="4"/>
  <c r="AW891" i="4" s="1"/>
  <c r="AN891" i="4"/>
  <c r="AM898" i="4"/>
  <c r="AJ897" i="4"/>
  <c r="AH900" i="4"/>
  <c r="AV901" i="4"/>
  <c r="AW901" i="4" s="1"/>
  <c r="AN901" i="4"/>
  <c r="AN903" i="4"/>
  <c r="AV903" i="4"/>
  <c r="AW903" i="4" s="1"/>
  <c r="AG907" i="4"/>
  <c r="Y907" i="4"/>
  <c r="U912" i="4"/>
  <c r="X913" i="4"/>
  <c r="AV914" i="4"/>
  <c r="AW914" i="4" s="1"/>
  <c r="AN922" i="4"/>
  <c r="AV922" i="4"/>
  <c r="AW922" i="4" s="1"/>
  <c r="AK927" i="4"/>
  <c r="AK926" i="4" s="1"/>
  <c r="AK925" i="4" s="1"/>
  <c r="AK924" i="4" s="1"/>
  <c r="AK923" i="4" s="1"/>
  <c r="AM928" i="4"/>
  <c r="AH950" i="4"/>
  <c r="AS959" i="4"/>
  <c r="AT959" i="4" s="1"/>
  <c r="AP958" i="4"/>
  <c r="AA898" i="4"/>
  <c r="AM899" i="4"/>
  <c r="AV900" i="4"/>
  <c r="AW900" i="4" s="1"/>
  <c r="X914" i="4"/>
  <c r="AK913" i="4"/>
  <c r="AV915" i="4"/>
  <c r="AW915" i="4" s="1"/>
  <c r="Y919" i="4"/>
  <c r="AG919" i="4"/>
  <c r="S940" i="4"/>
  <c r="X903" i="4"/>
  <c r="AG904" i="4"/>
  <c r="AG906" i="4"/>
  <c r="S911" i="4"/>
  <c r="AD914" i="4"/>
  <c r="AE914" i="4" s="1"/>
  <c r="AA913" i="4"/>
  <c r="AD918" i="4"/>
  <c r="AE918" i="4" s="1"/>
  <c r="AN921" i="4"/>
  <c r="AV921" i="4"/>
  <c r="AW921" i="4" s="1"/>
  <c r="AJ933" i="4"/>
  <c r="AY937" i="4"/>
  <c r="AS918" i="4"/>
  <c r="AT918" i="4" s="1"/>
  <c r="AV920" i="4"/>
  <c r="AM927" i="4"/>
  <c r="AJ926" i="4"/>
  <c r="S927" i="4"/>
  <c r="X928" i="4"/>
  <c r="S933" i="4"/>
  <c r="AG934" i="4"/>
  <c r="Y934" i="4"/>
  <c r="Y935" i="4"/>
  <c r="AG936" i="4"/>
  <c r="Y936" i="4"/>
  <c r="AS942" i="4"/>
  <c r="AT942" i="4" s="1"/>
  <c r="BB949" i="4"/>
  <c r="AZ949" i="4"/>
  <c r="AH949" i="4"/>
  <c r="AD928" i="4"/>
  <c r="AE928" i="4" s="1"/>
  <c r="AA927" i="4"/>
  <c r="AY922" i="4"/>
  <c r="AH922" i="4"/>
  <c r="X927" i="4"/>
  <c r="U926" i="4"/>
  <c r="AS928" i="4"/>
  <c r="AT928" i="4" s="1"/>
  <c r="AP927" i="4"/>
  <c r="AV929" i="4"/>
  <c r="AW929" i="4" s="1"/>
  <c r="X933" i="4"/>
  <c r="U932" i="4"/>
  <c r="AK934" i="4"/>
  <c r="AK933" i="4" s="1"/>
  <c r="AK932" i="4" s="1"/>
  <c r="AK931" i="4" s="1"/>
  <c r="AK930" i="4" s="1"/>
  <c r="AM935" i="4"/>
  <c r="AP939" i="4"/>
  <c r="AS941" i="4"/>
  <c r="AT941" i="4" s="1"/>
  <c r="AN948" i="4"/>
  <c r="AV948" i="4"/>
  <c r="AW948" i="4" s="1"/>
  <c r="AA933" i="4"/>
  <c r="AD935" i="4"/>
  <c r="AE935" i="4" s="1"/>
  <c r="AG946" i="4"/>
  <c r="AV946" i="4"/>
  <c r="AW946" i="4" s="1"/>
  <c r="X948" i="4"/>
  <c r="AH951" i="4"/>
  <c r="AY951" i="4"/>
  <c r="AM961" i="4"/>
  <c r="AJ958" i="4"/>
  <c r="Y965" i="4"/>
  <c r="AG965" i="4"/>
  <c r="AN976" i="4"/>
  <c r="AV976" i="4"/>
  <c r="AD943" i="4"/>
  <c r="AE943" i="4" s="1"/>
  <c r="AA942" i="4"/>
  <c r="X944" i="4"/>
  <c r="U943" i="4"/>
  <c r="AT944" i="4"/>
  <c r="AS943" i="4"/>
  <c r="AT943" i="4" s="1"/>
  <c r="AN966" i="4"/>
  <c r="AV966" i="4"/>
  <c r="AW966" i="4" s="1"/>
  <c r="AP971" i="4"/>
  <c r="AS935" i="4"/>
  <c r="AT935" i="4" s="1"/>
  <c r="AP934" i="4"/>
  <c r="AM944" i="4"/>
  <c r="AJ943" i="4"/>
  <c r="AY945" i="4"/>
  <c r="AH945" i="4"/>
  <c r="AH947" i="4"/>
  <c r="AY947" i="4"/>
  <c r="X958" i="4"/>
  <c r="U957" i="4"/>
  <c r="V958" i="4"/>
  <c r="V957" i="4" s="1"/>
  <c r="V956" i="4" s="1"/>
  <c r="V955" i="4" s="1"/>
  <c r="V954" i="4" s="1"/>
  <c r="V953" i="4" s="1"/>
  <c r="X959" i="4"/>
  <c r="AQ958" i="4"/>
  <c r="AQ957" i="4" s="1"/>
  <c r="AQ956" i="4" s="1"/>
  <c r="AQ955" i="4" s="1"/>
  <c r="AQ954" i="4" s="1"/>
  <c r="AQ953" i="4" s="1"/>
  <c r="AC958" i="4"/>
  <c r="AC957" i="4" s="1"/>
  <c r="AC956" i="4" s="1"/>
  <c r="AC955" i="4" s="1"/>
  <c r="AC954" i="4" s="1"/>
  <c r="AC953" i="4" s="1"/>
  <c r="AK958" i="4"/>
  <c r="AK957" i="4" s="1"/>
  <c r="AK956" i="4" s="1"/>
  <c r="AK955" i="4" s="1"/>
  <c r="AK954" i="4" s="1"/>
  <c r="AK953" i="4" s="1"/>
  <c r="AG960" i="4"/>
  <c r="U972" i="4"/>
  <c r="AR972" i="4"/>
  <c r="AR971" i="4" s="1"/>
  <c r="AR970" i="4" s="1"/>
  <c r="AR969" i="4" s="1"/>
  <c r="AR968" i="4" s="1"/>
  <c r="AR967" i="4" s="1"/>
  <c r="AV950" i="4"/>
  <c r="AW950" i="4" s="1"/>
  <c r="AG952" i="4"/>
  <c r="S958" i="4"/>
  <c r="AV960" i="4"/>
  <c r="AW960" i="4" s="1"/>
  <c r="AV973" i="4"/>
  <c r="AW973" i="4" s="1"/>
  <c r="AN973" i="4"/>
  <c r="AD975" i="4"/>
  <c r="AA972" i="4"/>
  <c r="AG977" i="4"/>
  <c r="Y977" i="4"/>
  <c r="AD959" i="4"/>
  <c r="AE959" i="4" s="1"/>
  <c r="AA958" i="4"/>
  <c r="AV959" i="4"/>
  <c r="AW959" i="4" s="1"/>
  <c r="AN959" i="4"/>
  <c r="Y961" i="4"/>
  <c r="AG961" i="4"/>
  <c r="AN965" i="4"/>
  <c r="AV965" i="4"/>
  <c r="AW965" i="4" s="1"/>
  <c r="AM975" i="4"/>
  <c r="AG962" i="4"/>
  <c r="AM963" i="4"/>
  <c r="AV964" i="4"/>
  <c r="AM972" i="4"/>
  <c r="AJ971" i="4"/>
  <c r="AV974" i="4"/>
  <c r="AW974" i="4" s="1"/>
  <c r="AM977" i="4"/>
  <c r="AG980" i="4"/>
  <c r="Y980" i="4"/>
  <c r="AY981" i="4"/>
  <c r="AV982" i="4"/>
  <c r="AW982" i="4" s="1"/>
  <c r="AN982" i="4"/>
  <c r="S972" i="4"/>
  <c r="AG973" i="4"/>
  <c r="Y974" i="4"/>
  <c r="AG974" i="4"/>
  <c r="AH978" i="4"/>
  <c r="AY978" i="4"/>
  <c r="Y982" i="4"/>
  <c r="AG982" i="4"/>
  <c r="X963" i="4"/>
  <c r="AY966" i="4"/>
  <c r="AH966" i="4"/>
  <c r="Y973" i="4"/>
  <c r="AD973" i="4"/>
  <c r="AE973" i="4" s="1"/>
  <c r="Y975" i="4"/>
  <c r="AS975" i="4"/>
  <c r="AT975" i="4" s="1"/>
  <c r="AG979" i="4"/>
  <c r="AY25" i="34" l="1"/>
  <c r="AM19" i="34"/>
  <c r="AS19" i="34"/>
  <c r="AT19" i="34" s="1"/>
  <c r="AV20" i="33"/>
  <c r="AW20" i="33" s="1"/>
  <c r="X19" i="33"/>
  <c r="Y19" i="33" s="1"/>
  <c r="AD19" i="32"/>
  <c r="AA18" i="32"/>
  <c r="AN34" i="31"/>
  <c r="AG41" i="31"/>
  <c r="AY27" i="31"/>
  <c r="AS33" i="31"/>
  <c r="AV33" i="31" s="1"/>
  <c r="AP32" i="31"/>
  <c r="AV41" i="31"/>
  <c r="AW41" i="31" s="1"/>
  <c r="Y22" i="30"/>
  <c r="BC25" i="30"/>
  <c r="AH25" i="30"/>
  <c r="V17" i="29"/>
  <c r="V16" i="29" s="1"/>
  <c r="V15" i="29" s="1"/>
  <c r="V14" i="29" s="1"/>
  <c r="AV61" i="29"/>
  <c r="AW61" i="29" s="1"/>
  <c r="AJ31" i="29"/>
  <c r="AM31" i="29" s="1"/>
  <c r="AM32" i="29"/>
  <c r="X55" i="29"/>
  <c r="Y55" i="29" s="1"/>
  <c r="AY46" i="29"/>
  <c r="Q17" i="29"/>
  <c r="Q16" i="29" s="1"/>
  <c r="Q15" i="29" s="1"/>
  <c r="Q14" i="29" s="1"/>
  <c r="Q13" i="29" s="1"/>
  <c r="Q12" i="29" s="1"/>
  <c r="Q11" i="29" s="1"/>
  <c r="X56" i="29"/>
  <c r="Y56" i="29" s="1"/>
  <c r="AV57" i="29"/>
  <c r="AW57" i="29" s="1"/>
  <c r="BB26" i="28"/>
  <c r="AZ26" i="28"/>
  <c r="AY27" i="28"/>
  <c r="AG20" i="28"/>
  <c r="Y24" i="28"/>
  <c r="AG24" i="28"/>
  <c r="AH24" i="28" s="1"/>
  <c r="AV22" i="27"/>
  <c r="AW22" i="27" s="1"/>
  <c r="P13" i="27"/>
  <c r="P12" i="27" s="1"/>
  <c r="P11" i="27" s="1"/>
  <c r="AY30" i="27"/>
  <c r="AD19" i="27"/>
  <c r="AE19" i="27" s="1"/>
  <c r="AG24" i="27"/>
  <c r="AH24" i="27" s="1"/>
  <c r="Y24" i="27"/>
  <c r="AB14" i="26"/>
  <c r="AB13" i="26" s="1"/>
  <c r="AB12" i="26" s="1"/>
  <c r="AB11" i="26" s="1"/>
  <c r="AQ14" i="26"/>
  <c r="AQ13" i="26" s="1"/>
  <c r="AQ12" i="26" s="1"/>
  <c r="AQ11" i="26" s="1"/>
  <c r="W14" i="26"/>
  <c r="W13" i="26" s="1"/>
  <c r="W12" i="26" s="1"/>
  <c r="W11" i="26" s="1"/>
  <c r="AK14" i="26"/>
  <c r="AK13" i="26" s="1"/>
  <c r="AK12" i="26" s="1"/>
  <c r="AK11" i="26" s="1"/>
  <c r="AR14" i="26"/>
  <c r="AR13" i="26" s="1"/>
  <c r="AR12" i="26" s="1"/>
  <c r="AR11" i="26" s="1"/>
  <c r="V14" i="26"/>
  <c r="V13" i="26" s="1"/>
  <c r="V12" i="26" s="1"/>
  <c r="V11" i="26" s="1"/>
  <c r="AL18" i="26"/>
  <c r="AL17" i="26" s="1"/>
  <c r="AL16" i="26" s="1"/>
  <c r="AL15" i="26" s="1"/>
  <c r="AL14" i="26" s="1"/>
  <c r="AL13" i="26" s="1"/>
  <c r="AL12" i="26" s="1"/>
  <c r="AL11" i="26" s="1"/>
  <c r="AC18" i="26"/>
  <c r="AC17" i="26" s="1"/>
  <c r="AC16" i="26" s="1"/>
  <c r="AC15" i="26" s="1"/>
  <c r="AC14" i="26" s="1"/>
  <c r="AC13" i="26" s="1"/>
  <c r="AC12" i="26" s="1"/>
  <c r="AC11" i="26" s="1"/>
  <c r="R14" i="26"/>
  <c r="R13" i="26" s="1"/>
  <c r="R12" i="26" s="1"/>
  <c r="R11" i="26" s="1"/>
  <c r="AG99" i="26"/>
  <c r="AE83" i="26"/>
  <c r="AD80" i="26"/>
  <c r="AD79" i="26" s="1"/>
  <c r="AS80" i="26"/>
  <c r="AS79" i="26" s="1"/>
  <c r="P13" i="26"/>
  <c r="P12" i="26" s="1"/>
  <c r="P11" i="26" s="1"/>
  <c r="P13" i="25"/>
  <c r="P12" i="25" s="1"/>
  <c r="P11" i="25" s="1"/>
  <c r="AY27" i="24"/>
  <c r="AM18" i="24"/>
  <c r="AS18" i="24"/>
  <c r="AM19" i="24"/>
  <c r="R13" i="24"/>
  <c r="R12" i="24" s="1"/>
  <c r="R11" i="24" s="1"/>
  <c r="P13" i="24"/>
  <c r="P12" i="24" s="1"/>
  <c r="P11" i="24" s="1"/>
  <c r="AM19" i="23"/>
  <c r="AN19" i="23"/>
  <c r="AD19" i="23"/>
  <c r="Q13" i="23"/>
  <c r="Q12" i="23" s="1"/>
  <c r="Q11" i="23" s="1"/>
  <c r="P13" i="23"/>
  <c r="P12" i="23" s="1"/>
  <c r="P11" i="23" s="1"/>
  <c r="AY22" i="23"/>
  <c r="Y32" i="22"/>
  <c r="Y31" i="22" s="1"/>
  <c r="X31" i="22"/>
  <c r="AF31" i="22"/>
  <c r="R13" i="22"/>
  <c r="R12" i="22" s="1"/>
  <c r="R11" i="22" s="1"/>
  <c r="AY36" i="22"/>
  <c r="AY28" i="22"/>
  <c r="AH28" i="22"/>
  <c r="Y20" i="22"/>
  <c r="Q13" i="34"/>
  <c r="Q12" i="34" s="1"/>
  <c r="Q11" i="34" s="1"/>
  <c r="AN22" i="34"/>
  <c r="AV22" i="34"/>
  <c r="AW22" i="34" s="1"/>
  <c r="AM18" i="34"/>
  <c r="AJ17" i="34"/>
  <c r="BB26" i="34"/>
  <c r="AZ26" i="34"/>
  <c r="AS18" i="34"/>
  <c r="AP17" i="34"/>
  <c r="Y19" i="34"/>
  <c r="AG19" i="34"/>
  <c r="AH27" i="34"/>
  <c r="AY27" i="34"/>
  <c r="AG20" i="34"/>
  <c r="AY29" i="34"/>
  <c r="AY21" i="34"/>
  <c r="AE19" i="34"/>
  <c r="S18" i="34"/>
  <c r="AZ28" i="34"/>
  <c r="BB28" i="34"/>
  <c r="AD18" i="34"/>
  <c r="AE18" i="34" s="1"/>
  <c r="AA17" i="34"/>
  <c r="R13" i="34"/>
  <c r="R12" i="34" s="1"/>
  <c r="R11" i="34" s="1"/>
  <c r="AH23" i="34"/>
  <c r="AY23" i="34"/>
  <c r="BB25" i="34"/>
  <c r="AZ25" i="34"/>
  <c r="AY24" i="34"/>
  <c r="AH24" i="34"/>
  <c r="AY22" i="34"/>
  <c r="AH22" i="34"/>
  <c r="U17" i="34"/>
  <c r="X18" i="34"/>
  <c r="S17" i="33"/>
  <c r="Y20" i="33"/>
  <c r="AG20" i="33"/>
  <c r="AH23" i="33"/>
  <c r="AY23" i="33"/>
  <c r="X17" i="33"/>
  <c r="AZ26" i="33"/>
  <c r="BB26" i="33"/>
  <c r="AV22" i="33"/>
  <c r="AW22" i="33" s="1"/>
  <c r="AN22" i="33"/>
  <c r="AG22" i="33"/>
  <c r="Y22" i="33"/>
  <c r="AY21" i="33"/>
  <c r="AJ16" i="33"/>
  <c r="AH24" i="33"/>
  <c r="AA18" i="33"/>
  <c r="AD19" i="33"/>
  <c r="BB27" i="33"/>
  <c r="AZ27" i="33"/>
  <c r="AY25" i="33"/>
  <c r="AH25" i="33"/>
  <c r="AM19" i="33"/>
  <c r="AK18" i="33"/>
  <c r="Y18" i="33"/>
  <c r="AS19" i="33"/>
  <c r="AT19" i="33" s="1"/>
  <c r="AP18" i="33"/>
  <c r="U15" i="33"/>
  <c r="X16" i="33"/>
  <c r="AV24" i="33"/>
  <c r="AW24" i="33" s="1"/>
  <c r="AY26" i="32"/>
  <c r="AH26" i="32"/>
  <c r="AV24" i="32"/>
  <c r="AW24" i="32" s="1"/>
  <c r="AN24" i="32"/>
  <c r="AG20" i="32"/>
  <c r="Y20" i="32"/>
  <c r="AG24" i="32"/>
  <c r="Y24" i="32"/>
  <c r="AN22" i="32"/>
  <c r="AV22" i="32"/>
  <c r="AW22" i="32" s="1"/>
  <c r="AM19" i="32"/>
  <c r="AN19" i="32" s="1"/>
  <c r="AJ18" i="32"/>
  <c r="AY28" i="32"/>
  <c r="AH28" i="32"/>
  <c r="S18" i="32"/>
  <c r="BB23" i="32"/>
  <c r="AZ23" i="32"/>
  <c r="AH25" i="32"/>
  <c r="AY25" i="32"/>
  <c r="AD18" i="32"/>
  <c r="AA17" i="32"/>
  <c r="AS19" i="32"/>
  <c r="AT19" i="32" s="1"/>
  <c r="AT20" i="32"/>
  <c r="AV20" i="32"/>
  <c r="AN20" i="32"/>
  <c r="AY27" i="32"/>
  <c r="AH27" i="32"/>
  <c r="AH22" i="32"/>
  <c r="AY21" i="32"/>
  <c r="AE19" i="32"/>
  <c r="AS18" i="32"/>
  <c r="AT18" i="32" s="1"/>
  <c r="AP17" i="32"/>
  <c r="X19" i="32"/>
  <c r="U18" i="32"/>
  <c r="U30" i="31"/>
  <c r="X31" i="31"/>
  <c r="AE40" i="31"/>
  <c r="AG34" i="31"/>
  <c r="Y34" i="31"/>
  <c r="AG24" i="31"/>
  <c r="X17" i="31"/>
  <c r="U16" i="31"/>
  <c r="AM32" i="31"/>
  <c r="AJ31" i="31"/>
  <c r="X19" i="31"/>
  <c r="AD31" i="31"/>
  <c r="AA30" i="31"/>
  <c r="AY22" i="31"/>
  <c r="AH22" i="31"/>
  <c r="AJ15" i="31"/>
  <c r="BB43" i="31"/>
  <c r="AZ43" i="31"/>
  <c r="AM39" i="31"/>
  <c r="AJ38" i="31"/>
  <c r="AA18" i="31"/>
  <c r="AD19" i="31"/>
  <c r="AE19" i="31" s="1"/>
  <c r="AD39" i="31"/>
  <c r="AA38" i="31"/>
  <c r="S32" i="31"/>
  <c r="AT33" i="31"/>
  <c r="AY28" i="31"/>
  <c r="AH28" i="31"/>
  <c r="S18" i="31"/>
  <c r="AY25" i="31"/>
  <c r="AH25" i="31"/>
  <c r="AN33" i="31"/>
  <c r="AW26" i="31"/>
  <c r="AY26" i="31"/>
  <c r="AH23" i="31"/>
  <c r="AY23" i="31"/>
  <c r="AY21" i="31"/>
  <c r="P13" i="31"/>
  <c r="P12" i="31" s="1"/>
  <c r="P11" i="31" s="1"/>
  <c r="AH41" i="31"/>
  <c r="AV40" i="31"/>
  <c r="AW40" i="31" s="1"/>
  <c r="AN40" i="31"/>
  <c r="AP37" i="31"/>
  <c r="AS38" i="31"/>
  <c r="AZ27" i="31"/>
  <c r="BB27" i="31"/>
  <c r="AM18" i="31"/>
  <c r="AK17" i="31"/>
  <c r="U38" i="31"/>
  <c r="X39" i="31"/>
  <c r="AW33" i="31"/>
  <c r="Y20" i="31"/>
  <c r="AG20" i="31"/>
  <c r="AS19" i="31"/>
  <c r="AT19" i="31" s="1"/>
  <c r="AP18" i="31"/>
  <c r="Q13" i="31"/>
  <c r="Q12" i="31" s="1"/>
  <c r="Q11" i="31" s="1"/>
  <c r="S39" i="31"/>
  <c r="AH42" i="31"/>
  <c r="AY42" i="31"/>
  <c r="AS39" i="31"/>
  <c r="AD33" i="31"/>
  <c r="AE33" i="31" s="1"/>
  <c r="Y40" i="31"/>
  <c r="AG40" i="31"/>
  <c r="AY35" i="31"/>
  <c r="AG33" i="31"/>
  <c r="Y33" i="31"/>
  <c r="AM19" i="31"/>
  <c r="AD32" i="31"/>
  <c r="AE32" i="31" s="1"/>
  <c r="AV24" i="31"/>
  <c r="AW24" i="31" s="1"/>
  <c r="X18" i="31"/>
  <c r="AT20" i="31"/>
  <c r="AV20" i="31"/>
  <c r="AW20" i="31" s="1"/>
  <c r="AH28" i="30"/>
  <c r="AY28" i="30"/>
  <c r="AN24" i="30"/>
  <c r="AV24" i="30"/>
  <c r="AW24" i="30" s="1"/>
  <c r="AS19" i="30"/>
  <c r="AT19" i="30" s="1"/>
  <c r="AY23" i="30"/>
  <c r="AH23" i="30"/>
  <c r="X19" i="30"/>
  <c r="U18" i="30"/>
  <c r="S16" i="30"/>
  <c r="AY22" i="30"/>
  <c r="AH22" i="30"/>
  <c r="AH24" i="30"/>
  <c r="AY24" i="30"/>
  <c r="AH26" i="30"/>
  <c r="AY26" i="30"/>
  <c r="AG20" i="30"/>
  <c r="Y20" i="30"/>
  <c r="AJ18" i="30"/>
  <c r="AM19" i="30"/>
  <c r="AY21" i="30"/>
  <c r="AA17" i="30"/>
  <c r="AD18" i="30"/>
  <c r="AE18" i="30" s="1"/>
  <c r="BB27" i="30"/>
  <c r="AZ27" i="30"/>
  <c r="AS18" i="30"/>
  <c r="AT18" i="30" s="1"/>
  <c r="AP17" i="30"/>
  <c r="AN20" i="30"/>
  <c r="AV20" i="30"/>
  <c r="AW20" i="30" s="1"/>
  <c r="AV48" i="29"/>
  <c r="AH63" i="29"/>
  <c r="AY63" i="29"/>
  <c r="AG49" i="29"/>
  <c r="Y49" i="29"/>
  <c r="Y57" i="29"/>
  <c r="AG57" i="29"/>
  <c r="AH64" i="29"/>
  <c r="AY64" i="29"/>
  <c r="AY44" i="29"/>
  <c r="AH44" i="29"/>
  <c r="BB46" i="29"/>
  <c r="AZ46" i="29"/>
  <c r="X18" i="29"/>
  <c r="BB38" i="29"/>
  <c r="AZ38" i="29"/>
  <c r="AG23" i="29"/>
  <c r="Y23" i="29"/>
  <c r="AH65" i="29"/>
  <c r="AE36" i="29"/>
  <c r="U31" i="29"/>
  <c r="X31" i="29" s="1"/>
  <c r="X32" i="29"/>
  <c r="AV26" i="29"/>
  <c r="AW26" i="29" s="1"/>
  <c r="AN23" i="29"/>
  <c r="AV23" i="29"/>
  <c r="AW23" i="29" s="1"/>
  <c r="AY39" i="29"/>
  <c r="AY28" i="29"/>
  <c r="AH50" i="29"/>
  <c r="AV49" i="29"/>
  <c r="AW49" i="29" s="1"/>
  <c r="AN49" i="29"/>
  <c r="AH59" i="29"/>
  <c r="AY59" i="29"/>
  <c r="AH54" i="29"/>
  <c r="AY54" i="29"/>
  <c r="AH72" i="29"/>
  <c r="AY72" i="29"/>
  <c r="AH51" i="29"/>
  <c r="AY51" i="29"/>
  <c r="AH68" i="29"/>
  <c r="AY68" i="29"/>
  <c r="AS56" i="29"/>
  <c r="AT56" i="29" s="1"/>
  <c r="AP55" i="29"/>
  <c r="AS55" i="29" s="1"/>
  <c r="AM42" i="29"/>
  <c r="AJ41" i="29"/>
  <c r="AM41" i="29" s="1"/>
  <c r="AG19" i="29"/>
  <c r="Y19" i="29"/>
  <c r="AH21" i="29"/>
  <c r="AY21" i="29"/>
  <c r="AT36" i="29"/>
  <c r="AG36" i="29"/>
  <c r="Y36" i="29"/>
  <c r="AY22" i="29"/>
  <c r="AH22" i="29"/>
  <c r="AP18" i="29"/>
  <c r="AS19" i="29"/>
  <c r="AT19" i="29" s="1"/>
  <c r="AG35" i="29"/>
  <c r="AY20" i="29"/>
  <c r="AH20" i="29"/>
  <c r="BB52" i="29"/>
  <c r="AZ52" i="29"/>
  <c r="S48" i="29"/>
  <c r="AY71" i="29"/>
  <c r="AH71" i="29"/>
  <c r="AA55" i="29"/>
  <c r="AD55" i="29" s="1"/>
  <c r="AD56" i="29"/>
  <c r="AV50" i="29"/>
  <c r="AW50" i="29" s="1"/>
  <c r="AH70" i="29"/>
  <c r="AY70" i="29"/>
  <c r="AY66" i="29"/>
  <c r="AY62" i="29"/>
  <c r="AY58" i="29"/>
  <c r="AV43" i="29"/>
  <c r="AW43" i="29" s="1"/>
  <c r="AN43" i="29"/>
  <c r="BB30" i="29"/>
  <c r="AZ30" i="29"/>
  <c r="AH47" i="29"/>
  <c r="AY47" i="29"/>
  <c r="U41" i="29"/>
  <c r="X41" i="29" s="1"/>
  <c r="X42" i="29"/>
  <c r="AV36" i="29"/>
  <c r="AW36" i="29" s="1"/>
  <c r="AN36" i="29"/>
  <c r="AY61" i="29"/>
  <c r="AH61" i="29"/>
  <c r="AY53" i="29"/>
  <c r="AY34" i="29"/>
  <c r="AH34" i="29"/>
  <c r="AH29" i="29"/>
  <c r="AY29" i="29"/>
  <c r="AH25" i="29"/>
  <c r="AY25" i="29"/>
  <c r="AM18" i="29"/>
  <c r="AJ17" i="29"/>
  <c r="AY45" i="29"/>
  <c r="BB40" i="29"/>
  <c r="AZ40" i="29"/>
  <c r="AV33" i="29"/>
  <c r="AW33" i="29" s="1"/>
  <c r="AY24" i="29"/>
  <c r="AY27" i="29"/>
  <c r="AV56" i="29"/>
  <c r="AW56" i="29" s="1"/>
  <c r="AN56" i="29"/>
  <c r="AH67" i="29"/>
  <c r="AY67" i="29"/>
  <c r="Y48" i="29"/>
  <c r="AG48" i="29"/>
  <c r="AH60" i="29"/>
  <c r="AY60" i="29"/>
  <c r="AE49" i="29"/>
  <c r="AV65" i="29"/>
  <c r="AW65" i="29" s="1"/>
  <c r="AG43" i="29"/>
  <c r="Y43" i="29"/>
  <c r="S35" i="29"/>
  <c r="AW35" i="29" s="1"/>
  <c r="AT49" i="29"/>
  <c r="S18" i="29"/>
  <c r="AE18" i="29" s="1"/>
  <c r="AN19" i="29"/>
  <c r="AV19" i="29"/>
  <c r="AW19" i="29" s="1"/>
  <c r="AT31" i="29"/>
  <c r="AH33" i="29"/>
  <c r="AG37" i="29"/>
  <c r="AN31" i="29"/>
  <c r="AV31" i="29"/>
  <c r="AW31" i="29" s="1"/>
  <c r="AG26" i="29"/>
  <c r="Q13" i="28"/>
  <c r="Q12" i="28" s="1"/>
  <c r="Q11" i="28" s="1"/>
  <c r="AA18" i="28"/>
  <c r="AD19" i="28"/>
  <c r="AE19" i="28" s="1"/>
  <c r="AH25" i="28"/>
  <c r="AY25" i="28"/>
  <c r="AV24" i="28"/>
  <c r="AN24" i="28"/>
  <c r="Y19" i="28"/>
  <c r="AY21" i="28"/>
  <c r="AH21" i="28"/>
  <c r="S18" i="28"/>
  <c r="V17" i="28"/>
  <c r="X18" i="28"/>
  <c r="BD30" i="28"/>
  <c r="BC30" i="28"/>
  <c r="AH29" i="28"/>
  <c r="AY29" i="28"/>
  <c r="BB28" i="28"/>
  <c r="AZ28" i="28"/>
  <c r="AZ27" i="28"/>
  <c r="BB27" i="28"/>
  <c r="AN20" i="28"/>
  <c r="AV20" i="28"/>
  <c r="AW20" i="28" s="1"/>
  <c r="AH20" i="28"/>
  <c r="AS19" i="28"/>
  <c r="AT19" i="28" s="1"/>
  <c r="AP18" i="28"/>
  <c r="U15" i="28"/>
  <c r="U14" i="28" s="1"/>
  <c r="U13" i="28" s="1"/>
  <c r="U12" i="28" s="1"/>
  <c r="U11" i="28" s="1"/>
  <c r="AY22" i="28"/>
  <c r="AH22" i="28"/>
  <c r="AM19" i="28"/>
  <c r="AJ18" i="28"/>
  <c r="AH23" i="28"/>
  <c r="AY23" i="28"/>
  <c r="AH28" i="27"/>
  <c r="AY28" i="27"/>
  <c r="AH25" i="27"/>
  <c r="AY25" i="27"/>
  <c r="AY31" i="27"/>
  <c r="AH31" i="27"/>
  <c r="AV20" i="27"/>
  <c r="AW20" i="27" s="1"/>
  <c r="AN20" i="27"/>
  <c r="AM19" i="27"/>
  <c r="AY29" i="27"/>
  <c r="AH29" i="27"/>
  <c r="S17" i="27"/>
  <c r="X19" i="27"/>
  <c r="U18" i="27"/>
  <c r="AZ30" i="27"/>
  <c r="BB30" i="27"/>
  <c r="AN24" i="27"/>
  <c r="AV24" i="27"/>
  <c r="AH26" i="27"/>
  <c r="AY26" i="27"/>
  <c r="AS19" i="27"/>
  <c r="AT19" i="27" s="1"/>
  <c r="AP18" i="27"/>
  <c r="Y20" i="27"/>
  <c r="AG20" i="27"/>
  <c r="AY23" i="27"/>
  <c r="AH23" i="27"/>
  <c r="BB21" i="27"/>
  <c r="AZ21" i="27"/>
  <c r="AY22" i="27"/>
  <c r="AH22" i="27"/>
  <c r="AD18" i="27"/>
  <c r="AE18" i="27" s="1"/>
  <c r="AA17" i="27"/>
  <c r="BB27" i="27"/>
  <c r="AZ27" i="27"/>
  <c r="AM18" i="27"/>
  <c r="AJ17" i="27"/>
  <c r="BB95" i="26"/>
  <c r="AZ95" i="26"/>
  <c r="Y66" i="26"/>
  <c r="AG66" i="26"/>
  <c r="Y98" i="26"/>
  <c r="AG98" i="26"/>
  <c r="AH69" i="26"/>
  <c r="AY69" i="26"/>
  <c r="AD57" i="26"/>
  <c r="AE57" i="26" s="1"/>
  <c r="AA56" i="26"/>
  <c r="AN98" i="26"/>
  <c r="AV98" i="26"/>
  <c r="AW98" i="26" s="1"/>
  <c r="AY84" i="26"/>
  <c r="AH84" i="26"/>
  <c r="AM80" i="26"/>
  <c r="AY74" i="26"/>
  <c r="AH74" i="26"/>
  <c r="U63" i="26"/>
  <c r="S56" i="26"/>
  <c r="AT80" i="26"/>
  <c r="AY75" i="26"/>
  <c r="AE91" i="26"/>
  <c r="AH52" i="26"/>
  <c r="AY52" i="26"/>
  <c r="AV45" i="26"/>
  <c r="AW45" i="26" s="1"/>
  <c r="AN45" i="26"/>
  <c r="AV32" i="26"/>
  <c r="BB24" i="26"/>
  <c r="AZ24" i="26"/>
  <c r="AH38" i="26"/>
  <c r="AY38" i="26"/>
  <c r="AW37" i="26"/>
  <c r="AY37" i="26"/>
  <c r="AW21" i="26"/>
  <c r="AY21" i="26"/>
  <c r="BB46" i="26"/>
  <c r="AZ46" i="26"/>
  <c r="AY23" i="26"/>
  <c r="AH23" i="26"/>
  <c r="X18" i="26"/>
  <c r="AY94" i="26"/>
  <c r="AH94" i="26"/>
  <c r="AV90" i="26"/>
  <c r="AG90" i="26"/>
  <c r="AH85" i="26"/>
  <c r="AY85" i="26"/>
  <c r="AM58" i="26"/>
  <c r="AJ57" i="26"/>
  <c r="S50" i="26"/>
  <c r="AY97" i="26"/>
  <c r="Y83" i="26"/>
  <c r="X80" i="26"/>
  <c r="AG83" i="26"/>
  <c r="AA64" i="26"/>
  <c r="AD65" i="26"/>
  <c r="AD51" i="26"/>
  <c r="AE51" i="26" s="1"/>
  <c r="AA50" i="26"/>
  <c r="AP18" i="26"/>
  <c r="AS19" i="26"/>
  <c r="AT19" i="26" s="1"/>
  <c r="BB88" i="26"/>
  <c r="AZ88" i="26"/>
  <c r="AN64" i="26"/>
  <c r="AM51" i="26"/>
  <c r="AG34" i="26"/>
  <c r="Y34" i="26"/>
  <c r="AV33" i="26"/>
  <c r="AW33" i="26" s="1"/>
  <c r="AN33" i="26"/>
  <c r="BB72" i="26"/>
  <c r="AZ72" i="26"/>
  <c r="AY59" i="26"/>
  <c r="AH59" i="26"/>
  <c r="AG32" i="26"/>
  <c r="AH22" i="26"/>
  <c r="AY22" i="26"/>
  <c r="BB96" i="26"/>
  <c r="AZ96" i="26"/>
  <c r="AN65" i="26"/>
  <c r="AD58" i="26"/>
  <c r="AE58" i="26" s="1"/>
  <c r="U43" i="26"/>
  <c r="X44" i="26"/>
  <c r="AZ39" i="26"/>
  <c r="BB39" i="26"/>
  <c r="AY30" i="26"/>
  <c r="AH30" i="26"/>
  <c r="U17" i="26"/>
  <c r="AY99" i="26"/>
  <c r="AH99" i="26"/>
  <c r="AZ93" i="26"/>
  <c r="BB93" i="26"/>
  <c r="AV91" i="26"/>
  <c r="AW91" i="26" s="1"/>
  <c r="AN91" i="26"/>
  <c r="AG91" i="26"/>
  <c r="Y91" i="26"/>
  <c r="AV66" i="26"/>
  <c r="AW66" i="26" s="1"/>
  <c r="X58" i="26"/>
  <c r="U57" i="26"/>
  <c r="AJ49" i="26"/>
  <c r="AM50" i="26"/>
  <c r="AG100" i="26"/>
  <c r="AH53" i="26"/>
  <c r="AY53" i="26"/>
  <c r="BB101" i="26"/>
  <c r="AZ101" i="26"/>
  <c r="AY86" i="26"/>
  <c r="AH86" i="26"/>
  <c r="S79" i="26"/>
  <c r="AY70" i="26"/>
  <c r="AH70" i="26"/>
  <c r="AS58" i="26"/>
  <c r="AT58" i="26" s="1"/>
  <c r="AY87" i="26"/>
  <c r="BB68" i="26"/>
  <c r="AZ68" i="26"/>
  <c r="AJ63" i="26"/>
  <c r="X51" i="26"/>
  <c r="AA42" i="26"/>
  <c r="AD43" i="26"/>
  <c r="AE43" i="26" s="1"/>
  <c r="S32" i="26"/>
  <c r="Y32" i="26" s="1"/>
  <c r="AH27" i="26"/>
  <c r="AY27" i="26"/>
  <c r="AY71" i="26"/>
  <c r="AG33" i="26"/>
  <c r="Y33" i="26"/>
  <c r="AA18" i="26"/>
  <c r="AD19" i="26"/>
  <c r="AE19" i="26" s="1"/>
  <c r="Y45" i="26"/>
  <c r="AG45" i="26"/>
  <c r="AV34" i="26"/>
  <c r="AW34" i="26" s="1"/>
  <c r="AW35" i="26"/>
  <c r="AH31" i="26"/>
  <c r="AY31" i="26"/>
  <c r="AW25" i="26"/>
  <c r="AY25" i="26"/>
  <c r="Y20" i="26"/>
  <c r="AG20" i="26"/>
  <c r="AJ18" i="26"/>
  <c r="AM19" i="26"/>
  <c r="Y19" i="26"/>
  <c r="AT33" i="26"/>
  <c r="AY29" i="26"/>
  <c r="AY26" i="26"/>
  <c r="AH26" i="26"/>
  <c r="AV20" i="26"/>
  <c r="AW20" i="26" s="1"/>
  <c r="S90" i="26"/>
  <c r="Y90" i="26" s="1"/>
  <c r="AZ89" i="26"/>
  <c r="BB89" i="26"/>
  <c r="AZ77" i="26"/>
  <c r="BB77" i="26"/>
  <c r="AP64" i="26"/>
  <c r="AS65" i="26"/>
  <c r="AT65" i="26" s="1"/>
  <c r="AS57" i="26"/>
  <c r="AT57" i="26" s="1"/>
  <c r="AP56" i="26"/>
  <c r="X50" i="26"/>
  <c r="U49" i="26"/>
  <c r="AS51" i="26"/>
  <c r="AT51" i="26" s="1"/>
  <c r="AP50" i="26"/>
  <c r="AT98" i="26"/>
  <c r="BB76" i="26"/>
  <c r="AZ76" i="26"/>
  <c r="AP42" i="26"/>
  <c r="AS43" i="26"/>
  <c r="AT43" i="26" s="1"/>
  <c r="AT91" i="26"/>
  <c r="AV83" i="26"/>
  <c r="AY73" i="26"/>
  <c r="AH73" i="26"/>
  <c r="BB67" i="26"/>
  <c r="AZ67" i="26"/>
  <c r="AJ43" i="26"/>
  <c r="AM44" i="26"/>
  <c r="AD44" i="26"/>
  <c r="AE44" i="26" s="1"/>
  <c r="BB36" i="26"/>
  <c r="AZ36" i="26"/>
  <c r="BB60" i="26"/>
  <c r="AZ60" i="26"/>
  <c r="AG92" i="26"/>
  <c r="S41" i="26"/>
  <c r="AH35" i="26"/>
  <c r="AY35" i="26"/>
  <c r="AY28" i="26"/>
  <c r="AH28" i="26"/>
  <c r="AT32" i="26"/>
  <c r="AZ28" i="25"/>
  <c r="BB28" i="25"/>
  <c r="AV22" i="25"/>
  <c r="AW22" i="25" s="1"/>
  <c r="AN22" i="25"/>
  <c r="X18" i="25"/>
  <c r="AY26" i="25"/>
  <c r="AH26" i="25"/>
  <c r="AM17" i="25"/>
  <c r="BB23" i="25"/>
  <c r="AZ23" i="25"/>
  <c r="AD19" i="25"/>
  <c r="AE19" i="25" s="1"/>
  <c r="Q13" i="25"/>
  <c r="Q12" i="25" s="1"/>
  <c r="Q11" i="25" s="1"/>
  <c r="AS18" i="25"/>
  <c r="AT18" i="25" s="1"/>
  <c r="AY25" i="25"/>
  <c r="AH25" i="25"/>
  <c r="S17" i="25"/>
  <c r="Y22" i="25"/>
  <c r="AG22" i="25"/>
  <c r="AN18" i="25"/>
  <c r="AY24" i="25"/>
  <c r="AH24" i="25"/>
  <c r="AH20" i="25"/>
  <c r="AD18" i="25"/>
  <c r="AE18" i="25" s="1"/>
  <c r="AV20" i="25"/>
  <c r="AW20" i="25" s="1"/>
  <c r="AS17" i="25"/>
  <c r="BB21" i="25"/>
  <c r="AZ21" i="25"/>
  <c r="AY27" i="25"/>
  <c r="X19" i="25"/>
  <c r="X17" i="25"/>
  <c r="U16" i="25"/>
  <c r="AD17" i="25"/>
  <c r="AE17" i="25" s="1"/>
  <c r="AA16" i="25"/>
  <c r="AV19" i="25"/>
  <c r="AW19" i="25" s="1"/>
  <c r="AN19" i="25"/>
  <c r="Q13" i="24"/>
  <c r="Q12" i="24" s="1"/>
  <c r="Q11" i="24" s="1"/>
  <c r="AN22" i="24"/>
  <c r="AV22" i="24"/>
  <c r="AW22" i="24" s="1"/>
  <c r="AY26" i="24"/>
  <c r="AH26" i="24"/>
  <c r="BB28" i="24"/>
  <c r="AZ28" i="24"/>
  <c r="AY24" i="24"/>
  <c r="AH24" i="24"/>
  <c r="AS19" i="24"/>
  <c r="AT19" i="24" s="1"/>
  <c r="AV18" i="24"/>
  <c r="AY25" i="24"/>
  <c r="AY22" i="24"/>
  <c r="AH22" i="24"/>
  <c r="AG18" i="24"/>
  <c r="AY23" i="24"/>
  <c r="AH23" i="24"/>
  <c r="AG20" i="24"/>
  <c r="AV19" i="24"/>
  <c r="AW19" i="24" s="1"/>
  <c r="AN19" i="24"/>
  <c r="Y19" i="24"/>
  <c r="AG19" i="24"/>
  <c r="S18" i="24"/>
  <c r="S17" i="24" s="1"/>
  <c r="AE19" i="24"/>
  <c r="AY21" i="24"/>
  <c r="AY25" i="23"/>
  <c r="AY21" i="23"/>
  <c r="AS19" i="23"/>
  <c r="AH27" i="23"/>
  <c r="AY27" i="23"/>
  <c r="S18" i="23"/>
  <c r="AE19" i="23"/>
  <c r="BB22" i="23"/>
  <c r="AZ22" i="23"/>
  <c r="AG19" i="23"/>
  <c r="Y19" i="23"/>
  <c r="AS18" i="23"/>
  <c r="AT18" i="23" s="1"/>
  <c r="AY20" i="23"/>
  <c r="AH20" i="23"/>
  <c r="AM18" i="23"/>
  <c r="AD18" i="23"/>
  <c r="AE18" i="23" s="1"/>
  <c r="R13" i="23"/>
  <c r="R12" i="23" s="1"/>
  <c r="R11" i="23" s="1"/>
  <c r="AH24" i="23"/>
  <c r="AY24" i="23"/>
  <c r="AH23" i="23"/>
  <c r="AY23" i="23"/>
  <c r="X18" i="23"/>
  <c r="AH26" i="23"/>
  <c r="AY26" i="23"/>
  <c r="Q15" i="22"/>
  <c r="Q14" i="22" s="1"/>
  <c r="P15" i="22"/>
  <c r="P14" i="22" s="1"/>
  <c r="AK17" i="21"/>
  <c r="AK16" i="21" s="1"/>
  <c r="AK15" i="21" s="1"/>
  <c r="AK14" i="21" s="1"/>
  <c r="AV46" i="21"/>
  <c r="AW46" i="21" s="1"/>
  <c r="AV26" i="21"/>
  <c r="AW26" i="21" s="1"/>
  <c r="AY41" i="21"/>
  <c r="AQ17" i="21"/>
  <c r="AQ16" i="21" s="1"/>
  <c r="AQ15" i="21" s="1"/>
  <c r="AQ14" i="21" s="1"/>
  <c r="AY37" i="21"/>
  <c r="W17" i="21"/>
  <c r="W16" i="21" s="1"/>
  <c r="W15" i="21" s="1"/>
  <c r="W14" i="21" s="1"/>
  <c r="P12" i="20"/>
  <c r="P11" i="20" s="1"/>
  <c r="Q12" i="20"/>
  <c r="Q11" i="20" s="1"/>
  <c r="AH29" i="20"/>
  <c r="AY29" i="20"/>
  <c r="V26" i="20"/>
  <c r="X27" i="20"/>
  <c r="V18" i="20"/>
  <c r="X19" i="20"/>
  <c r="S17" i="20"/>
  <c r="AM19" i="20"/>
  <c r="AK18" i="20"/>
  <c r="U16" i="20"/>
  <c r="AS27" i="20"/>
  <c r="AT27" i="20" s="1"/>
  <c r="AP26" i="20"/>
  <c r="AG20" i="20"/>
  <c r="Y20" i="20"/>
  <c r="AV20" i="20"/>
  <c r="AW20" i="20" s="1"/>
  <c r="AN20" i="20"/>
  <c r="AD19" i="20"/>
  <c r="AE19" i="20" s="1"/>
  <c r="AA18" i="20"/>
  <c r="AS19" i="20"/>
  <c r="AT19" i="20" s="1"/>
  <c r="AP18" i="20"/>
  <c r="AH30" i="20"/>
  <c r="AY30" i="20"/>
  <c r="AK26" i="20"/>
  <c r="AM27" i="20"/>
  <c r="S24" i="20"/>
  <c r="AY31" i="20"/>
  <c r="AY23" i="20"/>
  <c r="AH23" i="20"/>
  <c r="AJ16" i="20"/>
  <c r="AJ15" i="20" s="1"/>
  <c r="R12" i="20"/>
  <c r="R11" i="20" s="1"/>
  <c r="AH22" i="20"/>
  <c r="AY22" i="20"/>
  <c r="AD27" i="20"/>
  <c r="AE27" i="20" s="1"/>
  <c r="AA26" i="20"/>
  <c r="AH21" i="20"/>
  <c r="AY21" i="20"/>
  <c r="AY32" i="20"/>
  <c r="AH28" i="20"/>
  <c r="AY28" i="20"/>
  <c r="P13" i="19"/>
  <c r="R13" i="19"/>
  <c r="AG44" i="18"/>
  <c r="R13" i="18"/>
  <c r="P13" i="18"/>
  <c r="AG20" i="18"/>
  <c r="AY39" i="11"/>
  <c r="AV23" i="11"/>
  <c r="AW23" i="11" s="1"/>
  <c r="R17" i="11"/>
  <c r="R16" i="11" s="1"/>
  <c r="R15" i="11" s="1"/>
  <c r="R14" i="11" s="1"/>
  <c r="Y33" i="11"/>
  <c r="AG33" i="11"/>
  <c r="AY33" i="11" s="1"/>
  <c r="AC43" i="11"/>
  <c r="AD44" i="11"/>
  <c r="AW30" i="11"/>
  <c r="AY30" i="11"/>
  <c r="AZ30" i="11" s="1"/>
  <c r="AY54" i="11"/>
  <c r="AZ54" i="11" s="1"/>
  <c r="AH54" i="11"/>
  <c r="AJ43" i="11"/>
  <c r="AM43" i="11" s="1"/>
  <c r="AM44" i="11"/>
  <c r="AT52" i="11"/>
  <c r="AL17" i="11"/>
  <c r="AL16" i="11" s="1"/>
  <c r="AL15" i="11" s="1"/>
  <c r="AL14" i="11" s="1"/>
  <c r="AY46" i="11"/>
  <c r="AS32" i="11"/>
  <c r="AS31" i="11" s="1"/>
  <c r="AR17" i="11"/>
  <c r="AR16" i="11" s="1"/>
  <c r="AR15" i="11" s="1"/>
  <c r="AR14" i="11" s="1"/>
  <c r="AV26" i="11"/>
  <c r="R13" i="11"/>
  <c r="R12" i="11" s="1"/>
  <c r="R11" i="11" s="1"/>
  <c r="P13" i="11"/>
  <c r="Q12" i="11"/>
  <c r="Q11" i="11" s="1"/>
  <c r="AV47" i="11"/>
  <c r="AW47" i="11" s="1"/>
  <c r="AN47" i="11"/>
  <c r="AM32" i="11"/>
  <c r="AJ31" i="11"/>
  <c r="AS19" i="11"/>
  <c r="AT19" i="11" s="1"/>
  <c r="AP18" i="11"/>
  <c r="AV52" i="11"/>
  <c r="AW52" i="11" s="1"/>
  <c r="AN52" i="11"/>
  <c r="AS44" i="11"/>
  <c r="AT44" i="11" s="1"/>
  <c r="AM19" i="11"/>
  <c r="AJ18" i="11"/>
  <c r="AY35" i="11"/>
  <c r="AG53" i="11"/>
  <c r="BB30" i="11"/>
  <c r="AG45" i="11"/>
  <c r="BB48" i="11"/>
  <c r="AZ48" i="11"/>
  <c r="BB40" i="11"/>
  <c r="AZ40" i="11"/>
  <c r="AY20" i="11"/>
  <c r="AH20" i="11"/>
  <c r="AH37" i="11"/>
  <c r="AY37" i="11"/>
  <c r="X32" i="11"/>
  <c r="U31" i="11"/>
  <c r="AD19" i="11"/>
  <c r="AE19" i="11" s="1"/>
  <c r="AA18" i="11"/>
  <c r="S51" i="11"/>
  <c r="AW51" i="11" s="1"/>
  <c r="AN44" i="11"/>
  <c r="X19" i="11"/>
  <c r="U18" i="11"/>
  <c r="AE52" i="11"/>
  <c r="Y47" i="11"/>
  <c r="AG47" i="11"/>
  <c r="AE44" i="11"/>
  <c r="BB39" i="11"/>
  <c r="AZ39" i="11"/>
  <c r="BB25" i="11"/>
  <c r="AZ25" i="11"/>
  <c r="AY23" i="11"/>
  <c r="AH23" i="11"/>
  <c r="AG38" i="11"/>
  <c r="BB29" i="11"/>
  <c r="AZ29" i="11"/>
  <c r="BB54" i="11"/>
  <c r="BB46" i="11"/>
  <c r="AZ46" i="11"/>
  <c r="S43" i="11"/>
  <c r="Y43" i="11" s="1"/>
  <c r="AG52" i="11"/>
  <c r="Y52" i="11"/>
  <c r="AG44" i="11"/>
  <c r="Y44" i="11"/>
  <c r="BB27" i="11"/>
  <c r="AZ27" i="11"/>
  <c r="AZ24" i="11"/>
  <c r="BB24" i="11"/>
  <c r="BB22" i="11"/>
  <c r="AZ22" i="11"/>
  <c r="AS43" i="11"/>
  <c r="AG51" i="11"/>
  <c r="AZ28" i="11"/>
  <c r="BB28" i="11"/>
  <c r="AH49" i="11"/>
  <c r="AY49" i="11"/>
  <c r="AH41" i="11"/>
  <c r="AY41" i="11"/>
  <c r="BB34" i="11"/>
  <c r="AZ34" i="11"/>
  <c r="S31" i="11"/>
  <c r="AY50" i="11"/>
  <c r="AH50" i="11"/>
  <c r="AY42" i="11"/>
  <c r="AH42" i="11"/>
  <c r="S18" i="11"/>
  <c r="AY36" i="11"/>
  <c r="AH36" i="11"/>
  <c r="AT32" i="11"/>
  <c r="AV38" i="11"/>
  <c r="AW38" i="11" s="1"/>
  <c r="AE32" i="11"/>
  <c r="AD31" i="11"/>
  <c r="BB21" i="11"/>
  <c r="AZ21" i="11"/>
  <c r="AR17" i="17"/>
  <c r="AR16" i="17" s="1"/>
  <c r="AR15" i="17" s="1"/>
  <c r="AR14" i="17" s="1"/>
  <c r="AM46" i="17"/>
  <c r="AQ17" i="17"/>
  <c r="AQ16" i="17" s="1"/>
  <c r="AQ15" i="17" s="1"/>
  <c r="AQ14" i="17" s="1"/>
  <c r="R13" i="17"/>
  <c r="X46" i="17"/>
  <c r="Y46" i="17" s="1"/>
  <c r="Q13" i="17"/>
  <c r="AB17" i="17"/>
  <c r="AB16" i="17" s="1"/>
  <c r="AB15" i="17" s="1"/>
  <c r="AB14" i="17" s="1"/>
  <c r="AL17" i="17"/>
  <c r="AL16" i="17" s="1"/>
  <c r="AL15" i="17" s="1"/>
  <c r="AL14" i="17" s="1"/>
  <c r="AY28" i="10"/>
  <c r="Q16" i="10"/>
  <c r="Q15" i="10" s="1"/>
  <c r="Q14" i="10" s="1"/>
  <c r="Q13" i="10" s="1"/>
  <c r="Q12" i="10" s="1"/>
  <c r="Q11" i="10" s="1"/>
  <c r="AR16" i="10"/>
  <c r="AR15" i="10" s="1"/>
  <c r="AR14" i="10" s="1"/>
  <c r="AS39" i="10"/>
  <c r="P13" i="10"/>
  <c r="AY29" i="10"/>
  <c r="AY21" i="10"/>
  <c r="X19" i="9"/>
  <c r="P17" i="9"/>
  <c r="P16" i="9" s="1"/>
  <c r="P15" i="9" s="1"/>
  <c r="P14" i="9" s="1"/>
  <c r="P13" i="9" s="1"/>
  <c r="AV38" i="9"/>
  <c r="AW38" i="9" s="1"/>
  <c r="AM47" i="15"/>
  <c r="X47" i="15"/>
  <c r="R12" i="15"/>
  <c r="R11" i="15" s="1"/>
  <c r="R12" i="8"/>
  <c r="R11" i="8" s="1"/>
  <c r="P13" i="14"/>
  <c r="P13" i="7"/>
  <c r="R12" i="7"/>
  <c r="R11" i="7" s="1"/>
  <c r="AV44" i="13"/>
  <c r="AM19" i="13"/>
  <c r="R12" i="13"/>
  <c r="R11" i="13" s="1"/>
  <c r="X19" i="13"/>
  <c r="AG38" i="13"/>
  <c r="AH38" i="13" s="1"/>
  <c r="AC17" i="6"/>
  <c r="AC16" i="6" s="1"/>
  <c r="AC15" i="6" s="1"/>
  <c r="R13" i="6"/>
  <c r="P13" i="6"/>
  <c r="P12" i="6" s="1"/>
  <c r="P11" i="6" s="1"/>
  <c r="AY32" i="6"/>
  <c r="AT33" i="12"/>
  <c r="AE33" i="12"/>
  <c r="AD34" i="12"/>
  <c r="AE34" i="12" s="1"/>
  <c r="R13" i="12"/>
  <c r="Q13" i="12"/>
  <c r="Q12" i="12" s="1"/>
  <c r="Q11" i="12" s="1"/>
  <c r="P13" i="22"/>
  <c r="AM19" i="22"/>
  <c r="AJ18" i="22"/>
  <c r="S18" i="22"/>
  <c r="BB36" i="22"/>
  <c r="AZ36" i="22"/>
  <c r="AY25" i="22"/>
  <c r="AH25" i="22"/>
  <c r="AE19" i="22"/>
  <c r="X19" i="22"/>
  <c r="U18" i="22"/>
  <c r="BB29" i="22"/>
  <c r="AZ29" i="22"/>
  <c r="BB21" i="22"/>
  <c r="AZ21" i="22"/>
  <c r="BB27" i="22"/>
  <c r="AZ27" i="22"/>
  <c r="BB23" i="22"/>
  <c r="AZ23" i="22"/>
  <c r="AS18" i="22"/>
  <c r="AT18" i="22" s="1"/>
  <c r="AP17" i="22"/>
  <c r="BB37" i="22"/>
  <c r="AZ37" i="22"/>
  <c r="AZ28" i="22"/>
  <c r="BB28" i="22"/>
  <c r="AZ24" i="22"/>
  <c r="BB24" i="22"/>
  <c r="AY20" i="22"/>
  <c r="AH20" i="22"/>
  <c r="BB35" i="22"/>
  <c r="AZ35" i="22"/>
  <c r="AY33" i="22"/>
  <c r="AH33" i="22"/>
  <c r="Q13" i="22"/>
  <c r="Q12" i="22" s="1"/>
  <c r="Q11" i="22" s="1"/>
  <c r="AD18" i="22"/>
  <c r="AE18" i="22" s="1"/>
  <c r="AA17" i="22"/>
  <c r="AZ34" i="22"/>
  <c r="BB34" i="22"/>
  <c r="BB30" i="22"/>
  <c r="AZ30" i="22"/>
  <c r="BB26" i="22"/>
  <c r="AZ26" i="22"/>
  <c r="BB22" i="22"/>
  <c r="AZ22" i="22"/>
  <c r="AT19" i="22"/>
  <c r="AN42" i="21"/>
  <c r="AV42" i="21"/>
  <c r="AW42" i="21" s="1"/>
  <c r="Q12" i="21"/>
  <c r="Q11" i="21" s="1"/>
  <c r="P12" i="21"/>
  <c r="P11" i="21" s="1"/>
  <c r="AV38" i="21"/>
  <c r="AW38" i="21" s="1"/>
  <c r="AN38" i="21"/>
  <c r="AY29" i="21"/>
  <c r="AH29" i="21"/>
  <c r="AY21" i="21"/>
  <c r="AH21" i="21"/>
  <c r="AG40" i="21"/>
  <c r="Y40" i="21"/>
  <c r="AY22" i="21"/>
  <c r="AH22" i="21"/>
  <c r="AG39" i="21"/>
  <c r="Y39" i="21"/>
  <c r="AG33" i="21"/>
  <c r="AE31" i="21"/>
  <c r="AY44" i="21"/>
  <c r="AH44" i="21"/>
  <c r="Y31" i="21"/>
  <c r="AG46" i="21"/>
  <c r="Y46" i="21"/>
  <c r="BB49" i="21"/>
  <c r="AZ49" i="21"/>
  <c r="AY45" i="21"/>
  <c r="AH45" i="21"/>
  <c r="AW34" i="21"/>
  <c r="AV33" i="21"/>
  <c r="AW33" i="21" s="1"/>
  <c r="AZ28" i="21"/>
  <c r="BB28" i="21"/>
  <c r="BB37" i="21"/>
  <c r="AZ37" i="21"/>
  <c r="R12" i="21"/>
  <c r="R11" i="21" s="1"/>
  <c r="AD43" i="21"/>
  <c r="AE43" i="21" s="1"/>
  <c r="AA42" i="21"/>
  <c r="AY30" i="21"/>
  <c r="AH30" i="21"/>
  <c r="AT20" i="21"/>
  <c r="AV20" i="21"/>
  <c r="AW20" i="21" s="1"/>
  <c r="AG38" i="21"/>
  <c r="Y38" i="21"/>
  <c r="AT19" i="21"/>
  <c r="AG19" i="21"/>
  <c r="Y19" i="21"/>
  <c r="AG31" i="21"/>
  <c r="BB27" i="21"/>
  <c r="AZ27" i="21"/>
  <c r="AG43" i="21"/>
  <c r="Y43" i="21"/>
  <c r="Y26" i="21"/>
  <c r="AG26" i="21"/>
  <c r="BB25" i="21"/>
  <c r="AZ25" i="21"/>
  <c r="AG20" i="21"/>
  <c r="Y20" i="21"/>
  <c r="AV43" i="21"/>
  <c r="AW43" i="21" s="1"/>
  <c r="AN43" i="21"/>
  <c r="AP17" i="21"/>
  <c r="AS18" i="21"/>
  <c r="X18" i="21"/>
  <c r="U17" i="21"/>
  <c r="AT38" i="21"/>
  <c r="AY36" i="21"/>
  <c r="AH36" i="21"/>
  <c r="AV39" i="21"/>
  <c r="AW39" i="21" s="1"/>
  <c r="AN31" i="21"/>
  <c r="AZ24" i="21"/>
  <c r="BB24" i="21"/>
  <c r="AD18" i="21"/>
  <c r="AZ47" i="21"/>
  <c r="BB47" i="21"/>
  <c r="AV40" i="21"/>
  <c r="AW40" i="21" s="1"/>
  <c r="AN40" i="21"/>
  <c r="AH34" i="21"/>
  <c r="AY34" i="21"/>
  <c r="S18" i="21"/>
  <c r="AZ48" i="21"/>
  <c r="BB48" i="21"/>
  <c r="AY23" i="21"/>
  <c r="AH23" i="21"/>
  <c r="AR31" i="21"/>
  <c r="AS32" i="21"/>
  <c r="AJ18" i="21"/>
  <c r="AM19" i="21"/>
  <c r="BB35" i="21"/>
  <c r="AZ35" i="21"/>
  <c r="AE19" i="21"/>
  <c r="AG32" i="21"/>
  <c r="AE38" i="21"/>
  <c r="P12" i="19"/>
  <c r="P11" i="19" s="1"/>
  <c r="AG51" i="19"/>
  <c r="Y51" i="19"/>
  <c r="BB23" i="19"/>
  <c r="AZ23" i="19"/>
  <c r="AH49" i="19"/>
  <c r="AY49" i="19"/>
  <c r="AZ37" i="19"/>
  <c r="BB37" i="19"/>
  <c r="AV28" i="19"/>
  <c r="AW28" i="19" s="1"/>
  <c r="AN28" i="19"/>
  <c r="AG24" i="19"/>
  <c r="Y24" i="19"/>
  <c r="S50" i="19"/>
  <c r="AN51" i="19"/>
  <c r="AW39" i="19"/>
  <c r="AV38" i="19"/>
  <c r="AW38" i="19" s="1"/>
  <c r="AW35" i="19"/>
  <c r="AV34" i="19"/>
  <c r="AH28" i="19"/>
  <c r="AY28" i="19"/>
  <c r="AY52" i="19"/>
  <c r="AH52" i="19"/>
  <c r="AY29" i="19"/>
  <c r="AZ30" i="19"/>
  <c r="BB30" i="19"/>
  <c r="U18" i="19"/>
  <c r="X19" i="19"/>
  <c r="AW43" i="19"/>
  <c r="AY43" i="19"/>
  <c r="AN38" i="19"/>
  <c r="AM34" i="19"/>
  <c r="Y45" i="19"/>
  <c r="AH36" i="19"/>
  <c r="AY36" i="19"/>
  <c r="AY27" i="19"/>
  <c r="AH27" i="19"/>
  <c r="AD19" i="19"/>
  <c r="AE19" i="19" s="1"/>
  <c r="AA18" i="19"/>
  <c r="Q12" i="19"/>
  <c r="Q11" i="19" s="1"/>
  <c r="AM45" i="19"/>
  <c r="AK44" i="19"/>
  <c r="AY42" i="19"/>
  <c r="AH42" i="19"/>
  <c r="AD34" i="19"/>
  <c r="AE35" i="19"/>
  <c r="AY32" i="19"/>
  <c r="AH32" i="19"/>
  <c r="AS18" i="19"/>
  <c r="AT18" i="19" s="1"/>
  <c r="AV46" i="19"/>
  <c r="AW46" i="19" s="1"/>
  <c r="AY21" i="19"/>
  <c r="AY48" i="19"/>
  <c r="AH48" i="19"/>
  <c r="AZ22" i="19"/>
  <c r="BB22" i="19"/>
  <c r="AP44" i="19"/>
  <c r="AS44" i="19" s="1"/>
  <c r="AT44" i="19" s="1"/>
  <c r="AS45" i="19"/>
  <c r="AT45" i="19" s="1"/>
  <c r="BB31" i="19"/>
  <c r="AZ31" i="19"/>
  <c r="Y20" i="19"/>
  <c r="AG20" i="19"/>
  <c r="AH41" i="19"/>
  <c r="AY41" i="19"/>
  <c r="AZ26" i="19"/>
  <c r="BB26" i="19"/>
  <c r="AJ18" i="19"/>
  <c r="AM19" i="19"/>
  <c r="AP50" i="19"/>
  <c r="AS50" i="19" s="1"/>
  <c r="AT50" i="19" s="1"/>
  <c r="AS51" i="19"/>
  <c r="AT51" i="19" s="1"/>
  <c r="Y46" i="19"/>
  <c r="AG46" i="19"/>
  <c r="Y34" i="19"/>
  <c r="AY47" i="19"/>
  <c r="AY40" i="19"/>
  <c r="AH40" i="19"/>
  <c r="Y50" i="19"/>
  <c r="AG50" i="19"/>
  <c r="AH53" i="19"/>
  <c r="AY53" i="19"/>
  <c r="AG38" i="19"/>
  <c r="AE38" i="19"/>
  <c r="AS34" i="19"/>
  <c r="AT35" i="19"/>
  <c r="AA44" i="19"/>
  <c r="AD44" i="19" s="1"/>
  <c r="AD45" i="19"/>
  <c r="AE45" i="19" s="1"/>
  <c r="AH25" i="19"/>
  <c r="AY25" i="19"/>
  <c r="AV20" i="19"/>
  <c r="AW20" i="19" s="1"/>
  <c r="AN20" i="19"/>
  <c r="AN50" i="19"/>
  <c r="AG34" i="19"/>
  <c r="AH34" i="19" s="1"/>
  <c r="X33" i="19"/>
  <c r="AG35" i="19"/>
  <c r="AH35" i="19" s="1"/>
  <c r="AY39" i="19"/>
  <c r="R12" i="18"/>
  <c r="R11" i="18" s="1"/>
  <c r="X18" i="18"/>
  <c r="Y42" i="18"/>
  <c r="AG42" i="18"/>
  <c r="X41" i="18"/>
  <c r="AH29" i="18"/>
  <c r="AY29" i="18"/>
  <c r="AH21" i="18"/>
  <c r="AY21" i="18"/>
  <c r="S48" i="18"/>
  <c r="BB36" i="18"/>
  <c r="AZ36" i="18"/>
  <c r="AE41" i="18"/>
  <c r="AD40" i="18"/>
  <c r="AY47" i="18"/>
  <c r="AY35" i="18"/>
  <c r="AH35" i="18"/>
  <c r="AT41" i="18"/>
  <c r="AS40" i="18"/>
  <c r="AE34" i="18"/>
  <c r="AD33" i="18"/>
  <c r="AE33" i="18" s="1"/>
  <c r="AW51" i="18"/>
  <c r="AV50" i="18"/>
  <c r="AW50" i="18" s="1"/>
  <c r="AH45" i="18"/>
  <c r="AY45" i="18"/>
  <c r="AN48" i="18"/>
  <c r="Y49" i="18"/>
  <c r="AY39" i="18"/>
  <c r="AY27" i="18"/>
  <c r="AZ46" i="18"/>
  <c r="BB46" i="18"/>
  <c r="AY31" i="18"/>
  <c r="AH24" i="18"/>
  <c r="AY24" i="18"/>
  <c r="Q13" i="18"/>
  <c r="Q12" i="18" s="1"/>
  <c r="Q11" i="18" s="1"/>
  <c r="AS49" i="18"/>
  <c r="AP48" i="18"/>
  <c r="AS48" i="18" s="1"/>
  <c r="AT48" i="18" s="1"/>
  <c r="AM34" i="18"/>
  <c r="AJ33" i="18"/>
  <c r="S18" i="18"/>
  <c r="AH37" i="18"/>
  <c r="AY37" i="18"/>
  <c r="AH25" i="18"/>
  <c r="AY25" i="18"/>
  <c r="Y48" i="18"/>
  <c r="S40" i="18"/>
  <c r="AS19" i="18"/>
  <c r="AT19" i="18" s="1"/>
  <c r="AP18" i="18"/>
  <c r="AZ38" i="18"/>
  <c r="BB38" i="18"/>
  <c r="AT33" i="18"/>
  <c r="AZ26" i="18"/>
  <c r="BB26" i="18"/>
  <c r="BB28" i="18"/>
  <c r="AY51" i="18"/>
  <c r="BB32" i="18"/>
  <c r="AZ32" i="18"/>
  <c r="AZ30" i="18"/>
  <c r="BB30" i="18"/>
  <c r="AY23" i="18"/>
  <c r="AN19" i="18"/>
  <c r="AV19" i="18"/>
  <c r="AW19" i="18" s="1"/>
  <c r="P12" i="18"/>
  <c r="P11" i="18" s="1"/>
  <c r="AD49" i="18"/>
  <c r="AE49" i="18" s="1"/>
  <c r="AA48" i="18"/>
  <c r="AD48" i="18" s="1"/>
  <c r="AE48" i="18" s="1"/>
  <c r="X34" i="18"/>
  <c r="U33" i="18"/>
  <c r="U17" i="18" s="1"/>
  <c r="AM18" i="18"/>
  <c r="AJ17" i="18"/>
  <c r="Y50" i="18"/>
  <c r="AG50" i="18"/>
  <c r="AN42" i="18"/>
  <c r="AV42" i="18"/>
  <c r="AW42" i="18" s="1"/>
  <c r="AM41" i="18"/>
  <c r="AD19" i="18"/>
  <c r="AA18" i="18"/>
  <c r="AY43" i="18"/>
  <c r="AN49" i="18"/>
  <c r="AZ22" i="18"/>
  <c r="BB22" i="18"/>
  <c r="Y19" i="18"/>
  <c r="R12" i="17"/>
  <c r="R11" i="17" s="1"/>
  <c r="AY35" i="17"/>
  <c r="BB36" i="17"/>
  <c r="AZ36" i="17"/>
  <c r="AD53" i="17"/>
  <c r="AE53" i="17" s="1"/>
  <c r="S33" i="17"/>
  <c r="AK18" i="17"/>
  <c r="AM19" i="17"/>
  <c r="AD46" i="17"/>
  <c r="AY44" i="17"/>
  <c r="BB37" i="17"/>
  <c r="AZ37" i="17"/>
  <c r="BB51" i="17"/>
  <c r="AZ51" i="17"/>
  <c r="BB56" i="17"/>
  <c r="AZ56" i="17"/>
  <c r="AY43" i="17"/>
  <c r="BB52" i="17"/>
  <c r="AZ52" i="17"/>
  <c r="AV40" i="17"/>
  <c r="AW40" i="17" s="1"/>
  <c r="AJ53" i="17"/>
  <c r="AM53" i="17" s="1"/>
  <c r="AM54" i="17"/>
  <c r="AD54" i="17"/>
  <c r="AE54" i="17" s="1"/>
  <c r="AH30" i="17"/>
  <c r="AY30" i="17"/>
  <c r="U53" i="17"/>
  <c r="X53" i="17" s="1"/>
  <c r="X54" i="17"/>
  <c r="AD19" i="17"/>
  <c r="AE19" i="17" s="1"/>
  <c r="AA18" i="17"/>
  <c r="AH28" i="17"/>
  <c r="AY28" i="17"/>
  <c r="BB31" i="17"/>
  <c r="AZ31" i="17"/>
  <c r="BB23" i="17"/>
  <c r="AZ23" i="17"/>
  <c r="AJ17" i="17"/>
  <c r="AS45" i="17"/>
  <c r="AV45" i="17" s="1"/>
  <c r="AV55" i="17"/>
  <c r="AW55" i="17" s="1"/>
  <c r="AN55" i="17"/>
  <c r="AH42" i="17"/>
  <c r="AY42" i="17"/>
  <c r="AH26" i="17"/>
  <c r="AY26" i="17"/>
  <c r="AY47" i="17"/>
  <c r="AH47" i="17"/>
  <c r="AN34" i="17"/>
  <c r="AM33" i="17"/>
  <c r="AN33" i="17" s="1"/>
  <c r="Y55" i="17"/>
  <c r="AG55" i="17"/>
  <c r="V18" i="17"/>
  <c r="X19" i="17"/>
  <c r="AH20" i="17"/>
  <c r="AY20" i="17"/>
  <c r="AV49" i="17"/>
  <c r="AW49" i="17" s="1"/>
  <c r="BB29" i="17"/>
  <c r="AZ29" i="17"/>
  <c r="BB21" i="17"/>
  <c r="AZ21" i="17"/>
  <c r="AS46" i="17"/>
  <c r="AG40" i="17"/>
  <c r="AH40" i="17" s="1"/>
  <c r="AG49" i="17"/>
  <c r="AD34" i="17"/>
  <c r="BB27" i="17"/>
  <c r="AZ27" i="17"/>
  <c r="AH50" i="17"/>
  <c r="AY50" i="17"/>
  <c r="AW36" i="17"/>
  <c r="AV35" i="17"/>
  <c r="AH22" i="17"/>
  <c r="AY22" i="17"/>
  <c r="S45" i="17"/>
  <c r="AH41" i="17"/>
  <c r="AY41" i="17"/>
  <c r="Y34" i="17"/>
  <c r="AG34" i="17"/>
  <c r="X33" i="17"/>
  <c r="AS19" i="17"/>
  <c r="AT19" i="17" s="1"/>
  <c r="AP18" i="17"/>
  <c r="AD45" i="17"/>
  <c r="AN46" i="17"/>
  <c r="BB39" i="17"/>
  <c r="AZ39" i="17"/>
  <c r="AT34" i="17"/>
  <c r="AS33" i="17"/>
  <c r="AT33" i="17" s="1"/>
  <c r="U17" i="17"/>
  <c r="AY48" i="17"/>
  <c r="AY38" i="17"/>
  <c r="AH38" i="17"/>
  <c r="AH24" i="17"/>
  <c r="AY24" i="17"/>
  <c r="AY32" i="17"/>
  <c r="BB25" i="17"/>
  <c r="AZ25" i="17"/>
  <c r="P13" i="17"/>
  <c r="P12" i="17" s="1"/>
  <c r="P11" i="17" s="1"/>
  <c r="S38" i="10"/>
  <c r="AS38" i="10"/>
  <c r="AP37" i="10"/>
  <c r="AV24" i="10"/>
  <c r="AY47" i="10"/>
  <c r="AT39" i="10"/>
  <c r="AG35" i="10"/>
  <c r="Y35" i="10"/>
  <c r="BB27" i="10"/>
  <c r="AZ27" i="10"/>
  <c r="AD38" i="10"/>
  <c r="AA37" i="10"/>
  <c r="AD37" i="10" s="1"/>
  <c r="AY42" i="10"/>
  <c r="AY34" i="10"/>
  <c r="AH34" i="10"/>
  <c r="AE26" i="10"/>
  <c r="AD25" i="10"/>
  <c r="AH45" i="10"/>
  <c r="AY45" i="10"/>
  <c r="AH48" i="10"/>
  <c r="AY48" i="10"/>
  <c r="AZ29" i="10"/>
  <c r="BB29" i="10"/>
  <c r="X18" i="10"/>
  <c r="U17" i="10"/>
  <c r="AV35" i="10"/>
  <c r="AW35" i="10" s="1"/>
  <c r="AT35" i="10"/>
  <c r="S24" i="10"/>
  <c r="AE39" i="10"/>
  <c r="AY46" i="10"/>
  <c r="AH46" i="10"/>
  <c r="AD31" i="10"/>
  <c r="AE32" i="10"/>
  <c r="AH41" i="10"/>
  <c r="AY41" i="10"/>
  <c r="AH44" i="10"/>
  <c r="AY44" i="10"/>
  <c r="AM39" i="10"/>
  <c r="AJ38" i="10"/>
  <c r="AG20" i="10"/>
  <c r="X19" i="10"/>
  <c r="Y20" i="10"/>
  <c r="AV32" i="10"/>
  <c r="AW32" i="10" s="1"/>
  <c r="AM31" i="10"/>
  <c r="AN32" i="10"/>
  <c r="AG32" i="10"/>
  <c r="X31" i="10"/>
  <c r="Y32" i="10"/>
  <c r="BB23" i="10"/>
  <c r="AZ23" i="10"/>
  <c r="AY40" i="10"/>
  <c r="AH40" i="10"/>
  <c r="AM18" i="10"/>
  <c r="AJ17" i="10"/>
  <c r="BB36" i="10"/>
  <c r="AZ36" i="10"/>
  <c r="AA16" i="10"/>
  <c r="AD17" i="10"/>
  <c r="AT24" i="10"/>
  <c r="AH49" i="10"/>
  <c r="AY49" i="10"/>
  <c r="AH33" i="10"/>
  <c r="AY33" i="10"/>
  <c r="X39" i="10"/>
  <c r="U38" i="10"/>
  <c r="AZ22" i="10"/>
  <c r="BB22" i="10"/>
  <c r="AY50" i="10"/>
  <c r="AT26" i="10"/>
  <c r="AS25" i="10"/>
  <c r="AN25" i="10"/>
  <c r="AH43" i="10"/>
  <c r="AY43" i="10"/>
  <c r="AS31" i="10"/>
  <c r="AY26" i="10"/>
  <c r="AH26" i="10"/>
  <c r="AZ21" i="10"/>
  <c r="BB21" i="10"/>
  <c r="AV20" i="10"/>
  <c r="AM19" i="10"/>
  <c r="AN19" i="10" s="1"/>
  <c r="AN20" i="10"/>
  <c r="P12" i="10"/>
  <c r="P11" i="10" s="1"/>
  <c r="Q12" i="16"/>
  <c r="Q11" i="16" s="1"/>
  <c r="AH29" i="16"/>
  <c r="AY29" i="16"/>
  <c r="AD19" i="16"/>
  <c r="AE19" i="16" s="1"/>
  <c r="AA18" i="16"/>
  <c r="BB22" i="16"/>
  <c r="AZ22" i="16"/>
  <c r="AY20" i="16"/>
  <c r="AH20" i="16"/>
  <c r="AM19" i="16"/>
  <c r="AJ18" i="16"/>
  <c r="AY27" i="16"/>
  <c r="AH23" i="16"/>
  <c r="AY23" i="16"/>
  <c r="BB24" i="16"/>
  <c r="AZ24" i="16"/>
  <c r="AH25" i="16"/>
  <c r="AY25" i="16"/>
  <c r="AY26" i="16"/>
  <c r="AH26" i="16"/>
  <c r="X19" i="16"/>
  <c r="U18" i="16"/>
  <c r="BB30" i="16"/>
  <c r="AZ30" i="16"/>
  <c r="S18" i="16"/>
  <c r="AH21" i="16"/>
  <c r="AY21" i="16"/>
  <c r="AS19" i="16"/>
  <c r="AT19" i="16" s="1"/>
  <c r="AP18" i="16"/>
  <c r="BB28" i="16"/>
  <c r="AZ28" i="16"/>
  <c r="P12" i="16"/>
  <c r="P11" i="16" s="1"/>
  <c r="Q12" i="9"/>
  <c r="Q11" i="9" s="1"/>
  <c r="P12" i="9"/>
  <c r="P11" i="9" s="1"/>
  <c r="AM42" i="9"/>
  <c r="AJ41" i="9"/>
  <c r="AM41" i="9" s="1"/>
  <c r="AJ49" i="9"/>
  <c r="AM49" i="9" s="1"/>
  <c r="AM50" i="9"/>
  <c r="AH35" i="9"/>
  <c r="AY35" i="9"/>
  <c r="X18" i="9"/>
  <c r="AY25" i="9"/>
  <c r="AY21" i="9"/>
  <c r="AS19" i="9"/>
  <c r="AT19" i="9" s="1"/>
  <c r="AG26" i="9"/>
  <c r="R12" i="9"/>
  <c r="R11" i="9" s="1"/>
  <c r="AN43" i="9"/>
  <c r="AV43" i="9"/>
  <c r="AW43" i="9" s="1"/>
  <c r="AV51" i="9"/>
  <c r="AW51" i="9" s="1"/>
  <c r="AN51" i="9"/>
  <c r="U41" i="9"/>
  <c r="X42" i="9"/>
  <c r="AY20" i="9"/>
  <c r="AH20" i="9"/>
  <c r="U49" i="9"/>
  <c r="X49" i="9" s="1"/>
  <c r="X50" i="9"/>
  <c r="BB48" i="9"/>
  <c r="AZ48" i="9"/>
  <c r="AN32" i="9"/>
  <c r="AM31" i="9"/>
  <c r="AN31" i="9" s="1"/>
  <c r="BB28" i="9"/>
  <c r="AZ28" i="9"/>
  <c r="AG45" i="9"/>
  <c r="BB52" i="9"/>
  <c r="AZ52" i="9"/>
  <c r="AS32" i="9"/>
  <c r="AV32" i="9" s="1"/>
  <c r="AY29" i="9"/>
  <c r="AN19" i="9"/>
  <c r="AV19" i="9"/>
  <c r="AW19" i="9" s="1"/>
  <c r="AG33" i="9"/>
  <c r="Y33" i="9"/>
  <c r="AH39" i="9"/>
  <c r="AY39" i="9"/>
  <c r="AH27" i="9"/>
  <c r="AY27" i="9"/>
  <c r="AG43" i="9"/>
  <c r="Y43" i="9"/>
  <c r="AY36" i="9"/>
  <c r="AH36" i="9"/>
  <c r="S18" i="9"/>
  <c r="Y51" i="9"/>
  <c r="AG51" i="9"/>
  <c r="AD32" i="9"/>
  <c r="AE33" i="9"/>
  <c r="BB44" i="9"/>
  <c r="AZ44" i="9"/>
  <c r="BB30" i="9"/>
  <c r="AZ30" i="9"/>
  <c r="AY23" i="9"/>
  <c r="AH23" i="9"/>
  <c r="BB34" i="9"/>
  <c r="AZ34" i="9"/>
  <c r="BB24" i="9"/>
  <c r="AZ24" i="9"/>
  <c r="AD18" i="9"/>
  <c r="AE18" i="9" s="1"/>
  <c r="AA17" i="9"/>
  <c r="BB46" i="9"/>
  <c r="AM18" i="9"/>
  <c r="AJ17" i="9"/>
  <c r="BB47" i="9"/>
  <c r="AZ47" i="9"/>
  <c r="BB40" i="9"/>
  <c r="AZ40" i="9"/>
  <c r="AY37" i="9"/>
  <c r="AV26" i="9"/>
  <c r="AW26" i="9" s="1"/>
  <c r="Y19" i="9"/>
  <c r="AS18" i="9"/>
  <c r="AT18" i="9" s="1"/>
  <c r="AP17" i="9"/>
  <c r="BB22" i="9"/>
  <c r="AZ22" i="9"/>
  <c r="AD19" i="9"/>
  <c r="Y47" i="15"/>
  <c r="Q12" i="15"/>
  <c r="Q11" i="15" s="1"/>
  <c r="AN47" i="15"/>
  <c r="AV47" i="15"/>
  <c r="AW47" i="15" s="1"/>
  <c r="P12" i="15"/>
  <c r="P11" i="15" s="1"/>
  <c r="X34" i="15"/>
  <c r="U33" i="15"/>
  <c r="AY24" i="15"/>
  <c r="AH24" i="15"/>
  <c r="X18" i="15"/>
  <c r="U17" i="15"/>
  <c r="AT47" i="15"/>
  <c r="AM48" i="15"/>
  <c r="AY45" i="15"/>
  <c r="AY29" i="15"/>
  <c r="AY21" i="15"/>
  <c r="AM40" i="15"/>
  <c r="AD19" i="15"/>
  <c r="AD18" i="15"/>
  <c r="BB46" i="15"/>
  <c r="AZ46" i="15"/>
  <c r="BB42" i="15"/>
  <c r="AZ42" i="15"/>
  <c r="AY41" i="15"/>
  <c r="V17" i="15"/>
  <c r="V16" i="15" s="1"/>
  <c r="V15" i="15" s="1"/>
  <c r="V14" i="15" s="1"/>
  <c r="AD39" i="15"/>
  <c r="AE39" i="15" s="1"/>
  <c r="AE40" i="15"/>
  <c r="AH31" i="15"/>
  <c r="AY31" i="15"/>
  <c r="AH23" i="15"/>
  <c r="AY23" i="15"/>
  <c r="AY28" i="15"/>
  <c r="AH28" i="15"/>
  <c r="AD48" i="15"/>
  <c r="AE48" i="15" s="1"/>
  <c r="AA47" i="15"/>
  <c r="AD47" i="15" s="1"/>
  <c r="AE47" i="15" s="1"/>
  <c r="S33" i="15"/>
  <c r="AK17" i="15"/>
  <c r="AK16" i="15" s="1"/>
  <c r="AK15" i="15" s="1"/>
  <c r="AK14" i="15" s="1"/>
  <c r="AH35" i="15"/>
  <c r="X48" i="15"/>
  <c r="BB26" i="15"/>
  <c r="AZ26" i="15"/>
  <c r="AS19" i="15"/>
  <c r="BB36" i="15"/>
  <c r="AZ36" i="15"/>
  <c r="AN43" i="15"/>
  <c r="AV43" i="15"/>
  <c r="AW43" i="15" s="1"/>
  <c r="S18" i="15"/>
  <c r="AS40" i="15"/>
  <c r="AP39" i="15"/>
  <c r="AP17" i="15" s="1"/>
  <c r="AY25" i="15"/>
  <c r="AH49" i="15"/>
  <c r="AY49" i="15"/>
  <c r="BB32" i="15"/>
  <c r="AZ32" i="15"/>
  <c r="BB50" i="15"/>
  <c r="AZ50" i="15"/>
  <c r="BB38" i="15"/>
  <c r="AZ38" i="15"/>
  <c r="AT34" i="15"/>
  <c r="AS33" i="15"/>
  <c r="AT33" i="15" s="1"/>
  <c r="AH27" i="15"/>
  <c r="AY27" i="15"/>
  <c r="X41" i="15"/>
  <c r="Y43" i="15"/>
  <c r="AG43" i="15"/>
  <c r="AN35" i="15"/>
  <c r="AV35" i="15"/>
  <c r="AM34" i="15"/>
  <c r="AY20" i="15"/>
  <c r="AH20" i="15"/>
  <c r="AM18" i="15"/>
  <c r="AJ17" i="15"/>
  <c r="Y40" i="15"/>
  <c r="AG40" i="15"/>
  <c r="X39" i="15"/>
  <c r="AY37" i="15"/>
  <c r="AN19" i="15"/>
  <c r="BB44" i="15"/>
  <c r="AZ44" i="15"/>
  <c r="BB30" i="15"/>
  <c r="AZ30" i="15"/>
  <c r="BB22" i="15"/>
  <c r="AZ22" i="15"/>
  <c r="AE34" i="15"/>
  <c r="AD33" i="15"/>
  <c r="AE33" i="15" s="1"/>
  <c r="AS18" i="15"/>
  <c r="AT18" i="15" s="1"/>
  <c r="Q12" i="8"/>
  <c r="Q11" i="8" s="1"/>
  <c r="AN34" i="8"/>
  <c r="AN33" i="8"/>
  <c r="AV33" i="8"/>
  <c r="AW33" i="8" s="1"/>
  <c r="BB39" i="8"/>
  <c r="AZ39" i="8"/>
  <c r="AS19" i="8"/>
  <c r="AT19" i="8" s="1"/>
  <c r="AP18" i="8"/>
  <c r="AG40" i="8"/>
  <c r="AH40" i="8" s="1"/>
  <c r="Y40" i="8"/>
  <c r="AE33" i="8"/>
  <c r="AG47" i="8"/>
  <c r="X33" i="8"/>
  <c r="X34" i="8"/>
  <c r="BB26" i="8"/>
  <c r="AZ26" i="8"/>
  <c r="AN46" i="8"/>
  <c r="AV46" i="8"/>
  <c r="AW46" i="8" s="1"/>
  <c r="AY50" i="8"/>
  <c r="AE45" i="8"/>
  <c r="BB30" i="8"/>
  <c r="AZ30" i="8"/>
  <c r="BB22" i="8"/>
  <c r="AZ22" i="8"/>
  <c r="AT45" i="8"/>
  <c r="AN55" i="8"/>
  <c r="AV55" i="8"/>
  <c r="AW55" i="8" s="1"/>
  <c r="AA53" i="8"/>
  <c r="AD53" i="8" s="1"/>
  <c r="AD54" i="8"/>
  <c r="AH41" i="8"/>
  <c r="AY41" i="8"/>
  <c r="AH29" i="8"/>
  <c r="AY29" i="8"/>
  <c r="AH21" i="8"/>
  <c r="AY21" i="8"/>
  <c r="AH49" i="8"/>
  <c r="AG38" i="8"/>
  <c r="AD19" i="8"/>
  <c r="AE19" i="8" s="1"/>
  <c r="AA18" i="8"/>
  <c r="BB52" i="8"/>
  <c r="AZ52" i="8"/>
  <c r="AH35" i="8"/>
  <c r="AY35" i="8"/>
  <c r="BB36" i="8"/>
  <c r="AZ36" i="8"/>
  <c r="BB32" i="8"/>
  <c r="AZ32" i="8"/>
  <c r="AG55" i="8"/>
  <c r="AE55" i="8"/>
  <c r="AW39" i="8"/>
  <c r="AV38" i="8"/>
  <c r="AW38" i="8" s="1"/>
  <c r="AS54" i="8"/>
  <c r="AP53" i="8"/>
  <c r="AS53" i="8" s="1"/>
  <c r="AV49" i="8"/>
  <c r="AW49" i="8" s="1"/>
  <c r="AN49" i="8"/>
  <c r="AT33" i="8"/>
  <c r="AM19" i="8"/>
  <c r="AJ18" i="8"/>
  <c r="AY43" i="8"/>
  <c r="AS34" i="8"/>
  <c r="AT34" i="8" s="1"/>
  <c r="AY28" i="8"/>
  <c r="AH28" i="8"/>
  <c r="AY20" i="8"/>
  <c r="AH20" i="8"/>
  <c r="Y45" i="8"/>
  <c r="AG45" i="8"/>
  <c r="BB42" i="8"/>
  <c r="AZ42" i="8"/>
  <c r="AY24" i="8"/>
  <c r="AH24" i="8"/>
  <c r="AY56" i="8"/>
  <c r="S53" i="8"/>
  <c r="S17" i="8" s="1"/>
  <c r="AH37" i="8"/>
  <c r="AY37" i="8"/>
  <c r="AH25" i="8"/>
  <c r="AY25" i="8"/>
  <c r="AY51" i="8"/>
  <c r="AH48" i="8"/>
  <c r="AY48" i="8"/>
  <c r="AV40" i="8"/>
  <c r="AW40" i="8" s="1"/>
  <c r="AN40" i="8"/>
  <c r="X19" i="8"/>
  <c r="U18" i="8"/>
  <c r="AN54" i="8"/>
  <c r="AY31" i="8"/>
  <c r="AY23" i="8"/>
  <c r="AN45" i="8"/>
  <c r="AV45" i="8"/>
  <c r="AW45" i="8" s="1"/>
  <c r="AK17" i="8"/>
  <c r="AK16" i="8" s="1"/>
  <c r="AK15" i="8" s="1"/>
  <c r="AK14" i="8" s="1"/>
  <c r="Y46" i="8"/>
  <c r="AG46" i="8"/>
  <c r="BB44" i="8"/>
  <c r="AZ44" i="8"/>
  <c r="AD34" i="8"/>
  <c r="AE34" i="8" s="1"/>
  <c r="AY27" i="8"/>
  <c r="R12" i="14"/>
  <c r="R11" i="14" s="1"/>
  <c r="AZ39" i="14"/>
  <c r="BB39" i="14"/>
  <c r="AE32" i="14"/>
  <c r="Y52" i="14"/>
  <c r="AG52" i="14"/>
  <c r="AH41" i="14"/>
  <c r="AY41" i="14"/>
  <c r="AH35" i="14"/>
  <c r="AY35" i="14"/>
  <c r="AH22" i="14"/>
  <c r="AY22" i="14"/>
  <c r="AY25" i="14"/>
  <c r="P12" i="14"/>
  <c r="P11" i="14" s="1"/>
  <c r="S31" i="14"/>
  <c r="AT31" i="14" s="1"/>
  <c r="AV44" i="14"/>
  <c r="AW44" i="14" s="1"/>
  <c r="AS43" i="14"/>
  <c r="AT44" i="14"/>
  <c r="AV33" i="14"/>
  <c r="AM32" i="14"/>
  <c r="AN32" i="14" s="1"/>
  <c r="AN33" i="14"/>
  <c r="AH23" i="14"/>
  <c r="AZ49" i="14"/>
  <c r="BB49" i="14"/>
  <c r="Y50" i="14"/>
  <c r="AG50" i="14"/>
  <c r="AN43" i="14"/>
  <c r="AM42" i="14"/>
  <c r="AV43" i="14"/>
  <c r="AW43" i="14" s="1"/>
  <c r="AG44" i="14"/>
  <c r="X43" i="14"/>
  <c r="Y44" i="14"/>
  <c r="AY30" i="14"/>
  <c r="AH30" i="14"/>
  <c r="AY24" i="14"/>
  <c r="AH24" i="14"/>
  <c r="AY27" i="14"/>
  <c r="AH27" i="14"/>
  <c r="AY26" i="14"/>
  <c r="AH26" i="14"/>
  <c r="AN50" i="14"/>
  <c r="AV50" i="14"/>
  <c r="AW50" i="14" s="1"/>
  <c r="Y31" i="14"/>
  <c r="AG31" i="14"/>
  <c r="AH31" i="14" s="1"/>
  <c r="U18" i="14"/>
  <c r="X19" i="14"/>
  <c r="AT32" i="14"/>
  <c r="AP17" i="14"/>
  <c r="AS18" i="14"/>
  <c r="AT18" i="14" s="1"/>
  <c r="AG51" i="14"/>
  <c r="Y51" i="14"/>
  <c r="S42" i="14"/>
  <c r="S17" i="14" s="1"/>
  <c r="BB34" i="14"/>
  <c r="AZ34" i="14"/>
  <c r="AY33" i="14"/>
  <c r="AJ18" i="14"/>
  <c r="AM19" i="14"/>
  <c r="AN38" i="14"/>
  <c r="AV38" i="14"/>
  <c r="AW38" i="14" s="1"/>
  <c r="AY29" i="14"/>
  <c r="AD18" i="14"/>
  <c r="AE18" i="14" s="1"/>
  <c r="AA17" i="14"/>
  <c r="Q12" i="14"/>
  <c r="Q11" i="14" s="1"/>
  <c r="AZ53" i="14"/>
  <c r="BB53" i="14"/>
  <c r="AV51" i="14"/>
  <c r="AW51" i="14" s="1"/>
  <c r="AN51" i="14"/>
  <c r="AZ47" i="14"/>
  <c r="BB47" i="14"/>
  <c r="AZ37" i="14"/>
  <c r="BB37" i="14"/>
  <c r="AG33" i="14"/>
  <c r="AH33" i="14" s="1"/>
  <c r="X32" i="14"/>
  <c r="Y33" i="14"/>
  <c r="Y20" i="14"/>
  <c r="AG20" i="14"/>
  <c r="AE31" i="14"/>
  <c r="AY46" i="14"/>
  <c r="AH46" i="14"/>
  <c r="AD42" i="14"/>
  <c r="AE42" i="14" s="1"/>
  <c r="AE43" i="14"/>
  <c r="AG36" i="14"/>
  <c r="Y36" i="14"/>
  <c r="AY28" i="14"/>
  <c r="AH28" i="14"/>
  <c r="AV20" i="14"/>
  <c r="AW20" i="14" s="1"/>
  <c r="AN20" i="14"/>
  <c r="AN52" i="14"/>
  <c r="AV52" i="14"/>
  <c r="AW52" i="14" s="1"/>
  <c r="Y38" i="14"/>
  <c r="AG38" i="14"/>
  <c r="AH38" i="14" s="1"/>
  <c r="AV36" i="14"/>
  <c r="AW36" i="14" s="1"/>
  <c r="AN36" i="14"/>
  <c r="AY21" i="14"/>
  <c r="AV23" i="14"/>
  <c r="AW23" i="14" s="1"/>
  <c r="AY45" i="14"/>
  <c r="P12" i="7"/>
  <c r="P11" i="7" s="1"/>
  <c r="AH34" i="7"/>
  <c r="AY34" i="7"/>
  <c r="AH22" i="7"/>
  <c r="AY22" i="7"/>
  <c r="AH49" i="7"/>
  <c r="AY49" i="7"/>
  <c r="AV52" i="7"/>
  <c r="AW52" i="7" s="1"/>
  <c r="AN52" i="7"/>
  <c r="AD32" i="7"/>
  <c r="AY40" i="7"/>
  <c r="AM18" i="7"/>
  <c r="AJ17" i="7"/>
  <c r="AY53" i="7"/>
  <c r="AY28" i="7"/>
  <c r="AY24" i="7"/>
  <c r="AY35" i="7"/>
  <c r="X19" i="7"/>
  <c r="AN43" i="7"/>
  <c r="AM42" i="7"/>
  <c r="AH30" i="7"/>
  <c r="AY30" i="7"/>
  <c r="AH37" i="7"/>
  <c r="AY37" i="7"/>
  <c r="AH25" i="7"/>
  <c r="AY25" i="7"/>
  <c r="AG52" i="7"/>
  <c r="Y52" i="7"/>
  <c r="AS43" i="7"/>
  <c r="AV44" i="7"/>
  <c r="AW44" i="7" s="1"/>
  <c r="AT44" i="7"/>
  <c r="AS19" i="7"/>
  <c r="AT19" i="7" s="1"/>
  <c r="AP18" i="7"/>
  <c r="Y50" i="7"/>
  <c r="AG50" i="7"/>
  <c r="AM19" i="7"/>
  <c r="AN50" i="7"/>
  <c r="AV50" i="7"/>
  <c r="AW50" i="7" s="1"/>
  <c r="AY47" i="7"/>
  <c r="AM31" i="7"/>
  <c r="AN31" i="7" s="1"/>
  <c r="AN32" i="7"/>
  <c r="AH45" i="7"/>
  <c r="AY45" i="7"/>
  <c r="AH21" i="7"/>
  <c r="AY21" i="7"/>
  <c r="AD43" i="7"/>
  <c r="AG43" i="7" s="1"/>
  <c r="AE44" i="7"/>
  <c r="AV38" i="7"/>
  <c r="AW38" i="7" s="1"/>
  <c r="AS32" i="7"/>
  <c r="AY26" i="7"/>
  <c r="AH26" i="7"/>
  <c r="Y51" i="7"/>
  <c r="AG51" i="7"/>
  <c r="Y43" i="7"/>
  <c r="X42" i="7"/>
  <c r="AN51" i="7"/>
  <c r="AV51" i="7"/>
  <c r="AW51" i="7" s="1"/>
  <c r="AY48" i="7"/>
  <c r="X31" i="7"/>
  <c r="Y32" i="7"/>
  <c r="AH20" i="7"/>
  <c r="AY20" i="7"/>
  <c r="AV32" i="7"/>
  <c r="AW33" i="7"/>
  <c r="AY23" i="7"/>
  <c r="AH23" i="7"/>
  <c r="S42" i="7"/>
  <c r="AH41" i="7"/>
  <c r="AY41" i="7"/>
  <c r="AH29" i="7"/>
  <c r="AY29" i="7"/>
  <c r="Q12" i="7"/>
  <c r="Q11" i="7" s="1"/>
  <c r="AY46" i="7"/>
  <c r="AH46" i="7"/>
  <c r="AG38" i="7"/>
  <c r="AD19" i="7"/>
  <c r="AE19" i="7" s="1"/>
  <c r="AA18" i="7"/>
  <c r="AG44" i="7"/>
  <c r="AY39" i="7"/>
  <c r="AH36" i="7"/>
  <c r="AY36" i="7"/>
  <c r="AY27" i="7"/>
  <c r="AY33" i="7"/>
  <c r="AH33" i="7"/>
  <c r="X18" i="7"/>
  <c r="U17" i="7"/>
  <c r="Q12" i="13"/>
  <c r="Q11" i="13" s="1"/>
  <c r="AH34" i="13"/>
  <c r="AY34" i="13"/>
  <c r="AH22" i="13"/>
  <c r="AY22" i="13"/>
  <c r="Y26" i="13"/>
  <c r="AG26" i="13"/>
  <c r="AG50" i="13"/>
  <c r="Y50" i="13"/>
  <c r="AG33" i="13"/>
  <c r="AH33" i="13" s="1"/>
  <c r="Y33" i="13"/>
  <c r="BB47" i="13"/>
  <c r="AZ47" i="13"/>
  <c r="X18" i="13"/>
  <c r="AM48" i="13"/>
  <c r="AJ46" i="13"/>
  <c r="AJ43" i="13" s="1"/>
  <c r="AM18" i="13"/>
  <c r="AH20" i="13"/>
  <c r="AY20" i="13"/>
  <c r="BB21" i="13"/>
  <c r="AZ21" i="13"/>
  <c r="X48" i="13"/>
  <c r="U46" i="13"/>
  <c r="U43" i="13" s="1"/>
  <c r="AH46" i="13"/>
  <c r="Y31" i="13"/>
  <c r="AG31" i="13"/>
  <c r="AH30" i="13"/>
  <c r="AY30" i="13"/>
  <c r="AS49" i="13"/>
  <c r="AT49" i="13" s="1"/>
  <c r="AP48" i="13"/>
  <c r="AS19" i="13"/>
  <c r="AT19" i="13" s="1"/>
  <c r="AP18" i="13"/>
  <c r="AH36" i="13"/>
  <c r="AY36" i="13"/>
  <c r="Y19" i="13"/>
  <c r="AN49" i="13"/>
  <c r="AY38" i="13"/>
  <c r="BB39" i="13"/>
  <c r="AZ39" i="13"/>
  <c r="AN19" i="13"/>
  <c r="AV19" i="13"/>
  <c r="AW19" i="13" s="1"/>
  <c r="BB27" i="13"/>
  <c r="AZ27" i="13"/>
  <c r="Y49" i="13"/>
  <c r="BB35" i="13"/>
  <c r="AZ35" i="13"/>
  <c r="AG32" i="13"/>
  <c r="Y32" i="13"/>
  <c r="P13" i="13"/>
  <c r="P12" i="13" s="1"/>
  <c r="P11" i="13" s="1"/>
  <c r="AD49" i="13"/>
  <c r="AE49" i="13" s="1"/>
  <c r="AA48" i="13"/>
  <c r="S42" i="13"/>
  <c r="S17" i="13" s="1"/>
  <c r="BB41" i="13"/>
  <c r="AZ41" i="13"/>
  <c r="AY28" i="13"/>
  <c r="AY24" i="13"/>
  <c r="BB37" i="13"/>
  <c r="AZ37" i="13"/>
  <c r="BB29" i="13"/>
  <c r="AZ29" i="13"/>
  <c r="BB25" i="13"/>
  <c r="AZ25" i="13"/>
  <c r="AN31" i="13"/>
  <c r="AV31" i="13"/>
  <c r="AW31" i="13" s="1"/>
  <c r="AN26" i="13"/>
  <c r="AV26" i="13"/>
  <c r="AW26" i="13" s="1"/>
  <c r="AY23" i="13"/>
  <c r="AH23" i="13"/>
  <c r="AV50" i="13"/>
  <c r="AW50" i="13" s="1"/>
  <c r="AN50" i="13"/>
  <c r="AD19" i="13"/>
  <c r="AE19" i="13" s="1"/>
  <c r="AA18" i="13"/>
  <c r="BB45" i="13"/>
  <c r="AZ45" i="13"/>
  <c r="AZ51" i="13"/>
  <c r="BB51" i="13"/>
  <c r="AZ40" i="13"/>
  <c r="BB40" i="13"/>
  <c r="AV32" i="13"/>
  <c r="AW32" i="13" s="1"/>
  <c r="AN32" i="13"/>
  <c r="Q12" i="6"/>
  <c r="Q11" i="6" s="1"/>
  <c r="AV54" i="6"/>
  <c r="AW54" i="6" s="1"/>
  <c r="AN54" i="6"/>
  <c r="Y45" i="6"/>
  <c r="Y53" i="6"/>
  <c r="AG53" i="6"/>
  <c r="AV44" i="6"/>
  <c r="AG40" i="6"/>
  <c r="Y40" i="6"/>
  <c r="AG24" i="6"/>
  <c r="AV52" i="6"/>
  <c r="AW52" i="6" s="1"/>
  <c r="AN52" i="6"/>
  <c r="AS45" i="6"/>
  <c r="AT45" i="6" s="1"/>
  <c r="AP18" i="6"/>
  <c r="AS19" i="6"/>
  <c r="AT19" i="6" s="1"/>
  <c r="AY51" i="6"/>
  <c r="AG48" i="6"/>
  <c r="AH48" i="6" s="1"/>
  <c r="AG38" i="6"/>
  <c r="AH37" i="6"/>
  <c r="AY37" i="6"/>
  <c r="BB29" i="6"/>
  <c r="AZ29" i="6"/>
  <c r="AN19" i="6"/>
  <c r="AM34" i="6"/>
  <c r="AJ33" i="6"/>
  <c r="AG54" i="6"/>
  <c r="Y54" i="6"/>
  <c r="S44" i="6"/>
  <c r="AN44" i="6" s="1"/>
  <c r="AN53" i="6"/>
  <c r="AV53" i="6"/>
  <c r="AW53" i="6" s="1"/>
  <c r="AV48" i="6"/>
  <c r="AW48" i="6" s="1"/>
  <c r="AY43" i="6"/>
  <c r="AZ39" i="6"/>
  <c r="BB39" i="6"/>
  <c r="AZ30" i="6"/>
  <c r="BB30" i="6"/>
  <c r="AZ50" i="6"/>
  <c r="BB50" i="6"/>
  <c r="AV40" i="6"/>
  <c r="AW40" i="6" s="1"/>
  <c r="AN35" i="6"/>
  <c r="AV35" i="6"/>
  <c r="AW35" i="6" s="1"/>
  <c r="AN20" i="6"/>
  <c r="AV20" i="6"/>
  <c r="AW20" i="6" s="1"/>
  <c r="S18" i="6"/>
  <c r="AT44" i="6"/>
  <c r="X34" i="6"/>
  <c r="U33" i="6"/>
  <c r="X33" i="6" s="1"/>
  <c r="AY46" i="6"/>
  <c r="AH46" i="6"/>
  <c r="AY35" i="6"/>
  <c r="AH35" i="6"/>
  <c r="AG20" i="6"/>
  <c r="AD45" i="6"/>
  <c r="AE45" i="6" s="1"/>
  <c r="AZ42" i="6"/>
  <c r="BB42" i="6"/>
  <c r="AH23" i="6"/>
  <c r="AY23" i="6"/>
  <c r="AY47" i="6"/>
  <c r="BB41" i="6"/>
  <c r="AZ41" i="6"/>
  <c r="BB36" i="6"/>
  <c r="AZ36" i="6"/>
  <c r="U17" i="6"/>
  <c r="X18" i="6"/>
  <c r="AY28" i="6"/>
  <c r="AH28" i="6"/>
  <c r="AN18" i="6"/>
  <c r="BB22" i="6"/>
  <c r="AZ22" i="6"/>
  <c r="AE44" i="6"/>
  <c r="AH49" i="6"/>
  <c r="AY49" i="6"/>
  <c r="AV45" i="6"/>
  <c r="AW45" i="6" s="1"/>
  <c r="AN45" i="6"/>
  <c r="AG52" i="6"/>
  <c r="Y52" i="6"/>
  <c r="AD19" i="6"/>
  <c r="AE19" i="6" s="1"/>
  <c r="AA18" i="6"/>
  <c r="AY55" i="6"/>
  <c r="AZ27" i="6"/>
  <c r="BB27" i="6"/>
  <c r="AY25" i="6"/>
  <c r="AH25" i="6"/>
  <c r="AY21" i="6"/>
  <c r="AH21" i="6"/>
  <c r="AG44" i="6"/>
  <c r="Y44" i="6"/>
  <c r="AY31" i="6"/>
  <c r="AH31" i="6"/>
  <c r="AV24" i="6"/>
  <c r="AW24" i="6" s="1"/>
  <c r="BB26" i="6"/>
  <c r="AZ26" i="6"/>
  <c r="X19" i="6"/>
  <c r="R12" i="12"/>
  <c r="R11" i="12" s="1"/>
  <c r="W11" i="12"/>
  <c r="AH36" i="12"/>
  <c r="AY36" i="12"/>
  <c r="AY50" i="12"/>
  <c r="AW50" i="12"/>
  <c r="AG54" i="12"/>
  <c r="AV40" i="12"/>
  <c r="AW40" i="12" s="1"/>
  <c r="AM34" i="12"/>
  <c r="AJ33" i="12"/>
  <c r="AM33" i="12" s="1"/>
  <c r="Y52" i="12"/>
  <c r="AG52" i="12"/>
  <c r="AY28" i="12"/>
  <c r="AH28" i="12"/>
  <c r="AV53" i="12"/>
  <c r="AW53" i="12" s="1"/>
  <c r="AN53" i="12"/>
  <c r="AY48" i="12"/>
  <c r="AH48" i="12"/>
  <c r="AY42" i="12"/>
  <c r="AR18" i="12"/>
  <c r="AS19" i="12"/>
  <c r="AT19" i="12" s="1"/>
  <c r="AH38" i="12"/>
  <c r="AY38" i="12"/>
  <c r="AP17" i="12"/>
  <c r="AE52" i="12"/>
  <c r="AG46" i="12"/>
  <c r="AY37" i="12"/>
  <c r="X18" i="12"/>
  <c r="AH32" i="12"/>
  <c r="AY32" i="12"/>
  <c r="AH39" i="12"/>
  <c r="AY39" i="12"/>
  <c r="AG40" i="12"/>
  <c r="X34" i="12"/>
  <c r="U33" i="12"/>
  <c r="X33" i="12" s="1"/>
  <c r="AG53" i="12"/>
  <c r="Y53" i="12"/>
  <c r="AY30" i="12"/>
  <c r="AZ25" i="12"/>
  <c r="BB25" i="12"/>
  <c r="AY20" i="12"/>
  <c r="AH20" i="12"/>
  <c r="AY55" i="12"/>
  <c r="AD44" i="12"/>
  <c r="AS44" i="12"/>
  <c r="AV44" i="12" s="1"/>
  <c r="AY29" i="12"/>
  <c r="AH29" i="12"/>
  <c r="AY24" i="12"/>
  <c r="AH24" i="12"/>
  <c r="AH23" i="12"/>
  <c r="AY23" i="12"/>
  <c r="AY51" i="12"/>
  <c r="Y45" i="12"/>
  <c r="Y19" i="12"/>
  <c r="AH47" i="12"/>
  <c r="AY47" i="12"/>
  <c r="AY22" i="12"/>
  <c r="AM18" i="12"/>
  <c r="AJ17" i="12"/>
  <c r="AY49" i="12"/>
  <c r="AD45" i="12"/>
  <c r="AE45" i="12" s="1"/>
  <c r="AC18" i="12"/>
  <c r="AD19" i="12"/>
  <c r="AE19" i="12" s="1"/>
  <c r="AS45" i="12"/>
  <c r="AT45" i="12" s="1"/>
  <c r="AV35" i="12"/>
  <c r="AW35" i="12" s="1"/>
  <c r="AY26" i="12"/>
  <c r="AA17" i="12"/>
  <c r="S44" i="12"/>
  <c r="Y44" i="12" s="1"/>
  <c r="AH43" i="12"/>
  <c r="AY43" i="12"/>
  <c r="AV54" i="12"/>
  <c r="AW54" i="12" s="1"/>
  <c r="AV46" i="12"/>
  <c r="AW46" i="12" s="1"/>
  <c r="AT46" i="12"/>
  <c r="S18" i="12"/>
  <c r="AV19" i="12"/>
  <c r="AW19" i="12" s="1"/>
  <c r="AN19" i="12"/>
  <c r="AN52" i="12"/>
  <c r="AV52" i="12"/>
  <c r="AW52" i="12" s="1"/>
  <c r="AN45" i="12"/>
  <c r="AY41" i="12"/>
  <c r="AH31" i="12"/>
  <c r="AY31" i="12"/>
  <c r="AY21" i="12"/>
  <c r="AH21" i="12"/>
  <c r="AT52" i="12"/>
  <c r="AW27" i="12"/>
  <c r="AY27" i="12"/>
  <c r="AR15" i="5"/>
  <c r="AR14" i="5" s="1"/>
  <c r="AR13" i="5" s="1"/>
  <c r="AR12" i="5" s="1"/>
  <c r="AR11" i="5" s="1"/>
  <c r="AS16" i="5"/>
  <c r="AL15" i="5"/>
  <c r="AL14" i="5" s="1"/>
  <c r="AL13" i="5" s="1"/>
  <c r="AL12" i="5" s="1"/>
  <c r="AL11" i="5" s="1"/>
  <c r="AM16" i="5"/>
  <c r="X30" i="5"/>
  <c r="Y30" i="5" s="1"/>
  <c r="AM42" i="5"/>
  <c r="AK15" i="5"/>
  <c r="AK14" i="5" s="1"/>
  <c r="AK13" i="5" s="1"/>
  <c r="AK12" i="5" s="1"/>
  <c r="AK11" i="5" s="1"/>
  <c r="R13" i="5"/>
  <c r="V15" i="5"/>
  <c r="V14" i="5" s="1"/>
  <c r="V13" i="5" s="1"/>
  <c r="V12" i="5" s="1"/>
  <c r="AS42" i="5"/>
  <c r="AP41" i="5"/>
  <c r="AS41" i="5" s="1"/>
  <c r="AN36" i="5"/>
  <c r="AV36" i="5"/>
  <c r="AW36" i="5" s="1"/>
  <c r="AN19" i="5"/>
  <c r="AM18" i="5"/>
  <c r="AY43" i="5"/>
  <c r="AH43" i="5"/>
  <c r="AM30" i="5"/>
  <c r="AH49" i="5"/>
  <c r="AY49" i="5"/>
  <c r="AZ51" i="5"/>
  <c r="BB51" i="5"/>
  <c r="AZ47" i="5"/>
  <c r="BB47" i="5"/>
  <c r="AZ39" i="5"/>
  <c r="BB39" i="5"/>
  <c r="AZ35" i="5"/>
  <c r="BB35" i="5"/>
  <c r="AW19" i="5"/>
  <c r="AV18" i="5"/>
  <c r="X16" i="5"/>
  <c r="U15" i="5"/>
  <c r="U14" i="5" s="1"/>
  <c r="U13" i="5" s="1"/>
  <c r="U12" i="5" s="1"/>
  <c r="AD42" i="5"/>
  <c r="AE42" i="5" s="1"/>
  <c r="AA41" i="5"/>
  <c r="AD41" i="5" s="1"/>
  <c r="Y36" i="5"/>
  <c r="AG36" i="5"/>
  <c r="Y19" i="5"/>
  <c r="X18" i="5"/>
  <c r="S41" i="5"/>
  <c r="AA15" i="5"/>
  <c r="AA14" i="5" s="1"/>
  <c r="AA13" i="5" s="1"/>
  <c r="AA12" i="5" s="1"/>
  <c r="AA11" i="5" s="1"/>
  <c r="AY32" i="5"/>
  <c r="AY28" i="5"/>
  <c r="Y24" i="5"/>
  <c r="X23" i="5"/>
  <c r="P13" i="5"/>
  <c r="S23" i="5"/>
  <c r="S16" i="5" s="1"/>
  <c r="AH53" i="5"/>
  <c r="AY53" i="5"/>
  <c r="AH26" i="5"/>
  <c r="AG25" i="5"/>
  <c r="AY26" i="5"/>
  <c r="AV41" i="5"/>
  <c r="AW41" i="5" s="1"/>
  <c r="AN41" i="5"/>
  <c r="AG34" i="5"/>
  <c r="Y34" i="5"/>
  <c r="S29" i="5"/>
  <c r="AS24" i="5"/>
  <c r="AV24" i="5" s="1"/>
  <c r="AW24" i="5" s="1"/>
  <c r="AT25" i="5"/>
  <c r="BB37" i="5"/>
  <c r="AZ37" i="5"/>
  <c r="BB33" i="5"/>
  <c r="AZ33" i="5"/>
  <c r="AE17" i="5"/>
  <c r="AP15" i="5"/>
  <c r="AP14" i="5" s="1"/>
  <c r="AP13" i="5" s="1"/>
  <c r="AP12" i="5" s="1"/>
  <c r="AP11" i="5" s="1"/>
  <c r="AT30" i="5"/>
  <c r="AS29" i="5"/>
  <c r="AZ27" i="5"/>
  <c r="BB27" i="5"/>
  <c r="BB22" i="5"/>
  <c r="AZ22" i="5"/>
  <c r="BB20" i="5"/>
  <c r="AZ20" i="5"/>
  <c r="AY46" i="5"/>
  <c r="AH46" i="5"/>
  <c r="AY44" i="5"/>
  <c r="AT18" i="5"/>
  <c r="AS17" i="5"/>
  <c r="AT17" i="5" s="1"/>
  <c r="R12" i="5"/>
  <c r="R11" i="5" s="1"/>
  <c r="AE31" i="5"/>
  <c r="AD30" i="5"/>
  <c r="AH50" i="5"/>
  <c r="AY50" i="5"/>
  <c r="AH38" i="5"/>
  <c r="AY38" i="5"/>
  <c r="AH21" i="5"/>
  <c r="AY21" i="5"/>
  <c r="AG41" i="5"/>
  <c r="Y41" i="5"/>
  <c r="AG31" i="5"/>
  <c r="AD24" i="5"/>
  <c r="AE25" i="5"/>
  <c r="AN42" i="5"/>
  <c r="AN24" i="5"/>
  <c r="AM23" i="5"/>
  <c r="AV16" i="5"/>
  <c r="BC52" i="5"/>
  <c r="BD52" i="5"/>
  <c r="AY48" i="5"/>
  <c r="AY40" i="5"/>
  <c r="AG19" i="5"/>
  <c r="BB45" i="5"/>
  <c r="AZ45" i="5"/>
  <c r="AG42" i="5"/>
  <c r="Y42" i="5"/>
  <c r="Q13" i="5"/>
  <c r="Q12" i="5" s="1"/>
  <c r="Q11" i="5" s="1"/>
  <c r="BB553" i="4"/>
  <c r="AZ553" i="4"/>
  <c r="V394" i="4"/>
  <c r="P12" i="4"/>
  <c r="P11" i="4" s="1"/>
  <c r="X398" i="4"/>
  <c r="U397" i="4"/>
  <c r="AS180" i="4"/>
  <c r="AP179" i="4"/>
  <c r="AQ394" i="4"/>
  <c r="AA179" i="4"/>
  <c r="AH89" i="4"/>
  <c r="Y135" i="4"/>
  <c r="AN276" i="4"/>
  <c r="AV276" i="4"/>
  <c r="AW276" i="4" s="1"/>
  <c r="BB966" i="4"/>
  <c r="AZ966" i="4"/>
  <c r="AS934" i="4"/>
  <c r="AT934" i="4" s="1"/>
  <c r="AP933" i="4"/>
  <c r="AH965" i="4"/>
  <c r="AY965" i="4"/>
  <c r="AS939" i="4"/>
  <c r="AP938" i="4"/>
  <c r="AS938" i="4" s="1"/>
  <c r="X926" i="4"/>
  <c r="U925" i="4"/>
  <c r="AN927" i="4"/>
  <c r="AM913" i="4"/>
  <c r="AK912" i="4"/>
  <c r="AM971" i="4"/>
  <c r="AJ970" i="4"/>
  <c r="AY962" i="4"/>
  <c r="AH962" i="4"/>
  <c r="AY961" i="4"/>
  <c r="AH961" i="4"/>
  <c r="AA957" i="4"/>
  <c r="AD958" i="4"/>
  <c r="AE958" i="4" s="1"/>
  <c r="AA971" i="4"/>
  <c r="AD972" i="4"/>
  <c r="AE972" i="4" s="1"/>
  <c r="AV944" i="4"/>
  <c r="AN944" i="4"/>
  <c r="AS972" i="4"/>
  <c r="AT972" i="4" s="1"/>
  <c r="AV961" i="4"/>
  <c r="AW961" i="4" s="1"/>
  <c r="AN961" i="4"/>
  <c r="X932" i="4"/>
  <c r="U931" i="4"/>
  <c r="BB922" i="4"/>
  <c r="AZ922" i="4"/>
  <c r="Y928" i="4"/>
  <c r="AG928" i="4"/>
  <c r="AJ925" i="4"/>
  <c r="AM926" i="4"/>
  <c r="BB937" i="4"/>
  <c r="AZ937" i="4"/>
  <c r="S910" i="4"/>
  <c r="AG903" i="4"/>
  <c r="Y903" i="4"/>
  <c r="AY919" i="4"/>
  <c r="AH919" i="4"/>
  <c r="AS958" i="4"/>
  <c r="AT958" i="4" s="1"/>
  <c r="AP957" i="4"/>
  <c r="AN928" i="4"/>
  <c r="AV928" i="4"/>
  <c r="AW928" i="4" s="1"/>
  <c r="AY907" i="4"/>
  <c r="AH907" i="4"/>
  <c r="AN898" i="4"/>
  <c r="AS898" i="4"/>
  <c r="AT898" i="4" s="1"/>
  <c r="AP897" i="4"/>
  <c r="X869" i="4"/>
  <c r="U868" i="4"/>
  <c r="X868" i="4" s="1"/>
  <c r="AZ905" i="4"/>
  <c r="BB905" i="4"/>
  <c r="AY879" i="4"/>
  <c r="AH879" i="4"/>
  <c r="AH886" i="4"/>
  <c r="AY886" i="4"/>
  <c r="AG863" i="4"/>
  <c r="Y863" i="4"/>
  <c r="AZ902" i="4"/>
  <c r="BB902" i="4"/>
  <c r="Y898" i="4"/>
  <c r="BB864" i="4"/>
  <c r="AZ864" i="4"/>
  <c r="AN857" i="4"/>
  <c r="AV857" i="4"/>
  <c r="AW857" i="4" s="1"/>
  <c r="AZ844" i="4"/>
  <c r="BB844" i="4"/>
  <c r="BB854" i="4"/>
  <c r="AZ854" i="4"/>
  <c r="BB833" i="4"/>
  <c r="AZ833" i="4"/>
  <c r="AW782" i="4"/>
  <c r="AV780" i="4"/>
  <c r="AY891" i="4"/>
  <c r="AH891" i="4"/>
  <c r="AA803" i="4"/>
  <c r="AD804" i="4"/>
  <c r="AE804" i="4" s="1"/>
  <c r="AN780" i="4"/>
  <c r="AM777" i="4"/>
  <c r="AY873" i="4"/>
  <c r="AY790" i="4"/>
  <c r="BB770" i="4"/>
  <c r="AZ770" i="4"/>
  <c r="AH766" i="4"/>
  <c r="AY766" i="4"/>
  <c r="S761" i="4"/>
  <c r="AH832" i="4"/>
  <c r="AY832" i="4"/>
  <c r="AD821" i="4"/>
  <c r="AA820" i="4"/>
  <c r="AJ746" i="4"/>
  <c r="AM747" i="4"/>
  <c r="AV809" i="4"/>
  <c r="AW809" i="4" s="1"/>
  <c r="AG807" i="4"/>
  <c r="AS788" i="4"/>
  <c r="AT788" i="4" s="1"/>
  <c r="AP787" i="4"/>
  <c r="AS787" i="4" s="1"/>
  <c r="X747" i="4"/>
  <c r="U746" i="4"/>
  <c r="AJ738" i="4"/>
  <c r="AY841" i="4"/>
  <c r="AM822" i="4"/>
  <c r="AJ821" i="4"/>
  <c r="AH824" i="4"/>
  <c r="AY824" i="4"/>
  <c r="U820" i="4"/>
  <c r="X821" i="4"/>
  <c r="AW798" i="4"/>
  <c r="AY798" i="4"/>
  <c r="AN796" i="4"/>
  <c r="AG749" i="4"/>
  <c r="Y740" i="4"/>
  <c r="AG740" i="4"/>
  <c r="AV730" i="4"/>
  <c r="AW730" i="4" s="1"/>
  <c r="AY728" i="4"/>
  <c r="AH728" i="4"/>
  <c r="AD715" i="4"/>
  <c r="AA714" i="4"/>
  <c r="AD748" i="4"/>
  <c r="AE748" i="4" s="1"/>
  <c r="AA747" i="4"/>
  <c r="AE740" i="4"/>
  <c r="AH730" i="4"/>
  <c r="AY730" i="4"/>
  <c r="AV723" i="4"/>
  <c r="AW723" i="4" s="1"/>
  <c r="AT716" i="4"/>
  <c r="AV742" i="4"/>
  <c r="AW742" i="4" s="1"/>
  <c r="AN742" i="4"/>
  <c r="AY718" i="4"/>
  <c r="AY704" i="4"/>
  <c r="AH704" i="4"/>
  <c r="AG677" i="4"/>
  <c r="Y677" i="4"/>
  <c r="AY663" i="4"/>
  <c r="AH663" i="4"/>
  <c r="AY659" i="4"/>
  <c r="AH659" i="4"/>
  <c r="AM654" i="4"/>
  <c r="AJ653" i="4"/>
  <c r="S618" i="4"/>
  <c r="AH693" i="4"/>
  <c r="AY693" i="4"/>
  <c r="AH621" i="4"/>
  <c r="AY621" i="4"/>
  <c r="AJ685" i="4"/>
  <c r="AM686" i="4"/>
  <c r="AH680" i="4"/>
  <c r="AY680" i="4"/>
  <c r="AG675" i="4"/>
  <c r="Y675" i="4"/>
  <c r="AH660" i="4"/>
  <c r="AY660" i="4"/>
  <c r="Y655" i="4"/>
  <c r="AW634" i="4"/>
  <c r="AV633" i="4"/>
  <c r="AW633" i="4" s="1"/>
  <c r="AY708" i="4"/>
  <c r="AD654" i="4"/>
  <c r="AA653" i="4"/>
  <c r="AG633" i="4"/>
  <c r="AM619" i="4"/>
  <c r="AJ618" i="4"/>
  <c r="AY609" i="4"/>
  <c r="AH609" i="4"/>
  <c r="AM607" i="4"/>
  <c r="AJ606" i="4"/>
  <c r="AH656" i="4"/>
  <c r="AG655" i="4"/>
  <c r="AY656" i="4"/>
  <c r="AS631" i="4"/>
  <c r="AY627" i="4"/>
  <c r="AT619" i="4"/>
  <c r="AG585" i="4"/>
  <c r="Y585" i="4"/>
  <c r="BB569" i="4"/>
  <c r="AZ569" i="4"/>
  <c r="BB561" i="4"/>
  <c r="AZ561" i="4"/>
  <c r="AS591" i="4"/>
  <c r="AT591" i="4" s="1"/>
  <c r="AP590" i="4"/>
  <c r="AS590" i="4" s="1"/>
  <c r="AT590" i="4" s="1"/>
  <c r="AN575" i="4"/>
  <c r="AM574" i="4"/>
  <c r="AD551" i="4"/>
  <c r="AE551" i="4" s="1"/>
  <c r="AA550" i="4"/>
  <c r="AD550" i="4" s="1"/>
  <c r="X536" i="4"/>
  <c r="U535" i="4"/>
  <c r="AM520" i="4"/>
  <c r="AG512" i="4"/>
  <c r="S492" i="4"/>
  <c r="X480" i="4"/>
  <c r="U479" i="4"/>
  <c r="X472" i="4"/>
  <c r="U471" i="4"/>
  <c r="X471" i="4" s="1"/>
  <c r="AY635" i="4"/>
  <c r="AY620" i="4"/>
  <c r="AH620" i="4"/>
  <c r="AY602" i="4"/>
  <c r="S599" i="4"/>
  <c r="Y592" i="4"/>
  <c r="AG592" i="4"/>
  <c r="AH539" i="4"/>
  <c r="AY539" i="4"/>
  <c r="AH527" i="4"/>
  <c r="AY527" i="4"/>
  <c r="AH511" i="4"/>
  <c r="AY511" i="4"/>
  <c r="AV676" i="4"/>
  <c r="AW676" i="4" s="1"/>
  <c r="AN676" i="4"/>
  <c r="AE632" i="4"/>
  <c r="AY593" i="4"/>
  <c r="AH593" i="4"/>
  <c r="S584" i="4"/>
  <c r="AM585" i="4"/>
  <c r="AD513" i="4"/>
  <c r="AE513" i="4" s="1"/>
  <c r="AA512" i="4"/>
  <c r="AD512" i="4" s="1"/>
  <c r="AS505" i="4"/>
  <c r="AP504" i="4"/>
  <c r="AS504" i="4" s="1"/>
  <c r="AS493" i="4"/>
  <c r="AP492" i="4"/>
  <c r="AE558" i="4"/>
  <c r="BB530" i="4"/>
  <c r="AH455" i="4"/>
  <c r="AY455" i="4"/>
  <c r="AG421" i="4"/>
  <c r="Y421" i="4"/>
  <c r="S381" i="4"/>
  <c r="AD584" i="4"/>
  <c r="AE584" i="4" s="1"/>
  <c r="AZ548" i="4"/>
  <c r="BB548" i="4"/>
  <c r="AY533" i="4"/>
  <c r="AY497" i="4"/>
  <c r="AH497" i="4"/>
  <c r="BB474" i="4"/>
  <c r="AZ474" i="4"/>
  <c r="X464" i="4"/>
  <c r="U463" i="4"/>
  <c r="X463" i="4" s="1"/>
  <c r="AE463" i="4"/>
  <c r="AH440" i="4"/>
  <c r="AY440" i="4"/>
  <c r="BB410" i="4"/>
  <c r="AZ410" i="4"/>
  <c r="AH392" i="4"/>
  <c r="AY392" i="4"/>
  <c r="AH376" i="4"/>
  <c r="AY376" i="4"/>
  <c r="AG558" i="4"/>
  <c r="Y558" i="4"/>
  <c r="AH514" i="4"/>
  <c r="AY514" i="4"/>
  <c r="AY484" i="4"/>
  <c r="AH484" i="4"/>
  <c r="AW453" i="4"/>
  <c r="AE407" i="4"/>
  <c r="AD406" i="4"/>
  <c r="AE406" i="4" s="1"/>
  <c r="AY401" i="4"/>
  <c r="AH401" i="4"/>
  <c r="Y400" i="4"/>
  <c r="AG400" i="4"/>
  <c r="AD382" i="4"/>
  <c r="AE382" i="4" s="1"/>
  <c r="AA381" i="4"/>
  <c r="AD366" i="4"/>
  <c r="AE366" i="4" s="1"/>
  <c r="AA365" i="4"/>
  <c r="AD365" i="4" s="1"/>
  <c r="AN356" i="4"/>
  <c r="AM355" i="4"/>
  <c r="X343" i="4"/>
  <c r="U342" i="4"/>
  <c r="AY568" i="4"/>
  <c r="AH568" i="4"/>
  <c r="AY564" i="4"/>
  <c r="AH564" i="4"/>
  <c r="BB538" i="4"/>
  <c r="AZ538" i="4"/>
  <c r="AY529" i="4"/>
  <c r="Y513" i="4"/>
  <c r="AG513" i="4"/>
  <c r="AY501" i="4"/>
  <c r="AY499" i="4"/>
  <c r="AH499" i="4"/>
  <c r="BB460" i="4"/>
  <c r="AZ460" i="4"/>
  <c r="AH457" i="4"/>
  <c r="AY457" i="4"/>
  <c r="AH445" i="4"/>
  <c r="AY445" i="4"/>
  <c r="AY426" i="4"/>
  <c r="AH426" i="4"/>
  <c r="AE420" i="4"/>
  <c r="AY414" i="4"/>
  <c r="AH414" i="4"/>
  <c r="AM382" i="4"/>
  <c r="AJ381" i="4"/>
  <c r="AM366" i="4"/>
  <c r="AJ365" i="4"/>
  <c r="AM365" i="4" s="1"/>
  <c r="X334" i="4"/>
  <c r="U333" i="4"/>
  <c r="X333" i="4" s="1"/>
  <c r="AB319" i="4"/>
  <c r="AB303" i="4" s="1"/>
  <c r="AB302" i="4" s="1"/>
  <c r="AB301" i="4" s="1"/>
  <c r="AB300" i="4" s="1"/>
  <c r="AD320" i="4"/>
  <c r="AY402" i="4"/>
  <c r="AY375" i="4"/>
  <c r="AH375" i="4"/>
  <c r="AZ336" i="4"/>
  <c r="BB336" i="4"/>
  <c r="Y326" i="4"/>
  <c r="AG326" i="4"/>
  <c r="X325" i="4"/>
  <c r="BB317" i="4"/>
  <c r="AZ317" i="4"/>
  <c r="S245" i="4"/>
  <c r="AC220" i="4"/>
  <c r="AC219" i="4" s="1"/>
  <c r="AC218" i="4" s="1"/>
  <c r="AC217" i="4" s="1"/>
  <c r="AH442" i="4"/>
  <c r="AS420" i="4"/>
  <c r="AT420" i="4" s="1"/>
  <c r="AT400" i="4"/>
  <c r="BB391" i="4"/>
  <c r="AZ391" i="4"/>
  <c r="AY344" i="4"/>
  <c r="AH344" i="4"/>
  <c r="AS326" i="4"/>
  <c r="AP325" i="4"/>
  <c r="AW282" i="4"/>
  <c r="AV281" i="4"/>
  <c r="AW281" i="4" s="1"/>
  <c r="AH256" i="4"/>
  <c r="AY256" i="4"/>
  <c r="AH244" i="4"/>
  <c r="AY244" i="4"/>
  <c r="AH232" i="4"/>
  <c r="AY232" i="4"/>
  <c r="AH216" i="4"/>
  <c r="AY216" i="4"/>
  <c r="AY456" i="4"/>
  <c r="AH456" i="4"/>
  <c r="AN436" i="4"/>
  <c r="AZ324" i="4"/>
  <c r="BB324" i="4"/>
  <c r="AG320" i="4"/>
  <c r="X319" i="4"/>
  <c r="Y320" i="4"/>
  <c r="AH312" i="4"/>
  <c r="AY312" i="4"/>
  <c r="AG292" i="4"/>
  <c r="Y292" i="4"/>
  <c r="AY285" i="4"/>
  <c r="AG281" i="4"/>
  <c r="S260" i="4"/>
  <c r="AV247" i="4"/>
  <c r="AW247" i="4" s="1"/>
  <c r="AT247" i="4"/>
  <c r="AS246" i="4"/>
  <c r="AS235" i="4"/>
  <c r="AT235" i="4" s="1"/>
  <c r="AD222" i="4"/>
  <c r="AE222" i="4" s="1"/>
  <c r="AA221" i="4"/>
  <c r="AN206" i="4"/>
  <c r="AM205" i="4"/>
  <c r="BB385" i="4"/>
  <c r="AZ385" i="4"/>
  <c r="AY360" i="4"/>
  <c r="AH360" i="4"/>
  <c r="AV335" i="4"/>
  <c r="AW335" i="4" s="1"/>
  <c r="AN335" i="4"/>
  <c r="AG321" i="4"/>
  <c r="AN305" i="4"/>
  <c r="AN283" i="4"/>
  <c r="AV283" i="4"/>
  <c r="AW283" i="4" s="1"/>
  <c r="AM262" i="4"/>
  <c r="AJ261" i="4"/>
  <c r="AG247" i="4"/>
  <c r="X246" i="4"/>
  <c r="Y247" i="4"/>
  <c r="AM222" i="4"/>
  <c r="AJ221" i="4"/>
  <c r="AY311" i="4"/>
  <c r="BB279" i="4"/>
  <c r="AZ279" i="4"/>
  <c r="AE253" i="4"/>
  <c r="BB225" i="4"/>
  <c r="AZ225" i="4"/>
  <c r="AS213" i="4"/>
  <c r="AT213" i="4" s="1"/>
  <c r="AY204" i="4"/>
  <c r="BB197" i="4"/>
  <c r="AZ197" i="4"/>
  <c r="AW196" i="4"/>
  <c r="AV195" i="4"/>
  <c r="S181" i="4"/>
  <c r="AN182" i="4"/>
  <c r="AV175" i="4"/>
  <c r="AW175" i="4" s="1"/>
  <c r="AN175" i="4"/>
  <c r="AZ172" i="4"/>
  <c r="BB172" i="4"/>
  <c r="AY149" i="4"/>
  <c r="AH149" i="4"/>
  <c r="AN145" i="4"/>
  <c r="AV145" i="4"/>
  <c r="AW145" i="4" s="1"/>
  <c r="AY122" i="4"/>
  <c r="AH122" i="4"/>
  <c r="AZ328" i="4"/>
  <c r="AY327" i="4"/>
  <c r="BB328" i="4"/>
  <c r="AY282" i="4"/>
  <c r="AD277" i="4"/>
  <c r="AE277" i="4" s="1"/>
  <c r="BB269" i="4"/>
  <c r="AZ269" i="4"/>
  <c r="BB243" i="4"/>
  <c r="AZ243" i="4"/>
  <c r="AY238" i="4"/>
  <c r="AY192" i="4"/>
  <c r="AZ176" i="4"/>
  <c r="BB176" i="4"/>
  <c r="AY170" i="4"/>
  <c r="AW77" i="4"/>
  <c r="AV76" i="4"/>
  <c r="AW76" i="4" s="1"/>
  <c r="AH63" i="4"/>
  <c r="AY63" i="4"/>
  <c r="AH49" i="4"/>
  <c r="AY49" i="4"/>
  <c r="AH33" i="4"/>
  <c r="AY33" i="4"/>
  <c r="AH278" i="4"/>
  <c r="AY278" i="4"/>
  <c r="X254" i="4"/>
  <c r="BB203" i="4"/>
  <c r="AZ203" i="4"/>
  <c r="AY160" i="4"/>
  <c r="AH160" i="4"/>
  <c r="S156" i="4"/>
  <c r="AY155" i="4"/>
  <c r="U143" i="4"/>
  <c r="X144" i="4"/>
  <c r="AG131" i="4"/>
  <c r="AH131" i="4" s="1"/>
  <c r="Y131" i="4"/>
  <c r="AY112" i="4"/>
  <c r="AH112" i="4"/>
  <c r="S74" i="4"/>
  <c r="AM60" i="4"/>
  <c r="AL59" i="4"/>
  <c r="U58" i="4"/>
  <c r="AY50" i="4"/>
  <c r="AH50" i="4"/>
  <c r="Y37" i="4"/>
  <c r="AG37" i="4"/>
  <c r="S24" i="4"/>
  <c r="AE19" i="4"/>
  <c r="AD18" i="4"/>
  <c r="AE18" i="4" s="1"/>
  <c r="AY267" i="4"/>
  <c r="AH267" i="4"/>
  <c r="AY242" i="4"/>
  <c r="BB193" i="4"/>
  <c r="AZ193" i="4"/>
  <c r="AY186" i="4"/>
  <c r="AH186" i="4"/>
  <c r="X181" i="4"/>
  <c r="U180" i="4"/>
  <c r="AV169" i="4"/>
  <c r="AN169" i="4"/>
  <c r="S116" i="4"/>
  <c r="S101" i="4"/>
  <c r="AV93" i="4"/>
  <c r="AW93" i="4" s="1"/>
  <c r="AN93" i="4"/>
  <c r="AQ74" i="4"/>
  <c r="AS74" i="4" s="1"/>
  <c r="AT74" i="4" s="1"/>
  <c r="AS75" i="4"/>
  <c r="AT75" i="4" s="1"/>
  <c r="AH73" i="4"/>
  <c r="AY73" i="4"/>
  <c r="AH54" i="4"/>
  <c r="AY54" i="4"/>
  <c r="AG44" i="4"/>
  <c r="Y44" i="4"/>
  <c r="AH27" i="4"/>
  <c r="AG26" i="4"/>
  <c r="AY27" i="4"/>
  <c r="AS182" i="4"/>
  <c r="AT182" i="4" s="1"/>
  <c r="BB150" i="4"/>
  <c r="AZ150" i="4"/>
  <c r="AS143" i="4"/>
  <c r="AT143" i="4" s="1"/>
  <c r="BB90" i="4"/>
  <c r="AZ90" i="4"/>
  <c r="AV89" i="4"/>
  <c r="AW89" i="4" s="1"/>
  <c r="AY162" i="4"/>
  <c r="AH137" i="4"/>
  <c r="AY130" i="4"/>
  <c r="AJ100" i="4"/>
  <c r="BB78" i="4"/>
  <c r="AZ78" i="4"/>
  <c r="BB36" i="4"/>
  <c r="AZ36" i="4"/>
  <c r="AV163" i="4"/>
  <c r="AW163" i="4" s="1"/>
  <c r="AY126" i="4"/>
  <c r="Y94" i="4"/>
  <c r="AG94" i="4"/>
  <c r="X86" i="4"/>
  <c r="Y86" i="4" s="1"/>
  <c r="BB72" i="4"/>
  <c r="AZ72" i="4"/>
  <c r="BB68" i="4"/>
  <c r="AZ68" i="4"/>
  <c r="BB64" i="4"/>
  <c r="AZ64" i="4"/>
  <c r="AG61" i="4"/>
  <c r="BB48" i="4"/>
  <c r="AZ48" i="4"/>
  <c r="BB21" i="4"/>
  <c r="AZ21" i="4"/>
  <c r="AA167" i="4"/>
  <c r="AD167" i="4" s="1"/>
  <c r="AD168" i="4"/>
  <c r="AE168" i="4" s="1"/>
  <c r="AS100" i="4"/>
  <c r="AP99" i="4"/>
  <c r="AT86" i="4"/>
  <c r="BB40" i="4"/>
  <c r="AZ40" i="4"/>
  <c r="AS17" i="4"/>
  <c r="AP16" i="4"/>
  <c r="Y913" i="4"/>
  <c r="BB883" i="4"/>
  <c r="AZ883" i="4"/>
  <c r="AH921" i="4"/>
  <c r="AY921" i="4"/>
  <c r="AG901" i="4"/>
  <c r="Y901" i="4"/>
  <c r="BB887" i="4"/>
  <c r="AZ887" i="4"/>
  <c r="AP875" i="4"/>
  <c r="AS875" i="4" s="1"/>
  <c r="AS876" i="4"/>
  <c r="AT876" i="4" s="1"/>
  <c r="AD855" i="4"/>
  <c r="AE855" i="4" s="1"/>
  <c r="AV916" i="4"/>
  <c r="AW916" i="4" s="1"/>
  <c r="AM862" i="4"/>
  <c r="AJ861" i="4"/>
  <c r="AM861" i="4" s="1"/>
  <c r="AT861" i="4"/>
  <c r="AM852" i="4"/>
  <c r="AJ851" i="4"/>
  <c r="AZ890" i="4"/>
  <c r="BB890" i="4"/>
  <c r="BB872" i="4"/>
  <c r="AZ872" i="4"/>
  <c r="BB860" i="4"/>
  <c r="AZ860" i="4"/>
  <c r="Y857" i="4"/>
  <c r="AG857" i="4"/>
  <c r="AH878" i="4"/>
  <c r="AY878" i="4"/>
  <c r="BB858" i="4"/>
  <c r="AZ858" i="4"/>
  <c r="AD856" i="4"/>
  <c r="AE856" i="4" s="1"/>
  <c r="AP838" i="4"/>
  <c r="AS839" i="4"/>
  <c r="AH885" i="4"/>
  <c r="AG877" i="4"/>
  <c r="AY871" i="4"/>
  <c r="AY849" i="4"/>
  <c r="AH849" i="4"/>
  <c r="BD874" i="4"/>
  <c r="BC874" i="4"/>
  <c r="AH815" i="4"/>
  <c r="AY815" i="4"/>
  <c r="AW774" i="4"/>
  <c r="AY774" i="4"/>
  <c r="AW880" i="4"/>
  <c r="AY880" i="4"/>
  <c r="AZ847" i="4"/>
  <c r="BB847" i="4"/>
  <c r="Y840" i="4"/>
  <c r="AG840" i="4"/>
  <c r="S821" i="4"/>
  <c r="S795" i="4"/>
  <c r="S787" i="4"/>
  <c r="Y780" i="4"/>
  <c r="X777" i="4"/>
  <c r="AG780" i="4"/>
  <c r="AZ816" i="4"/>
  <c r="BB816" i="4"/>
  <c r="AY809" i="4"/>
  <c r="AH809" i="4"/>
  <c r="S803" i="4"/>
  <c r="AH795" i="4"/>
  <c r="AN789" i="4"/>
  <c r="AV789" i="4"/>
  <c r="AW789" i="4" s="1"/>
  <c r="BB785" i="4"/>
  <c r="AZ785" i="4"/>
  <c r="AH778" i="4"/>
  <c r="X876" i="4"/>
  <c r="U875" i="4"/>
  <c r="X875" i="4" s="1"/>
  <c r="BD813" i="4"/>
  <c r="BC813" i="4"/>
  <c r="X801" i="4"/>
  <c r="U800" i="4"/>
  <c r="BB793" i="4"/>
  <c r="AZ793" i="4"/>
  <c r="AM788" i="4"/>
  <c r="AH782" i="4"/>
  <c r="AY782" i="4"/>
  <c r="BB775" i="4"/>
  <c r="AZ775" i="4"/>
  <c r="AH764" i="4"/>
  <c r="AY764" i="4"/>
  <c r="S747" i="4"/>
  <c r="AN748" i="4"/>
  <c r="S715" i="4"/>
  <c r="AG804" i="4"/>
  <c r="Y804" i="4"/>
  <c r="AZ792" i="4"/>
  <c r="BB792" i="4"/>
  <c r="X761" i="4"/>
  <c r="U760" i="4"/>
  <c r="U754" i="4"/>
  <c r="X755" i="4"/>
  <c r="AG748" i="4"/>
  <c r="Y748" i="4"/>
  <c r="AN827" i="4"/>
  <c r="AV827" i="4"/>
  <c r="AW827" i="4" s="1"/>
  <c r="Y822" i="4"/>
  <c r="AM803" i="4"/>
  <c r="AW796" i="4"/>
  <c r="Y789" i="4"/>
  <c r="AG789" i="4"/>
  <c r="AV763" i="4"/>
  <c r="AW763" i="4" s="1"/>
  <c r="AP753" i="4"/>
  <c r="AS754" i="4"/>
  <c r="AT754" i="4" s="1"/>
  <c r="Y729" i="4"/>
  <c r="X716" i="4"/>
  <c r="U715" i="4"/>
  <c r="AE716" i="4"/>
  <c r="BD735" i="4"/>
  <c r="BC735" i="4"/>
  <c r="AG720" i="4"/>
  <c r="AD739" i="4"/>
  <c r="AA738" i="4"/>
  <c r="AY733" i="4"/>
  <c r="AH733" i="4"/>
  <c r="AV729" i="4"/>
  <c r="AW729" i="4" s="1"/>
  <c r="AN729" i="4"/>
  <c r="AZ710" i="4"/>
  <c r="BB710" i="4"/>
  <c r="AL740" i="4"/>
  <c r="AM741" i="4"/>
  <c r="AY725" i="4"/>
  <c r="U685" i="4"/>
  <c r="X686" i="4"/>
  <c r="X654" i="4"/>
  <c r="U653" i="4"/>
  <c r="AG727" i="4"/>
  <c r="X700" i="4"/>
  <c r="U699" i="4"/>
  <c r="AN675" i="4"/>
  <c r="AH667" i="4"/>
  <c r="AY667" i="4"/>
  <c r="AN655" i="4"/>
  <c r="AH641" i="4"/>
  <c r="AY641" i="4"/>
  <c r="AH629" i="4"/>
  <c r="AY629" i="4"/>
  <c r="AH613" i="4"/>
  <c r="AY613" i="4"/>
  <c r="AT729" i="4"/>
  <c r="AV687" i="4"/>
  <c r="AW687" i="4" s="1"/>
  <c r="AN687" i="4"/>
  <c r="S674" i="4"/>
  <c r="AH648" i="4"/>
  <c r="AY648" i="4"/>
  <c r="AH612" i="4"/>
  <c r="AY612" i="4"/>
  <c r="AG702" i="4"/>
  <c r="Y702" i="4"/>
  <c r="AJ699" i="4"/>
  <c r="AM700" i="4"/>
  <c r="BB692" i="4"/>
  <c r="AZ692" i="4"/>
  <c r="AY671" i="4"/>
  <c r="AH671" i="4"/>
  <c r="S631" i="4"/>
  <c r="X619" i="4"/>
  <c r="U618" i="4"/>
  <c r="AR607" i="4"/>
  <c r="AS608" i="4"/>
  <c r="X607" i="4"/>
  <c r="U606" i="4"/>
  <c r="AV644" i="4"/>
  <c r="AW644" i="4" s="1"/>
  <c r="AY636" i="4"/>
  <c r="AH636" i="4"/>
  <c r="AE631" i="4"/>
  <c r="AE619" i="4"/>
  <c r="X573" i="4"/>
  <c r="AJ556" i="4"/>
  <c r="AG689" i="4"/>
  <c r="AY681" i="4"/>
  <c r="AV662" i="4"/>
  <c r="AW662" i="4" s="1"/>
  <c r="AY647" i="4"/>
  <c r="Y600" i="4"/>
  <c r="AG600" i="4"/>
  <c r="AH579" i="4"/>
  <c r="AY579" i="4"/>
  <c r="S557" i="4"/>
  <c r="X520" i="4"/>
  <c r="U519" i="4"/>
  <c r="S504" i="4"/>
  <c r="AS479" i="4"/>
  <c r="AT479" i="4" s="1"/>
  <c r="BB688" i="4"/>
  <c r="AZ688" i="4"/>
  <c r="AY668" i="4"/>
  <c r="AH668" i="4"/>
  <c r="AG644" i="4"/>
  <c r="AN632" i="4"/>
  <c r="AH604" i="4"/>
  <c r="AY604" i="4"/>
  <c r="AG601" i="4"/>
  <c r="Y601" i="4"/>
  <c r="AE600" i="4"/>
  <c r="AG559" i="4"/>
  <c r="Y559" i="4"/>
  <c r="Y552" i="4"/>
  <c r="AG552" i="4"/>
  <c r="AN544" i="4"/>
  <c r="AV544" i="4"/>
  <c r="AW544" i="4" s="1"/>
  <c r="AM543" i="4"/>
  <c r="AH495" i="4"/>
  <c r="AY495" i="4"/>
  <c r="AH483" i="4"/>
  <c r="AY483" i="4"/>
  <c r="AM591" i="4"/>
  <c r="AK590" i="4"/>
  <c r="AM590" i="4" s="1"/>
  <c r="AY570" i="4"/>
  <c r="AH570" i="4"/>
  <c r="AY566" i="4"/>
  <c r="AH566" i="4"/>
  <c r="AY562" i="4"/>
  <c r="AH562" i="4"/>
  <c r="AG550" i="4"/>
  <c r="S542" i="4"/>
  <c r="AS521" i="4"/>
  <c r="AP520" i="4"/>
  <c r="AD505" i="4"/>
  <c r="AA504" i="4"/>
  <c r="AD504" i="4" s="1"/>
  <c r="AE504" i="4" s="1"/>
  <c r="AD493" i="4"/>
  <c r="AA492" i="4"/>
  <c r="AS574" i="4"/>
  <c r="BB546" i="4"/>
  <c r="BB494" i="4"/>
  <c r="AY431" i="4"/>
  <c r="AH431" i="4"/>
  <c r="AD412" i="4"/>
  <c r="AE416" i="4"/>
  <c r="S365" i="4"/>
  <c r="BB581" i="4"/>
  <c r="AZ581" i="4"/>
  <c r="BB534" i="4"/>
  <c r="AZ534" i="4"/>
  <c r="AZ532" i="4"/>
  <c r="BB532" i="4"/>
  <c r="AY525" i="4"/>
  <c r="Y505" i="4"/>
  <c r="Y492" i="4"/>
  <c r="Y465" i="4"/>
  <c r="AG465" i="4"/>
  <c r="BB450" i="4"/>
  <c r="AZ450" i="4"/>
  <c r="AA436" i="4"/>
  <c r="AD437" i="4"/>
  <c r="BB422" i="4"/>
  <c r="AZ422" i="4"/>
  <c r="AG416" i="4"/>
  <c r="AH408" i="4"/>
  <c r="AY408" i="4"/>
  <c r="AH372" i="4"/>
  <c r="AY372" i="4"/>
  <c r="AN492" i="4"/>
  <c r="BB462" i="4"/>
  <c r="AZ462" i="4"/>
  <c r="AM452" i="4"/>
  <c r="AN453" i="4"/>
  <c r="Y438" i="4"/>
  <c r="AG438" i="4"/>
  <c r="AY415" i="4"/>
  <c r="AH415" i="4"/>
  <c r="AR394" i="4"/>
  <c r="S399" i="4"/>
  <c r="AN399" i="4" s="1"/>
  <c r="AS374" i="4"/>
  <c r="AT374" i="4" s="1"/>
  <c r="AP373" i="4"/>
  <c r="AS373" i="4" s="1"/>
  <c r="AT373" i="4" s="1"/>
  <c r="AS342" i="4"/>
  <c r="AG580" i="4"/>
  <c r="AY571" i="4"/>
  <c r="AY567" i="4"/>
  <c r="AY563" i="4"/>
  <c r="AG551" i="4"/>
  <c r="Y551" i="4"/>
  <c r="AY541" i="4"/>
  <c r="AZ528" i="4"/>
  <c r="BB528" i="4"/>
  <c r="BB502" i="4"/>
  <c r="AZ502" i="4"/>
  <c r="AZ500" i="4"/>
  <c r="BB500" i="4"/>
  <c r="BB498" i="4"/>
  <c r="AZ498" i="4"/>
  <c r="AY473" i="4"/>
  <c r="AH473" i="4"/>
  <c r="AV458" i="4"/>
  <c r="AW458" i="4" s="1"/>
  <c r="AW459" i="4"/>
  <c r="AT453" i="4"/>
  <c r="AS452" i="4"/>
  <c r="AH449" i="4"/>
  <c r="AY449" i="4"/>
  <c r="AS437" i="4"/>
  <c r="AT437" i="4" s="1"/>
  <c r="AP436" i="4"/>
  <c r="AH429" i="4"/>
  <c r="AY429" i="4"/>
  <c r="AZ425" i="4"/>
  <c r="BB425" i="4"/>
  <c r="AG420" i="4"/>
  <c r="Y420" i="4"/>
  <c r="AV407" i="4"/>
  <c r="AW407" i="4" s="1"/>
  <c r="AM406" i="4"/>
  <c r="AN407" i="4"/>
  <c r="X382" i="4"/>
  <c r="U381" i="4"/>
  <c r="BB370" i="4"/>
  <c r="AZ370" i="4"/>
  <c r="X366" i="4"/>
  <c r="U365" i="4"/>
  <c r="S325" i="4"/>
  <c r="AZ318" i="4"/>
  <c r="BB318" i="4"/>
  <c r="AD305" i="4"/>
  <c r="AA304" i="4"/>
  <c r="AG290" i="4"/>
  <c r="AE290" i="4"/>
  <c r="S221" i="4"/>
  <c r="AG418" i="4"/>
  <c r="AY413" i="4"/>
  <c r="AH413" i="4"/>
  <c r="AD399" i="4"/>
  <c r="AE399" i="4" s="1"/>
  <c r="AY383" i="4"/>
  <c r="AH383" i="4"/>
  <c r="BB359" i="4"/>
  <c r="AZ359" i="4"/>
  <c r="AT320" i="4"/>
  <c r="AS319" i="4"/>
  <c r="AH280" i="4"/>
  <c r="AY280" i="4"/>
  <c r="AH268" i="4"/>
  <c r="AY268" i="4"/>
  <c r="AH252" i="4"/>
  <c r="AY252" i="4"/>
  <c r="AH202" i="4"/>
  <c r="AY202" i="4"/>
  <c r="AH190" i="4"/>
  <c r="AY190" i="4"/>
  <c r="AY447" i="4"/>
  <c r="AY443" i="4"/>
  <c r="AY439" i="4"/>
  <c r="AM411" i="4"/>
  <c r="AN412" i="4"/>
  <c r="AY335" i="4"/>
  <c r="AH335" i="4"/>
  <c r="AH330" i="4"/>
  <c r="AY330" i="4"/>
  <c r="AH309" i="4"/>
  <c r="AY309" i="4"/>
  <c r="AY294" i="4"/>
  <c r="AH294" i="4"/>
  <c r="AH284" i="4"/>
  <c r="AY284" i="4"/>
  <c r="AS262" i="4"/>
  <c r="AT262" i="4" s="1"/>
  <c r="AP261" i="4"/>
  <c r="AV213" i="4"/>
  <c r="AW213" i="4" s="1"/>
  <c r="AN213" i="4"/>
  <c r="Y206" i="4"/>
  <c r="X205" i="4"/>
  <c r="AY199" i="4"/>
  <c r="AH199" i="4"/>
  <c r="Y436" i="4"/>
  <c r="Y405" i="4"/>
  <c r="AG405" i="4"/>
  <c r="AY390" i="4"/>
  <c r="BB371" i="4"/>
  <c r="AZ371" i="4"/>
  <c r="BB353" i="4"/>
  <c r="AZ353" i="4"/>
  <c r="BB345" i="4"/>
  <c r="AZ345" i="4"/>
  <c r="AD334" i="4"/>
  <c r="AE334" i="4" s="1"/>
  <c r="AA333" i="4"/>
  <c r="AD333" i="4" s="1"/>
  <c r="AE333" i="4" s="1"/>
  <c r="AN314" i="4"/>
  <c r="AV314" i="4"/>
  <c r="AW314" i="4" s="1"/>
  <c r="X262" i="4"/>
  <c r="U261" i="4"/>
  <c r="AM253" i="4"/>
  <c r="X222" i="4"/>
  <c r="U221" i="4"/>
  <c r="AG289" i="4"/>
  <c r="Y289" i="4"/>
  <c r="X276" i="4"/>
  <c r="AY250" i="4"/>
  <c r="AY208" i="4"/>
  <c r="AV158" i="4"/>
  <c r="AW158" i="4" s="1"/>
  <c r="AW159" i="4"/>
  <c r="AN137" i="4"/>
  <c r="AV137" i="4"/>
  <c r="AW137" i="4" s="1"/>
  <c r="AG127" i="4"/>
  <c r="Y127" i="4"/>
  <c r="S42" i="4"/>
  <c r="AD194" i="4"/>
  <c r="AE194" i="4" s="1"/>
  <c r="AE195" i="4"/>
  <c r="BB187" i="4"/>
  <c r="AZ187" i="4"/>
  <c r="AZ166" i="4"/>
  <c r="BB166" i="4"/>
  <c r="BB152" i="4"/>
  <c r="AZ152" i="4"/>
  <c r="AH45" i="4"/>
  <c r="AY45" i="4"/>
  <c r="AH29" i="4"/>
  <c r="AY29" i="4"/>
  <c r="BB315" i="4"/>
  <c r="AZ315" i="4"/>
  <c r="BB251" i="4"/>
  <c r="AZ251" i="4"/>
  <c r="AN235" i="4"/>
  <c r="BB227" i="4"/>
  <c r="AZ227" i="4"/>
  <c r="AM214" i="4"/>
  <c r="AG163" i="4"/>
  <c r="AH163" i="4" s="1"/>
  <c r="Y163" i="4"/>
  <c r="AY159" i="4"/>
  <c r="AG145" i="4"/>
  <c r="Y145" i="4"/>
  <c r="Y136" i="4"/>
  <c r="AG123" i="4"/>
  <c r="Y123" i="4"/>
  <c r="AY108" i="4"/>
  <c r="AH108" i="4"/>
  <c r="Y87" i="4"/>
  <c r="AG87" i="4"/>
  <c r="AV74" i="4"/>
  <c r="AW74" i="4" s="1"/>
  <c r="AN74" i="4"/>
  <c r="X60" i="4"/>
  <c r="W59" i="4"/>
  <c r="AY53" i="4"/>
  <c r="AS43" i="4"/>
  <c r="AT43" i="4" s="1"/>
  <c r="AP42" i="4"/>
  <c r="AS42" i="4" s="1"/>
  <c r="AT42" i="4" s="1"/>
  <c r="AV32" i="4"/>
  <c r="AW32" i="4" s="1"/>
  <c r="AT32" i="4"/>
  <c r="AS31" i="4"/>
  <c r="AN20" i="4"/>
  <c r="AM19" i="4"/>
  <c r="AY270" i="4"/>
  <c r="AY236" i="4"/>
  <c r="BB237" i="4"/>
  <c r="AZ237" i="4"/>
  <c r="AV189" i="4"/>
  <c r="AW189" i="4" s="1"/>
  <c r="Y182" i="4"/>
  <c r="AY124" i="4"/>
  <c r="AH124" i="4"/>
  <c r="AY120" i="4"/>
  <c r="AH120" i="4"/>
  <c r="AZ115" i="4"/>
  <c r="BB115" i="4"/>
  <c r="AY111" i="4"/>
  <c r="AH111" i="4"/>
  <c r="AY107" i="4"/>
  <c r="AH107" i="4"/>
  <c r="AY103" i="4"/>
  <c r="AH103" i="4"/>
  <c r="AG93" i="4"/>
  <c r="Y93" i="4"/>
  <c r="S85" i="4"/>
  <c r="AG32" i="4"/>
  <c r="X31" i="4"/>
  <c r="Y32" i="4"/>
  <c r="AH22" i="4"/>
  <c r="AY22" i="4"/>
  <c r="AV95" i="4"/>
  <c r="AW95" i="4" s="1"/>
  <c r="AV61" i="4"/>
  <c r="AW61" i="4" s="1"/>
  <c r="Y43" i="4"/>
  <c r="BB46" i="4"/>
  <c r="AZ46" i="4"/>
  <c r="X17" i="4"/>
  <c r="U16" i="4"/>
  <c r="AE157" i="4"/>
  <c r="AE117" i="4"/>
  <c r="AV101" i="4"/>
  <c r="AW101" i="4" s="1"/>
  <c r="AN101" i="4"/>
  <c r="AE86" i="4"/>
  <c r="AH81" i="4"/>
  <c r="AY81" i="4"/>
  <c r="AC16" i="4"/>
  <c r="AC15" i="4" s="1"/>
  <c r="AC14" i="4" s="1"/>
  <c r="AY151" i="4"/>
  <c r="AH151" i="4"/>
  <c r="X116" i="4"/>
  <c r="AM75" i="4"/>
  <c r="AQ58" i="4"/>
  <c r="AQ57" i="4" s="1"/>
  <c r="AQ56" i="4" s="1"/>
  <c r="AQ55" i="4" s="1"/>
  <c r="AS59" i="4"/>
  <c r="AT59" i="4" s="1"/>
  <c r="AR16" i="4"/>
  <c r="AR15" i="4" s="1"/>
  <c r="AR14" i="4" s="1"/>
  <c r="AV131" i="4"/>
  <c r="AW131" i="4" s="1"/>
  <c r="AT117" i="4"/>
  <c r="AT101" i="4"/>
  <c r="BB91" i="4"/>
  <c r="AZ91" i="4"/>
  <c r="BB82" i="4"/>
  <c r="AZ82" i="4"/>
  <c r="AY79" i="4"/>
  <c r="AH79" i="4"/>
  <c r="AZ978" i="4"/>
  <c r="BB978" i="4"/>
  <c r="AY980" i="4"/>
  <c r="AH980" i="4"/>
  <c r="AV972" i="4"/>
  <c r="AW972" i="4" s="1"/>
  <c r="AN972" i="4"/>
  <c r="AN975" i="4"/>
  <c r="AV975" i="4"/>
  <c r="AW975" i="4" s="1"/>
  <c r="AE975" i="4"/>
  <c r="AG975" i="4"/>
  <c r="S957" i="4"/>
  <c r="U956" i="4"/>
  <c r="X957" i="4"/>
  <c r="U942" i="4"/>
  <c r="X943" i="4"/>
  <c r="AD933" i="4"/>
  <c r="AE933" i="4" s="1"/>
  <c r="AA932" i="4"/>
  <c r="AH934" i="4"/>
  <c r="S926" i="4"/>
  <c r="AM933" i="4"/>
  <c r="AJ932" i="4"/>
  <c r="AG963" i="4"/>
  <c r="Y963" i="4"/>
  <c r="AV977" i="4"/>
  <c r="AW977" i="4" s="1"/>
  <c r="AN977" i="4"/>
  <c r="AW964" i="4"/>
  <c r="AY964" i="4"/>
  <c r="X972" i="4"/>
  <c r="U971" i="4"/>
  <c r="Y958" i="4"/>
  <c r="AG958" i="4"/>
  <c r="BB945" i="4"/>
  <c r="AZ945" i="4"/>
  <c r="AG944" i="4"/>
  <c r="Y944" i="4"/>
  <c r="AN935" i="4"/>
  <c r="AV935" i="4"/>
  <c r="AW935" i="4" s="1"/>
  <c r="Y927" i="4"/>
  <c r="AY936" i="4"/>
  <c r="AH936" i="4"/>
  <c r="AW920" i="4"/>
  <c r="AY920" i="4"/>
  <c r="AM934" i="4"/>
  <c r="AA912" i="4"/>
  <c r="AD913" i="4"/>
  <c r="AE913" i="4" s="1"/>
  <c r="AY906" i="4"/>
  <c r="AH906" i="4"/>
  <c r="S939" i="4"/>
  <c r="AT940" i="4"/>
  <c r="Y914" i="4"/>
  <c r="AG914" i="4"/>
  <c r="AV899" i="4"/>
  <c r="AW899" i="4" s="1"/>
  <c r="AN899" i="4"/>
  <c r="AY950" i="4"/>
  <c r="U911" i="4"/>
  <c r="X912" i="4"/>
  <c r="AY900" i="4"/>
  <c r="BB889" i="4"/>
  <c r="AZ889" i="4"/>
  <c r="AH917" i="4"/>
  <c r="AY917" i="4"/>
  <c r="AY916" i="4"/>
  <c r="AH916" i="4"/>
  <c r="S897" i="4"/>
  <c r="AD876" i="4"/>
  <c r="AE876" i="4" s="1"/>
  <c r="AA875" i="4"/>
  <c r="AD875" i="4" s="1"/>
  <c r="AE875" i="4" s="1"/>
  <c r="AM856" i="4"/>
  <c r="AJ855" i="4"/>
  <c r="AM855" i="4" s="1"/>
  <c r="BB866" i="4"/>
  <c r="AZ866" i="4"/>
  <c r="AV863" i="4"/>
  <c r="AW863" i="4" s="1"/>
  <c r="AN863" i="4"/>
  <c r="AN853" i="4"/>
  <c r="AV853" i="4"/>
  <c r="AW853" i="4" s="1"/>
  <c r="AG918" i="4"/>
  <c r="AV885" i="4"/>
  <c r="AW885" i="4" s="1"/>
  <c r="AN875" i="4"/>
  <c r="AV875" i="4"/>
  <c r="AW875" i="4" s="1"/>
  <c r="AS856" i="4"/>
  <c r="AT856" i="4" s="1"/>
  <c r="AY848" i="4"/>
  <c r="AH848" i="4"/>
  <c r="AN870" i="4"/>
  <c r="AV870" i="4"/>
  <c r="AW870" i="4" s="1"/>
  <c r="U851" i="4"/>
  <c r="X851" i="4" s="1"/>
  <c r="X852" i="4"/>
  <c r="S875" i="4"/>
  <c r="AG846" i="4"/>
  <c r="Y846" i="4"/>
  <c r="AP803" i="4"/>
  <c r="AS804" i="4"/>
  <c r="AT804" i="4" s="1"/>
  <c r="AS913" i="4"/>
  <c r="AT913" i="4" s="1"/>
  <c r="AP912" i="4"/>
  <c r="AY842" i="4"/>
  <c r="AG814" i="4"/>
  <c r="Y814" i="4"/>
  <c r="AH772" i="4"/>
  <c r="AY772" i="4"/>
  <c r="V837" i="4"/>
  <c r="V836" i="4" s="1"/>
  <c r="V835" i="4" s="1"/>
  <c r="V834" i="4" s="1"/>
  <c r="V650" i="4" s="1"/>
  <c r="AH828" i="4"/>
  <c r="AY828" i="4"/>
  <c r="AE797" i="4"/>
  <c r="AG797" i="4"/>
  <c r="AT795" i="4"/>
  <c r="AV787" i="4"/>
  <c r="AW787" i="4" s="1"/>
  <c r="AN787" i="4"/>
  <c r="AY867" i="4"/>
  <c r="AY806" i="4"/>
  <c r="AH806" i="4"/>
  <c r="BB783" i="4"/>
  <c r="AZ783" i="4"/>
  <c r="AD776" i="4"/>
  <c r="AE776" i="4" s="1"/>
  <c r="AE777" i="4"/>
  <c r="BB769" i="4"/>
  <c r="AZ769" i="4"/>
  <c r="AG763" i="4"/>
  <c r="Y763" i="4"/>
  <c r="AJ760" i="4"/>
  <c r="AM761" i="4"/>
  <c r="AM755" i="4"/>
  <c r="AJ754" i="4"/>
  <c r="AG881" i="4"/>
  <c r="Y881" i="4"/>
  <c r="AY826" i="4"/>
  <c r="AH826" i="4"/>
  <c r="AY811" i="4"/>
  <c r="AH811" i="4"/>
  <c r="AD788" i="4"/>
  <c r="AE788" i="4" s="1"/>
  <c r="AA787" i="4"/>
  <c r="AD787" i="4" s="1"/>
  <c r="AE787" i="4" s="1"/>
  <c r="Y788" i="4"/>
  <c r="AG788" i="4"/>
  <c r="AS869" i="4"/>
  <c r="AT869" i="4" s="1"/>
  <c r="AP868" i="4"/>
  <c r="AS868" i="4" s="1"/>
  <c r="AY843" i="4"/>
  <c r="AH843" i="4"/>
  <c r="Y796" i="4"/>
  <c r="BB791" i="4"/>
  <c r="AZ791" i="4"/>
  <c r="Y762" i="4"/>
  <c r="AG756" i="4"/>
  <c r="Y756" i="4"/>
  <c r="AM802" i="4"/>
  <c r="AJ801" i="4"/>
  <c r="AT796" i="4"/>
  <c r="AS776" i="4"/>
  <c r="AT776" i="4" s="1"/>
  <c r="AT777" i="4"/>
  <c r="AA761" i="4"/>
  <c r="AD762" i="4"/>
  <c r="AE762" i="4" s="1"/>
  <c r="AY736" i="4"/>
  <c r="AG717" i="4"/>
  <c r="Y717" i="4"/>
  <c r="AA753" i="4"/>
  <c r="AD754" i="4"/>
  <c r="AE754" i="4" s="1"/>
  <c r="S739" i="4"/>
  <c r="AW732" i="4"/>
  <c r="AV731" i="4"/>
  <c r="AW731" i="4" s="1"/>
  <c r="BB722" i="4"/>
  <c r="AZ722" i="4"/>
  <c r="AG742" i="4"/>
  <c r="AP737" i="4"/>
  <c r="AY721" i="4"/>
  <c r="AH721" i="4"/>
  <c r="AH709" i="4"/>
  <c r="AY709" i="4"/>
  <c r="S752" i="4"/>
  <c r="AY726" i="4"/>
  <c r="AM716" i="4"/>
  <c r="AJ715" i="4"/>
  <c r="AH703" i="4"/>
  <c r="AY703" i="4"/>
  <c r="Y687" i="4"/>
  <c r="AG687" i="4"/>
  <c r="AY679" i="4"/>
  <c r="AH679" i="4"/>
  <c r="AY670" i="4"/>
  <c r="AH670" i="4"/>
  <c r="AG657" i="4"/>
  <c r="Y657" i="4"/>
  <c r="AM643" i="4"/>
  <c r="AK642" i="4"/>
  <c r="AH706" i="4"/>
  <c r="AY706" i="4"/>
  <c r="Y701" i="4"/>
  <c r="BB678" i="4"/>
  <c r="AZ678" i="4"/>
  <c r="AH672" i="4"/>
  <c r="AY672" i="4"/>
  <c r="BB658" i="4"/>
  <c r="AZ658" i="4"/>
  <c r="AH649" i="4"/>
  <c r="AY649" i="4"/>
  <c r="AH637" i="4"/>
  <c r="AY637" i="4"/>
  <c r="AY666" i="4"/>
  <c r="S654" i="4"/>
  <c r="AH628" i="4"/>
  <c r="AY628" i="4"/>
  <c r="AN701" i="4"/>
  <c r="AN691" i="4"/>
  <c r="AV691" i="4"/>
  <c r="AM639" i="4"/>
  <c r="AJ638" i="4"/>
  <c r="AM638" i="4" s="1"/>
  <c r="AV631" i="4"/>
  <c r="AW631" i="4" s="1"/>
  <c r="AN631" i="4"/>
  <c r="AS618" i="4"/>
  <c r="AT618" i="4" s="1"/>
  <c r="AP617" i="4"/>
  <c r="AC607" i="4"/>
  <c r="AD608" i="4"/>
  <c r="AP605" i="4"/>
  <c r="AT632" i="4"/>
  <c r="AY603" i="4"/>
  <c r="AP598" i="4"/>
  <c r="AS599" i="4"/>
  <c r="BB565" i="4"/>
  <c r="AZ565" i="4"/>
  <c r="AV558" i="4"/>
  <c r="AW558" i="4" s="1"/>
  <c r="AN558" i="4"/>
  <c r="AE675" i="4"/>
  <c r="AR652" i="4"/>
  <c r="AR651" i="4" s="1"/>
  <c r="AR650" i="4" s="1"/>
  <c r="AY646" i="4"/>
  <c r="AH646" i="4"/>
  <c r="AH623" i="4"/>
  <c r="AY623" i="4"/>
  <c r="AY610" i="4"/>
  <c r="AA590" i="4"/>
  <c r="AD591" i="4"/>
  <c r="AH587" i="4"/>
  <c r="AY587" i="4"/>
  <c r="S512" i="4"/>
  <c r="AN504" i="4"/>
  <c r="AV504" i="4"/>
  <c r="AW504" i="4" s="1"/>
  <c r="AD479" i="4"/>
  <c r="AE479" i="4" s="1"/>
  <c r="AA478" i="4"/>
  <c r="AH676" i="4"/>
  <c r="AY676" i="4"/>
  <c r="AV632" i="4"/>
  <c r="AW632" i="4" s="1"/>
  <c r="AY622" i="4"/>
  <c r="AA598" i="4"/>
  <c r="AD599" i="4"/>
  <c r="AT558" i="4"/>
  <c r="Y544" i="4"/>
  <c r="AG544" i="4"/>
  <c r="X543" i="4"/>
  <c r="AH531" i="4"/>
  <c r="AY531" i="4"/>
  <c r="AH523" i="4"/>
  <c r="AY523" i="4"/>
  <c r="AH507" i="4"/>
  <c r="AY507" i="4"/>
  <c r="AH491" i="4"/>
  <c r="AY491" i="4"/>
  <c r="AS655" i="4"/>
  <c r="AT655" i="4" s="1"/>
  <c r="AY640" i="4"/>
  <c r="AH640" i="4"/>
  <c r="Y632" i="4"/>
  <c r="AN600" i="4"/>
  <c r="AV600" i="4"/>
  <c r="AW600" i="4" s="1"/>
  <c r="AN592" i="4"/>
  <c r="AV592" i="4"/>
  <c r="AW592" i="4" s="1"/>
  <c r="AP584" i="4"/>
  <c r="AS585" i="4"/>
  <c r="AT585" i="4" s="1"/>
  <c r="AG578" i="4"/>
  <c r="Y578" i="4"/>
  <c r="Y574" i="4" s="1"/>
  <c r="AH572" i="4"/>
  <c r="AY572" i="4"/>
  <c r="AD521" i="4"/>
  <c r="AA520" i="4"/>
  <c r="BB582" i="4"/>
  <c r="AZ582" i="4"/>
  <c r="AE543" i="4"/>
  <c r="AD542" i="4"/>
  <c r="AE542" i="4" s="1"/>
  <c r="AY508" i="4"/>
  <c r="AH508" i="4"/>
  <c r="AD356" i="4"/>
  <c r="AE357" i="4"/>
  <c r="AZ524" i="4"/>
  <c r="BB524" i="4"/>
  <c r="AY509" i="4"/>
  <c r="AZ496" i="4"/>
  <c r="BB496" i="4"/>
  <c r="AY481" i="4"/>
  <c r="AH481" i="4"/>
  <c r="AT463" i="4"/>
  <c r="AH448" i="4"/>
  <c r="AY448" i="4"/>
  <c r="BB430" i="4"/>
  <c r="AZ430" i="4"/>
  <c r="AV418" i="4"/>
  <c r="AH404" i="4"/>
  <c r="AY404" i="4"/>
  <c r="AH388" i="4"/>
  <c r="AY388" i="4"/>
  <c r="AH368" i="4"/>
  <c r="AY368" i="4"/>
  <c r="AH352" i="4"/>
  <c r="AY352" i="4"/>
  <c r="AY586" i="4"/>
  <c r="AH586" i="4"/>
  <c r="AV560" i="4"/>
  <c r="AW560" i="4" s="1"/>
  <c r="AT543" i="4"/>
  <c r="AS542" i="4"/>
  <c r="AT542" i="4" s="1"/>
  <c r="AE536" i="4"/>
  <c r="AD535" i="4"/>
  <c r="AE535" i="4" s="1"/>
  <c r="AN505" i="4"/>
  <c r="AT413" i="4"/>
  <c r="AS412" i="4"/>
  <c r="AS398" i="4"/>
  <c r="AP397" i="4"/>
  <c r="AY389" i="4"/>
  <c r="AH389" i="4"/>
  <c r="AD374" i="4"/>
  <c r="AE374" i="4" s="1"/>
  <c r="AA373" i="4"/>
  <c r="AD373" i="4" s="1"/>
  <c r="AE373" i="4" s="1"/>
  <c r="AY369" i="4"/>
  <c r="AH369" i="4"/>
  <c r="S355" i="4"/>
  <c r="AD342" i="4"/>
  <c r="AA341" i="4"/>
  <c r="AG560" i="4"/>
  <c r="AZ540" i="4"/>
  <c r="BB540" i="4"/>
  <c r="AT536" i="4"/>
  <c r="AS535" i="4"/>
  <c r="AT535" i="4" s="1"/>
  <c r="AY489" i="4"/>
  <c r="AY487" i="4"/>
  <c r="AH487" i="4"/>
  <c r="AY485" i="4"/>
  <c r="AY469" i="4"/>
  <c r="AY467" i="4"/>
  <c r="AH467" i="4"/>
  <c r="AH461" i="4"/>
  <c r="AY461" i="4"/>
  <c r="AE458" i="4"/>
  <c r="AD452" i="4"/>
  <c r="AS419" i="4"/>
  <c r="AG407" i="4"/>
  <c r="X406" i="4"/>
  <c r="Y407" i="4"/>
  <c r="AM374" i="4"/>
  <c r="AJ373" i="4"/>
  <c r="AM373" i="4" s="1"/>
  <c r="S342" i="4"/>
  <c r="AM326" i="4"/>
  <c r="AJ325" i="4"/>
  <c r="AH386" i="4"/>
  <c r="AY386" i="4"/>
  <c r="AS334" i="4"/>
  <c r="AT334" i="4" s="1"/>
  <c r="AT335" i="4"/>
  <c r="AY329" i="4"/>
  <c r="AH329" i="4"/>
  <c r="AG306" i="4"/>
  <c r="AE306" i="4"/>
  <c r="AV246" i="4"/>
  <c r="AW246" i="4" s="1"/>
  <c r="AM245" i="4"/>
  <c r="AN246" i="4"/>
  <c r="AD206" i="4"/>
  <c r="AE207" i="4"/>
  <c r="AY446" i="4"/>
  <c r="AH446" i="4"/>
  <c r="AG419" i="4"/>
  <c r="AN405" i="4"/>
  <c r="AV405" i="4"/>
  <c r="AW405" i="4" s="1"/>
  <c r="BB387" i="4"/>
  <c r="AZ387" i="4"/>
  <c r="BB361" i="4"/>
  <c r="AZ361" i="4"/>
  <c r="AY346" i="4"/>
  <c r="AZ322" i="4"/>
  <c r="BB322" i="4"/>
  <c r="AN310" i="4"/>
  <c r="AV310" i="4"/>
  <c r="AA296" i="4"/>
  <c r="AD296" i="4" s="1"/>
  <c r="AE296" i="4" s="1"/>
  <c r="AD297" i="4"/>
  <c r="AH240" i="4"/>
  <c r="AY240" i="4"/>
  <c r="AH228" i="4"/>
  <c r="AY228" i="4"/>
  <c r="AH210" i="4"/>
  <c r="AY210" i="4"/>
  <c r="AV446" i="4"/>
  <c r="AW446" i="4" s="1"/>
  <c r="AV442" i="4"/>
  <c r="AW442" i="4" s="1"/>
  <c r="AV438" i="4"/>
  <c r="AW438" i="4" s="1"/>
  <c r="AM420" i="4"/>
  <c r="BB403" i="4"/>
  <c r="AZ403" i="4"/>
  <c r="AH316" i="4"/>
  <c r="AY316" i="4"/>
  <c r="Y298" i="4"/>
  <c r="AG298" i="4"/>
  <c r="AY293" i="4"/>
  <c r="AG283" i="4"/>
  <c r="AH283" i="4" s="1"/>
  <c r="Y283" i="4"/>
  <c r="AD262" i="4"/>
  <c r="AE262" i="4" s="1"/>
  <c r="AA261" i="4"/>
  <c r="AV241" i="4"/>
  <c r="AW241" i="4" s="1"/>
  <c r="AD235" i="4"/>
  <c r="AE235" i="4" s="1"/>
  <c r="AY229" i="4"/>
  <c r="AH229" i="4"/>
  <c r="AG213" i="4"/>
  <c r="Y213" i="4"/>
  <c r="S205" i="4"/>
  <c r="AY358" i="4"/>
  <c r="BB351" i="4"/>
  <c r="AZ351" i="4"/>
  <c r="S319" i="4"/>
  <c r="Y314" i="4"/>
  <c r="AG314" i="4"/>
  <c r="S304" i="4"/>
  <c r="Y304" i="4" s="1"/>
  <c r="AS289" i="4"/>
  <c r="AT289" i="4" s="1"/>
  <c r="AP288" i="4"/>
  <c r="AS288" i="4" s="1"/>
  <c r="AT288" i="4" s="1"/>
  <c r="AT276" i="4"/>
  <c r="AG253" i="4"/>
  <c r="Y253" i="4"/>
  <c r="AY308" i="4"/>
  <c r="AG288" i="4"/>
  <c r="Y288" i="4"/>
  <c r="AL260" i="4"/>
  <c r="AL259" i="4" s="1"/>
  <c r="AL258" i="4" s="1"/>
  <c r="AL257" i="4" s="1"/>
  <c r="AH226" i="4"/>
  <c r="AY226" i="4"/>
  <c r="BB211" i="4"/>
  <c r="AZ211" i="4"/>
  <c r="AY183" i="4"/>
  <c r="AH183" i="4"/>
  <c r="AP171" i="4"/>
  <c r="AP168" i="4" s="1"/>
  <c r="AS173" i="4"/>
  <c r="X174" i="4"/>
  <c r="U173" i="4"/>
  <c r="AA142" i="4"/>
  <c r="AD143" i="4"/>
  <c r="AE143" i="4" s="1"/>
  <c r="Y129" i="4"/>
  <c r="AG129" i="4"/>
  <c r="AS25" i="4"/>
  <c r="AT26" i="4"/>
  <c r="AY299" i="4"/>
  <c r="AY291" i="4"/>
  <c r="AY271" i="4"/>
  <c r="AH271" i="4"/>
  <c r="AY263" i="4"/>
  <c r="AH263" i="4"/>
  <c r="AH255" i="4"/>
  <c r="AY255" i="4"/>
  <c r="AG235" i="4"/>
  <c r="AH235" i="4" s="1"/>
  <c r="Y235" i="4"/>
  <c r="X214" i="4"/>
  <c r="BB185" i="4"/>
  <c r="AZ185" i="4"/>
  <c r="AC181" i="4"/>
  <c r="AD182" i="4"/>
  <c r="AE182" i="4" s="1"/>
  <c r="S167" i="4"/>
  <c r="AH138" i="4"/>
  <c r="AY138" i="4"/>
  <c r="AH92" i="4"/>
  <c r="AY92" i="4"/>
  <c r="AH71" i="4"/>
  <c r="AY71" i="4"/>
  <c r="AH41" i="4"/>
  <c r="AY41" i="4"/>
  <c r="AV235" i="4"/>
  <c r="AW236" i="4"/>
  <c r="BB233" i="4"/>
  <c r="AZ233" i="4"/>
  <c r="AY223" i="4"/>
  <c r="AH223" i="4"/>
  <c r="AG209" i="4"/>
  <c r="Y195" i="4"/>
  <c r="AG195" i="4"/>
  <c r="AH195" i="4" s="1"/>
  <c r="X194" i="4"/>
  <c r="AN156" i="4"/>
  <c r="AV156" i="4"/>
  <c r="AW156" i="4" s="1"/>
  <c r="AV127" i="4"/>
  <c r="AW127" i="4" s="1"/>
  <c r="AN127" i="4"/>
  <c r="AV121" i="4"/>
  <c r="AW122" i="4"/>
  <c r="AY104" i="4"/>
  <c r="AH104" i="4"/>
  <c r="AP58" i="4"/>
  <c r="AS85" i="4"/>
  <c r="AT85" i="4" s="1"/>
  <c r="Y74" i="4"/>
  <c r="S58" i="4"/>
  <c r="AD43" i="4"/>
  <c r="AE43" i="4" s="1"/>
  <c r="AA42" i="4"/>
  <c r="AD42" i="4" s="1"/>
  <c r="AE42" i="4" s="1"/>
  <c r="AE32" i="4"/>
  <c r="AD31" i="4"/>
  <c r="AN25" i="4"/>
  <c r="AV25" i="4"/>
  <c r="AW25" i="4" s="1"/>
  <c r="AM24" i="4"/>
  <c r="Y20" i="4"/>
  <c r="X19" i="4"/>
  <c r="AN304" i="4"/>
  <c r="BB273" i="4"/>
  <c r="AZ273" i="4"/>
  <c r="BB265" i="4"/>
  <c r="AZ265" i="4"/>
  <c r="AM254" i="4"/>
  <c r="AQ220" i="4"/>
  <c r="AQ219" i="4" s="1"/>
  <c r="AQ218" i="4" s="1"/>
  <c r="AQ217" i="4" s="1"/>
  <c r="AY188" i="4"/>
  <c r="AY184" i="4"/>
  <c r="AY164" i="4"/>
  <c r="AH164" i="4"/>
  <c r="AS128" i="4"/>
  <c r="AT128" i="4" s="1"/>
  <c r="AT129" i="4"/>
  <c r="AV123" i="4"/>
  <c r="AW123" i="4" s="1"/>
  <c r="AN123" i="4"/>
  <c r="AZ119" i="4"/>
  <c r="BB119" i="4"/>
  <c r="AN116" i="4"/>
  <c r="AV116" i="4"/>
  <c r="AW116" i="4" s="1"/>
  <c r="AY114" i="4"/>
  <c r="AH114" i="4"/>
  <c r="AY110" i="4"/>
  <c r="AH110" i="4"/>
  <c r="AY106" i="4"/>
  <c r="AH106" i="4"/>
  <c r="AH96" i="4"/>
  <c r="AY96" i="4"/>
  <c r="AB74" i="4"/>
  <c r="AD74" i="4" s="1"/>
  <c r="AE74" i="4" s="1"/>
  <c r="AD75" i="4"/>
  <c r="AE75" i="4" s="1"/>
  <c r="AH51" i="4"/>
  <c r="AY51" i="4"/>
  <c r="AG35" i="4"/>
  <c r="AE35" i="4"/>
  <c r="Y156" i="4"/>
  <c r="AG156" i="4"/>
  <c r="BB146" i="4"/>
  <c r="AZ146" i="4"/>
  <c r="BB70" i="4"/>
  <c r="AZ70" i="4"/>
  <c r="BB66" i="4"/>
  <c r="AZ66" i="4"/>
  <c r="BB62" i="4"/>
  <c r="AZ62" i="4"/>
  <c r="AB58" i="4"/>
  <c r="AB57" i="4" s="1"/>
  <c r="AB56" i="4" s="1"/>
  <c r="AB55" i="4" s="1"/>
  <c r="AD59" i="4"/>
  <c r="AE59" i="4" s="1"/>
  <c r="AE156" i="4"/>
  <c r="AG148" i="4"/>
  <c r="AD116" i="4"/>
  <c r="AE116" i="4" s="1"/>
  <c r="X101" i="4"/>
  <c r="U100" i="4"/>
  <c r="X75" i="4"/>
  <c r="AN42" i="4"/>
  <c r="AV42" i="4"/>
  <c r="AW42" i="4" s="1"/>
  <c r="AM16" i="4"/>
  <c r="AJ15" i="4"/>
  <c r="AT156" i="4"/>
  <c r="AY134" i="4"/>
  <c r="X117" i="4"/>
  <c r="AY87" i="4"/>
  <c r="BB88" i="4"/>
  <c r="AZ88" i="4"/>
  <c r="AH69" i="4"/>
  <c r="AY69" i="4"/>
  <c r="AH65" i="4"/>
  <c r="AY65" i="4"/>
  <c r="BB52" i="4"/>
  <c r="AZ52" i="4"/>
  <c r="AG20" i="4"/>
  <c r="AM85" i="4"/>
  <c r="AV20" i="4"/>
  <c r="AQ13" i="4"/>
  <c r="AY979" i="4"/>
  <c r="AH979" i="4"/>
  <c r="AY973" i="4"/>
  <c r="AH973" i="4"/>
  <c r="Y948" i="4"/>
  <c r="AG948" i="4"/>
  <c r="AG933" i="4"/>
  <c r="Y933" i="4"/>
  <c r="AH982" i="4"/>
  <c r="AY982" i="4"/>
  <c r="AH974" i="4"/>
  <c r="AY974" i="4"/>
  <c r="S971" i="4"/>
  <c r="BB981" i="4"/>
  <c r="AZ981" i="4"/>
  <c r="AV963" i="4"/>
  <c r="AW963" i="4" s="1"/>
  <c r="AN963" i="4"/>
  <c r="AY977" i="4"/>
  <c r="AH977" i="4"/>
  <c r="AH952" i="4"/>
  <c r="AY952" i="4"/>
  <c r="AY960" i="4"/>
  <c r="AH960" i="4"/>
  <c r="AG959" i="4"/>
  <c r="Y959" i="4"/>
  <c r="BB947" i="4"/>
  <c r="AZ947" i="4"/>
  <c r="AJ942" i="4"/>
  <c r="AM943" i="4"/>
  <c r="AN943" i="4" s="1"/>
  <c r="AS971" i="4"/>
  <c r="AT971" i="4" s="1"/>
  <c r="AP970" i="4"/>
  <c r="AA941" i="4"/>
  <c r="AD942" i="4"/>
  <c r="AE942" i="4" s="1"/>
  <c r="AW976" i="4"/>
  <c r="AY976" i="4"/>
  <c r="AM958" i="4"/>
  <c r="AJ957" i="4"/>
  <c r="BB951" i="4"/>
  <c r="AZ951" i="4"/>
  <c r="AH946" i="4"/>
  <c r="AY946" i="4"/>
  <c r="AP926" i="4"/>
  <c r="AS927" i="4"/>
  <c r="AT927" i="4" s="1"/>
  <c r="AD927" i="4"/>
  <c r="AE927" i="4" s="1"/>
  <c r="AA926" i="4"/>
  <c r="BD949" i="4"/>
  <c r="BC949" i="4"/>
  <c r="AG935" i="4"/>
  <c r="S932" i="4"/>
  <c r="AH904" i="4"/>
  <c r="AY904" i="4"/>
  <c r="AD898" i="4"/>
  <c r="AE898" i="4" s="1"/>
  <c r="AA897" i="4"/>
  <c r="AM897" i="4"/>
  <c r="AJ896" i="4"/>
  <c r="AZ888" i="4"/>
  <c r="BB888" i="4"/>
  <c r="AY929" i="4"/>
  <c r="AV918" i="4"/>
  <c r="AW918" i="4" s="1"/>
  <c r="AJ910" i="4"/>
  <c r="AM869" i="4"/>
  <c r="AJ868" i="4"/>
  <c r="AM868" i="4" s="1"/>
  <c r="AG899" i="4"/>
  <c r="AH892" i="4"/>
  <c r="AY892" i="4"/>
  <c r="AH882" i="4"/>
  <c r="AY882" i="4"/>
  <c r="S868" i="4"/>
  <c r="X856" i="4"/>
  <c r="U855" i="4"/>
  <c r="X855" i="4" s="1"/>
  <c r="AY915" i="4"/>
  <c r="AZ884" i="4"/>
  <c r="BB884" i="4"/>
  <c r="AZ865" i="4"/>
  <c r="BB865" i="4"/>
  <c r="X862" i="4"/>
  <c r="U861" i="4"/>
  <c r="X861" i="4" s="1"/>
  <c r="AD839" i="4"/>
  <c r="AE839" i="4" s="1"/>
  <c r="AA838" i="4"/>
  <c r="AV876" i="4"/>
  <c r="AW876" i="4" s="1"/>
  <c r="AN876" i="4"/>
  <c r="Y870" i="4"/>
  <c r="AG870" i="4"/>
  <c r="X897" i="4"/>
  <c r="U896" i="4"/>
  <c r="AD869" i="4"/>
  <c r="AE869" i="4" s="1"/>
  <c r="AA868" i="4"/>
  <c r="AD868" i="4" s="1"/>
  <c r="AE868" i="4" s="1"/>
  <c r="AH859" i="4"/>
  <c r="AY859" i="4"/>
  <c r="AG853" i="4"/>
  <c r="Y853" i="4"/>
  <c r="X839" i="4"/>
  <c r="U838" i="4"/>
  <c r="AV877" i="4"/>
  <c r="AW877" i="4" s="1"/>
  <c r="BB850" i="4"/>
  <c r="AZ850" i="4"/>
  <c r="AV840" i="4"/>
  <c r="AW840" i="4" s="1"/>
  <c r="S837" i="4"/>
  <c r="AN838" i="4"/>
  <c r="AH784" i="4"/>
  <c r="AY784" i="4"/>
  <c r="AY845" i="4"/>
  <c r="AH845" i="4"/>
  <c r="Q837" i="4"/>
  <c r="Q836" i="4" s="1"/>
  <c r="Q835" i="4" s="1"/>
  <c r="Q834" i="4" s="1"/>
  <c r="Q650" i="4" s="1"/>
  <c r="Q12" i="4" s="1"/>
  <c r="Q11" i="4" s="1"/>
  <c r="AS822" i="4"/>
  <c r="AT822" i="4" s="1"/>
  <c r="AP821" i="4"/>
  <c r="AV795" i="4"/>
  <c r="AW795" i="4" s="1"/>
  <c r="AN795" i="4"/>
  <c r="AG787" i="4"/>
  <c r="Y787" i="4"/>
  <c r="AB837" i="4"/>
  <c r="AB836" i="4" s="1"/>
  <c r="AB835" i="4" s="1"/>
  <c r="AB834" i="4" s="1"/>
  <c r="AB650" i="4" s="1"/>
  <c r="AW810" i="4"/>
  <c r="AY810" i="4"/>
  <c r="AH808" i="4"/>
  <c r="AY808" i="4"/>
  <c r="AH805" i="4"/>
  <c r="AH786" i="4"/>
  <c r="AY786" i="4"/>
  <c r="AN762" i="4"/>
  <c r="AN756" i="4"/>
  <c r="AV756" i="4"/>
  <c r="AW756" i="4" s="1"/>
  <c r="AG825" i="4"/>
  <c r="AD822" i="4"/>
  <c r="AE822" i="4" s="1"/>
  <c r="AE795" i="4"/>
  <c r="BB781" i="4"/>
  <c r="AZ781" i="4"/>
  <c r="BB767" i="4"/>
  <c r="AZ767" i="4"/>
  <c r="AZ750" i="4"/>
  <c r="BB750" i="4"/>
  <c r="AP747" i="4"/>
  <c r="AS748" i="4"/>
  <c r="AT748" i="4" s="1"/>
  <c r="AH734" i="4"/>
  <c r="AY734" i="4"/>
  <c r="AH830" i="4"/>
  <c r="AY830" i="4"/>
  <c r="AN805" i="4"/>
  <c r="AV805" i="4"/>
  <c r="AW805" i="4" s="1"/>
  <c r="AM804" i="4"/>
  <c r="AH796" i="4"/>
  <c r="AY796" i="4"/>
  <c r="AZ796" i="4" s="1"/>
  <c r="BB771" i="4"/>
  <c r="AZ771" i="4"/>
  <c r="AS762" i="4"/>
  <c r="AT762" i="4" s="1"/>
  <c r="AP761" i="4"/>
  <c r="BB743" i="4"/>
  <c r="AZ743" i="4"/>
  <c r="BD829" i="4"/>
  <c r="BC829" i="4"/>
  <c r="AY827" i="4"/>
  <c r="AH827" i="4"/>
  <c r="AN825" i="4"/>
  <c r="AV825" i="4"/>
  <c r="AW825" i="4" s="1"/>
  <c r="AY823" i="4"/>
  <c r="AH823" i="4"/>
  <c r="AH812" i="4"/>
  <c r="AY812" i="4"/>
  <c r="AN797" i="4"/>
  <c r="AV797" i="4"/>
  <c r="AW797" i="4" s="1"/>
  <c r="AH794" i="4"/>
  <c r="AY794" i="4"/>
  <c r="AY768" i="4"/>
  <c r="U738" i="4"/>
  <c r="X739" i="4"/>
  <c r="AZ732" i="4"/>
  <c r="BB732" i="4"/>
  <c r="AH729" i="4"/>
  <c r="AY729" i="4"/>
  <c r="AZ729" i="4" s="1"/>
  <c r="AZ719" i="4"/>
  <c r="BB719" i="4"/>
  <c r="AK711" i="4"/>
  <c r="AQ740" i="4"/>
  <c r="AS741" i="4"/>
  <c r="AT741" i="4" s="1"/>
  <c r="Y731" i="4"/>
  <c r="AG731" i="4"/>
  <c r="AY724" i="4"/>
  <c r="AH724" i="4"/>
  <c r="AS715" i="4"/>
  <c r="AT715" i="4" s="1"/>
  <c r="AP714" i="4"/>
  <c r="AY707" i="4"/>
  <c r="AH707" i="4"/>
  <c r="AV717" i="4"/>
  <c r="AW717" i="4" s="1"/>
  <c r="AN717" i="4"/>
  <c r="BB705" i="4"/>
  <c r="AZ705" i="4"/>
  <c r="AH695" i="4"/>
  <c r="AY695" i="4"/>
  <c r="Y683" i="4"/>
  <c r="AG683" i="4"/>
  <c r="AZ669" i="4"/>
  <c r="BB669" i="4"/>
  <c r="X643" i="4"/>
  <c r="V642" i="4"/>
  <c r="AG723" i="4"/>
  <c r="AP700" i="4"/>
  <c r="AS701" i="4"/>
  <c r="AT701" i="4" s="1"/>
  <c r="AN677" i="4"/>
  <c r="AV677" i="4"/>
  <c r="AW677" i="4" s="1"/>
  <c r="AN657" i="4"/>
  <c r="AV657" i="4"/>
  <c r="AW657" i="4" s="1"/>
  <c r="AH625" i="4"/>
  <c r="AY625" i="4"/>
  <c r="AD701" i="4"/>
  <c r="AE701" i="4" s="1"/>
  <c r="AA700" i="4"/>
  <c r="AY682" i="4"/>
  <c r="AH664" i="4"/>
  <c r="AY664" i="4"/>
  <c r="AH645" i="4"/>
  <c r="AY645" i="4"/>
  <c r="AH624" i="4"/>
  <c r="AY624" i="4"/>
  <c r="S700" i="4"/>
  <c r="AY690" i="4"/>
  <c r="AH690" i="4"/>
  <c r="AA674" i="4"/>
  <c r="AS654" i="4"/>
  <c r="AT654" i="4" s="1"/>
  <c r="AP653" i="4"/>
  <c r="X639" i="4"/>
  <c r="U638" i="4"/>
  <c r="X638" i="4" s="1"/>
  <c r="AG631" i="4"/>
  <c r="Y631" i="4"/>
  <c r="AD618" i="4"/>
  <c r="AE618" i="4" s="1"/>
  <c r="AA617" i="4"/>
  <c r="S607" i="4"/>
  <c r="AA605" i="4"/>
  <c r="AY662" i="4"/>
  <c r="AH662" i="4"/>
  <c r="AY630" i="4"/>
  <c r="AN608" i="4"/>
  <c r="Y584" i="4"/>
  <c r="AG584" i="4"/>
  <c r="AP674" i="4"/>
  <c r="AS685" i="4"/>
  <c r="AT685" i="4" s="1"/>
  <c r="AY665" i="4"/>
  <c r="AY661" i="4"/>
  <c r="AY611" i="4"/>
  <c r="Y608" i="4"/>
  <c r="AH583" i="4"/>
  <c r="AY583" i="4"/>
  <c r="BB576" i="4"/>
  <c r="AZ576" i="4"/>
  <c r="AS551" i="4"/>
  <c r="AP550" i="4"/>
  <c r="AS550" i="4" s="1"/>
  <c r="AM536" i="4"/>
  <c r="AJ535" i="4"/>
  <c r="AJ519" i="4" s="1"/>
  <c r="S520" i="4"/>
  <c r="AN512" i="4"/>
  <c r="AV512" i="4"/>
  <c r="AW512" i="4" s="1"/>
  <c r="Y504" i="4"/>
  <c r="AG504" i="4"/>
  <c r="AM480" i="4"/>
  <c r="AJ479" i="4"/>
  <c r="AM472" i="4"/>
  <c r="AJ471" i="4"/>
  <c r="AM471" i="4" s="1"/>
  <c r="AM464" i="4"/>
  <c r="AJ463" i="4"/>
  <c r="BB684" i="4"/>
  <c r="AZ684" i="4"/>
  <c r="AS675" i="4"/>
  <c r="AT675" i="4" s="1"/>
  <c r="AY634" i="4"/>
  <c r="AY626" i="4"/>
  <c r="AH626" i="4"/>
  <c r="AW553" i="4"/>
  <c r="AV552" i="4"/>
  <c r="AW552" i="4" s="1"/>
  <c r="AH547" i="4"/>
  <c r="AY547" i="4"/>
  <c r="AH515" i="4"/>
  <c r="AY515" i="4"/>
  <c r="AH503" i="4"/>
  <c r="AY503" i="4"/>
  <c r="AE655" i="4"/>
  <c r="AG632" i="4"/>
  <c r="AM584" i="4"/>
  <c r="AE575" i="4"/>
  <c r="AD574" i="4"/>
  <c r="S550" i="4"/>
  <c r="AS513" i="4"/>
  <c r="AP512" i="4"/>
  <c r="AS512" i="4" s="1"/>
  <c r="AT512" i="4" s="1"/>
  <c r="AG588" i="4"/>
  <c r="AV437" i="4"/>
  <c r="AW437" i="4" s="1"/>
  <c r="AN437" i="4"/>
  <c r="AY423" i="4"/>
  <c r="AH423" i="4"/>
  <c r="S411" i="4"/>
  <c r="X590" i="4"/>
  <c r="AY577" i="4"/>
  <c r="AY575" i="4" s="1"/>
  <c r="AY549" i="4"/>
  <c r="AY537" i="4"/>
  <c r="AH537" i="4"/>
  <c r="BB510" i="4"/>
  <c r="AZ510" i="4"/>
  <c r="Y493" i="4"/>
  <c r="AH444" i="4"/>
  <c r="AY444" i="4"/>
  <c r="S435" i="4"/>
  <c r="AH428" i="4"/>
  <c r="AY428" i="4"/>
  <c r="AV419" i="4"/>
  <c r="AW419" i="4" s="1"/>
  <c r="AH384" i="4"/>
  <c r="AY384" i="4"/>
  <c r="AH364" i="4"/>
  <c r="AY364" i="4"/>
  <c r="AH348" i="4"/>
  <c r="AY348" i="4"/>
  <c r="BB589" i="4"/>
  <c r="AZ589" i="4"/>
  <c r="AV580" i="4"/>
  <c r="AW580" i="4" s="1"/>
  <c r="U557" i="4"/>
  <c r="AH526" i="4"/>
  <c r="AY526" i="4"/>
  <c r="AN521" i="4"/>
  <c r="AN493" i="4"/>
  <c r="AH459" i="4"/>
  <c r="AY459" i="4"/>
  <c r="BB454" i="4"/>
  <c r="AZ454" i="4"/>
  <c r="AY453" i="4"/>
  <c r="S419" i="4"/>
  <c r="AT407" i="4"/>
  <c r="AS406" i="4"/>
  <c r="AT406" i="4" s="1"/>
  <c r="AW401" i="4"/>
  <c r="AV400" i="4"/>
  <c r="AW400" i="4" s="1"/>
  <c r="AC394" i="4"/>
  <c r="AD398" i="4"/>
  <c r="AA397" i="4"/>
  <c r="AS382" i="4"/>
  <c r="AT382" i="4" s="1"/>
  <c r="AP381" i="4"/>
  <c r="AS366" i="4"/>
  <c r="AT366" i="4" s="1"/>
  <c r="AP365" i="4"/>
  <c r="AS365" i="4" s="1"/>
  <c r="AG357" i="4"/>
  <c r="AM343" i="4"/>
  <c r="AJ342" i="4"/>
  <c r="AV588" i="4"/>
  <c r="AW588" i="4" s="1"/>
  <c r="AV575" i="4"/>
  <c r="AY545" i="4"/>
  <c r="BB490" i="4"/>
  <c r="AZ490" i="4"/>
  <c r="AZ488" i="4"/>
  <c r="BB488" i="4"/>
  <c r="BB486" i="4"/>
  <c r="AZ486" i="4"/>
  <c r="BB482" i="4"/>
  <c r="AZ482" i="4"/>
  <c r="BB470" i="4"/>
  <c r="AZ470" i="4"/>
  <c r="AZ468" i="4"/>
  <c r="BB468" i="4"/>
  <c r="BB466" i="4"/>
  <c r="AZ466" i="4"/>
  <c r="U435" i="4"/>
  <c r="AH441" i="4"/>
  <c r="AY441" i="4"/>
  <c r="AN427" i="4"/>
  <c r="AV427" i="4"/>
  <c r="AW427" i="4" s="1"/>
  <c r="AH417" i="4"/>
  <c r="AY417" i="4"/>
  <c r="AH409" i="4"/>
  <c r="AY409" i="4"/>
  <c r="X374" i="4"/>
  <c r="U373" i="4"/>
  <c r="X373" i="4" s="1"/>
  <c r="AM334" i="4"/>
  <c r="AJ333" i="4"/>
  <c r="AM333" i="4" s="1"/>
  <c r="AH427" i="4"/>
  <c r="AE400" i="4"/>
  <c r="AG399" i="4"/>
  <c r="Y399" i="4"/>
  <c r="AY367" i="4"/>
  <c r="AH367" i="4"/>
  <c r="AE343" i="4"/>
  <c r="AG327" i="4"/>
  <c r="AH327" i="4" s="1"/>
  <c r="Y327" i="4"/>
  <c r="AR220" i="4"/>
  <c r="AR219" i="4" s="1"/>
  <c r="AR218" i="4" s="1"/>
  <c r="AR217" i="4" s="1"/>
  <c r="AG452" i="4"/>
  <c r="X451" i="4"/>
  <c r="Y452" i="4"/>
  <c r="AG412" i="4"/>
  <c r="X411" i="4"/>
  <c r="Y412" i="4"/>
  <c r="AM398" i="4"/>
  <c r="AJ397" i="4"/>
  <c r="BB393" i="4"/>
  <c r="AZ393" i="4"/>
  <c r="BB363" i="4"/>
  <c r="AZ363" i="4"/>
  <c r="AY354" i="4"/>
  <c r="BB349" i="4"/>
  <c r="AZ349" i="4"/>
  <c r="AD325" i="4"/>
  <c r="AE325" i="4" s="1"/>
  <c r="AE326" i="4"/>
  <c r="AH272" i="4"/>
  <c r="AY272" i="4"/>
  <c r="AH264" i="4"/>
  <c r="AY264" i="4"/>
  <c r="AH248" i="4"/>
  <c r="AY248" i="4"/>
  <c r="AH224" i="4"/>
  <c r="AY224" i="4"/>
  <c r="AH198" i="4"/>
  <c r="AY198" i="4"/>
  <c r="AH350" i="4"/>
  <c r="AY350" i="4"/>
  <c r="AT343" i="4"/>
  <c r="AY313" i="4"/>
  <c r="AH313" i="4"/>
  <c r="AP304" i="4"/>
  <c r="AS305" i="4"/>
  <c r="AT305" i="4" s="1"/>
  <c r="AM289" i="4"/>
  <c r="AK288" i="4"/>
  <c r="AY286" i="4"/>
  <c r="AH286" i="4"/>
  <c r="AY249" i="4"/>
  <c r="AH249" i="4"/>
  <c r="AG241" i="4"/>
  <c r="AH241" i="4" s="1"/>
  <c r="AG234" i="4"/>
  <c r="AH234" i="4" s="1"/>
  <c r="AS222" i="4"/>
  <c r="AT222" i="4" s="1"/>
  <c r="AP221" i="4"/>
  <c r="AT209" i="4"/>
  <c r="AS206" i="4"/>
  <c r="AG207" i="4"/>
  <c r="AY424" i="4"/>
  <c r="AH424" i="4"/>
  <c r="AS399" i="4"/>
  <c r="AT399" i="4" s="1"/>
  <c r="AY347" i="4"/>
  <c r="AH347" i="4"/>
  <c r="AH332" i="4"/>
  <c r="AY332" i="4"/>
  <c r="AN321" i="4"/>
  <c r="AV321" i="4"/>
  <c r="AM320" i="4"/>
  <c r="AN306" i="4"/>
  <c r="AV306" i="4"/>
  <c r="AW306" i="4" s="1"/>
  <c r="AS297" i="4"/>
  <c r="AP296" i="4"/>
  <c r="AS296" i="4" s="1"/>
  <c r="AV292" i="4"/>
  <c r="AW292" i="4" s="1"/>
  <c r="AN292" i="4"/>
  <c r="BB287" i="4"/>
  <c r="AZ287" i="4"/>
  <c r="AE276" i="4"/>
  <c r="S234" i="4"/>
  <c r="AT234" i="4" s="1"/>
  <c r="AN277" i="4"/>
  <c r="AV277" i="4"/>
  <c r="AW277" i="4" s="1"/>
  <c r="AY230" i="4"/>
  <c r="AH215" i="4"/>
  <c r="AY215" i="4"/>
  <c r="AY201" i="4"/>
  <c r="AH201" i="4"/>
  <c r="AN195" i="4"/>
  <c r="AM194" i="4"/>
  <c r="AN194" i="4" s="1"/>
  <c r="AM181" i="4"/>
  <c r="AJ180" i="4"/>
  <c r="AM174" i="4"/>
  <c r="AJ173" i="4"/>
  <c r="AG175" i="4"/>
  <c r="Y175" i="4"/>
  <c r="AY153" i="4"/>
  <c r="AH153" i="4"/>
  <c r="AM144" i="4"/>
  <c r="AJ143" i="4"/>
  <c r="AD136" i="4"/>
  <c r="AE136" i="4" s="1"/>
  <c r="AA135" i="4"/>
  <c r="AD135" i="4" s="1"/>
  <c r="AE135" i="4" s="1"/>
  <c r="AT116" i="4"/>
  <c r="AD25" i="4"/>
  <c r="AE26" i="4"/>
  <c r="AV298" i="4"/>
  <c r="AW298" i="4" s="1"/>
  <c r="AY274" i="4"/>
  <c r="AY266" i="4"/>
  <c r="AG189" i="4"/>
  <c r="AH83" i="4"/>
  <c r="AY83" i="4"/>
  <c r="AH67" i="4"/>
  <c r="AY67" i="4"/>
  <c r="AY307" i="4"/>
  <c r="BB295" i="4"/>
  <c r="AZ295" i="4"/>
  <c r="X277" i="4"/>
  <c r="AD245" i="4"/>
  <c r="AE245" i="4" s="1"/>
  <c r="AE246" i="4"/>
  <c r="BB231" i="4"/>
  <c r="AZ231" i="4"/>
  <c r="AY212" i="4"/>
  <c r="AY200" i="4"/>
  <c r="AH196" i="4"/>
  <c r="AY196" i="4"/>
  <c r="AY165" i="4"/>
  <c r="AH165" i="4"/>
  <c r="AV161" i="4"/>
  <c r="AN161" i="4"/>
  <c r="AG158" i="4"/>
  <c r="AH158" i="4" s="1"/>
  <c r="Y158" i="4"/>
  <c r="AV157" i="4"/>
  <c r="AW157" i="4" s="1"/>
  <c r="AN157" i="4"/>
  <c r="AY147" i="4"/>
  <c r="AY133" i="4"/>
  <c r="AH133" i="4"/>
  <c r="AV129" i="4"/>
  <c r="AW129" i="4" s="1"/>
  <c r="AM128" i="4"/>
  <c r="AN129" i="4"/>
  <c r="AY125" i="4"/>
  <c r="AH125" i="4"/>
  <c r="AA58" i="4"/>
  <c r="AD85" i="4"/>
  <c r="AE85" i="4" s="1"/>
  <c r="AJ57" i="4"/>
  <c r="AM31" i="4"/>
  <c r="AN37" i="4"/>
  <c r="AV37" i="4"/>
  <c r="AW37" i="4" s="1"/>
  <c r="Y25" i="4"/>
  <c r="X24" i="4"/>
  <c r="Y24" i="4" s="1"/>
  <c r="AT19" i="4"/>
  <c r="AS18" i="4"/>
  <c r="AT18" i="4" s="1"/>
  <c r="BB275" i="4"/>
  <c r="AZ275" i="4"/>
  <c r="AY239" i="4"/>
  <c r="AH239" i="4"/>
  <c r="AS194" i="4"/>
  <c r="AT194" i="4" s="1"/>
  <c r="AT195" i="4"/>
  <c r="BB191" i="4"/>
  <c r="AZ191" i="4"/>
  <c r="AS181" i="4"/>
  <c r="AT181" i="4" s="1"/>
  <c r="AB142" i="4"/>
  <c r="AB141" i="4" s="1"/>
  <c r="AB140" i="4" s="1"/>
  <c r="AB139" i="4" s="1"/>
  <c r="AY132" i="4"/>
  <c r="AH132" i="4"/>
  <c r="Y128" i="4"/>
  <c r="AG128" i="4"/>
  <c r="AN117" i="4"/>
  <c r="AV117" i="4"/>
  <c r="AW117" i="4" s="1"/>
  <c r="BB113" i="4"/>
  <c r="AZ113" i="4"/>
  <c r="BB109" i="4"/>
  <c r="AZ109" i="4"/>
  <c r="BB105" i="4"/>
  <c r="AZ105" i="4"/>
  <c r="AV102" i="4"/>
  <c r="AW102" i="4" s="1"/>
  <c r="AN102" i="4"/>
  <c r="Y95" i="4"/>
  <c r="AG95" i="4"/>
  <c r="AH77" i="4"/>
  <c r="AY77" i="4"/>
  <c r="AV44" i="4"/>
  <c r="AW44" i="4" s="1"/>
  <c r="AN44" i="4"/>
  <c r="AH39" i="4"/>
  <c r="AY39" i="4"/>
  <c r="Y157" i="4"/>
  <c r="AG157" i="4"/>
  <c r="AH47" i="4"/>
  <c r="AY47" i="4"/>
  <c r="BB23" i="4"/>
  <c r="AZ23" i="4"/>
  <c r="AA16" i="4"/>
  <c r="BB154" i="4"/>
  <c r="AZ154" i="4"/>
  <c r="AG102" i="4"/>
  <c r="Y102" i="4"/>
  <c r="BB84" i="4"/>
  <c r="AZ84" i="4"/>
  <c r="BB80" i="4"/>
  <c r="AZ80" i="4"/>
  <c r="AV43" i="4"/>
  <c r="AW43" i="4" s="1"/>
  <c r="AN43" i="4"/>
  <c r="BB38" i="4"/>
  <c r="AZ38" i="4"/>
  <c r="BB28" i="4"/>
  <c r="AZ28" i="4"/>
  <c r="AV17" i="4"/>
  <c r="AT157" i="4"/>
  <c r="X85" i="4"/>
  <c r="Y85" i="4" s="1"/>
  <c r="AV135" i="4"/>
  <c r="AW135" i="4" s="1"/>
  <c r="AG118" i="4"/>
  <c r="AM86" i="4"/>
  <c r="BB34" i="4"/>
  <c r="AZ34" i="4"/>
  <c r="AV19" i="34" l="1"/>
  <c r="AW19" i="34" s="1"/>
  <c r="AG19" i="28"/>
  <c r="AE16" i="5"/>
  <c r="AT16" i="5"/>
  <c r="AW16" i="5"/>
  <c r="X29" i="5"/>
  <c r="AT29" i="5"/>
  <c r="AM15" i="5"/>
  <c r="AN19" i="34"/>
  <c r="AY22" i="32"/>
  <c r="AY41" i="31"/>
  <c r="AP31" i="31"/>
  <c r="AS32" i="31"/>
  <c r="AY33" i="29"/>
  <c r="AV32" i="29"/>
  <c r="AW32" i="29" s="1"/>
  <c r="AN32" i="29"/>
  <c r="BD26" i="28"/>
  <c r="BC26" i="28"/>
  <c r="AE80" i="26"/>
  <c r="S63" i="26"/>
  <c r="AV18" i="25"/>
  <c r="AW18" i="25" s="1"/>
  <c r="BB27" i="24"/>
  <c r="AZ27" i="24"/>
  <c r="AZ23" i="34"/>
  <c r="BB23" i="34"/>
  <c r="BD28" i="34"/>
  <c r="BC28" i="34"/>
  <c r="S17" i="34"/>
  <c r="AH19" i="34"/>
  <c r="AY19" i="34"/>
  <c r="AP16" i="34"/>
  <c r="AS17" i="34"/>
  <c r="AT17" i="34" s="1"/>
  <c r="AJ16" i="34"/>
  <c r="AM17" i="34"/>
  <c r="BB22" i="34"/>
  <c r="AZ22" i="34"/>
  <c r="BD25" i="34"/>
  <c r="BC25" i="34"/>
  <c r="AZ21" i="34"/>
  <c r="BB21" i="34"/>
  <c r="AY20" i="34"/>
  <c r="AH20" i="34"/>
  <c r="AT18" i="34"/>
  <c r="AN18" i="34"/>
  <c r="AV18" i="34"/>
  <c r="AW18" i="34" s="1"/>
  <c r="Y18" i="34"/>
  <c r="AG18" i="34"/>
  <c r="BB29" i="34"/>
  <c r="AZ29" i="34"/>
  <c r="BB27" i="34"/>
  <c r="AZ27" i="34"/>
  <c r="U16" i="34"/>
  <c r="X17" i="34"/>
  <c r="AZ24" i="34"/>
  <c r="BB24" i="34"/>
  <c r="AA16" i="34"/>
  <c r="AD17" i="34"/>
  <c r="AE17" i="34" s="1"/>
  <c r="BC26" i="34"/>
  <c r="BD26" i="34"/>
  <c r="AV19" i="33"/>
  <c r="AW19" i="33" s="1"/>
  <c r="AN19" i="33"/>
  <c r="AE19" i="33"/>
  <c r="AG19" i="33"/>
  <c r="BB21" i="33"/>
  <c r="AZ21" i="33"/>
  <c r="S16" i="33"/>
  <c r="AP17" i="33"/>
  <c r="AS18" i="33"/>
  <c r="AT18" i="33" s="1"/>
  <c r="BB25" i="33"/>
  <c r="AZ25" i="33"/>
  <c r="BD27" i="33"/>
  <c r="BC27" i="33"/>
  <c r="AA17" i="33"/>
  <c r="AD18" i="33"/>
  <c r="AY20" i="33"/>
  <c r="AH20" i="33"/>
  <c r="Y16" i="33"/>
  <c r="AJ15" i="33"/>
  <c r="Y17" i="33"/>
  <c r="BB23" i="33"/>
  <c r="AZ23" i="33"/>
  <c r="X15" i="33"/>
  <c r="U14" i="33"/>
  <c r="X14" i="33" s="1"/>
  <c r="AK17" i="33"/>
  <c r="AM18" i="33"/>
  <c r="AY24" i="33"/>
  <c r="AH22" i="33"/>
  <c r="AY22" i="33"/>
  <c r="BC26" i="33"/>
  <c r="BD26" i="33"/>
  <c r="AP16" i="32"/>
  <c r="AS17" i="32"/>
  <c r="AZ27" i="32"/>
  <c r="BB27" i="32"/>
  <c r="AZ25" i="32"/>
  <c r="BB25" i="32"/>
  <c r="BB28" i="32"/>
  <c r="AZ28" i="32"/>
  <c r="AH24" i="32"/>
  <c r="AY24" i="32"/>
  <c r="BC23" i="32"/>
  <c r="BD23" i="32"/>
  <c r="S17" i="32"/>
  <c r="U17" i="32"/>
  <c r="X18" i="32"/>
  <c r="AZ21" i="32"/>
  <c r="BB21" i="32"/>
  <c r="AZ22" i="32"/>
  <c r="BB22" i="32"/>
  <c r="AW20" i="32"/>
  <c r="AV19" i="32"/>
  <c r="AW19" i="32" s="1"/>
  <c r="AD17" i="32"/>
  <c r="AE17" i="32" s="1"/>
  <c r="AA16" i="32"/>
  <c r="AZ26" i="32"/>
  <c r="BB26" i="32"/>
  <c r="Y19" i="32"/>
  <c r="AG19" i="32"/>
  <c r="AH19" i="32" s="1"/>
  <c r="AE18" i="32"/>
  <c r="AM18" i="32"/>
  <c r="AJ17" i="32"/>
  <c r="AH20" i="32"/>
  <c r="AY20" i="32"/>
  <c r="Y18" i="31"/>
  <c r="AT39" i="31"/>
  <c r="AN18" i="31"/>
  <c r="AZ26" i="31"/>
  <c r="BB26" i="31"/>
  <c r="AA37" i="31"/>
  <c r="AD38" i="31"/>
  <c r="AD30" i="31"/>
  <c r="AA29" i="31"/>
  <c r="AD29" i="31" s="1"/>
  <c r="AV32" i="31"/>
  <c r="AW32" i="31" s="1"/>
  <c r="AN32" i="31"/>
  <c r="AY34" i="31"/>
  <c r="AH34" i="31"/>
  <c r="AG31" i="31"/>
  <c r="AY33" i="31"/>
  <c r="AH33" i="31"/>
  <c r="AZ42" i="31"/>
  <c r="BB42" i="31"/>
  <c r="Y39" i="31"/>
  <c r="AG39" i="31"/>
  <c r="BD27" i="31"/>
  <c r="BC27" i="31"/>
  <c r="AZ21" i="31"/>
  <c r="BB21" i="31"/>
  <c r="AE39" i="31"/>
  <c r="AD18" i="31"/>
  <c r="AE18" i="31" s="1"/>
  <c r="AA17" i="31"/>
  <c r="BD43" i="31"/>
  <c r="BC43" i="31"/>
  <c r="AY24" i="31"/>
  <c r="AH24" i="31"/>
  <c r="X30" i="31"/>
  <c r="U29" i="31"/>
  <c r="X29" i="31" s="1"/>
  <c r="AZ35" i="31"/>
  <c r="BB35" i="31"/>
  <c r="S38" i="31"/>
  <c r="AY20" i="31"/>
  <c r="AH20" i="31"/>
  <c r="U37" i="31"/>
  <c r="X38" i="31"/>
  <c r="AT38" i="31"/>
  <c r="AZ23" i="31"/>
  <c r="BB23" i="31"/>
  <c r="BB25" i="31"/>
  <c r="AZ25" i="31"/>
  <c r="S31" i="31"/>
  <c r="Y31" i="31" s="1"/>
  <c r="AG32" i="31"/>
  <c r="AJ37" i="31"/>
  <c r="AM38" i="31"/>
  <c r="AG19" i="31"/>
  <c r="Y19" i="31"/>
  <c r="AT32" i="31"/>
  <c r="AV19" i="31"/>
  <c r="AW19" i="31" s="1"/>
  <c r="AN19" i="31"/>
  <c r="AH40" i="31"/>
  <c r="AY40" i="31"/>
  <c r="AP17" i="31"/>
  <c r="AS18" i="31"/>
  <c r="AT18" i="31" s="1"/>
  <c r="AK16" i="31"/>
  <c r="AM17" i="31"/>
  <c r="AP36" i="31"/>
  <c r="AS36" i="31" s="1"/>
  <c r="AS37" i="31"/>
  <c r="AZ41" i="31"/>
  <c r="BB41" i="31"/>
  <c r="S17" i="31"/>
  <c r="Y17" i="31" s="1"/>
  <c r="BB28" i="31"/>
  <c r="AZ28" i="31"/>
  <c r="Y32" i="31"/>
  <c r="AN39" i="31"/>
  <c r="AV39" i="31"/>
  <c r="AW39" i="31" s="1"/>
  <c r="AZ22" i="31"/>
  <c r="BB22" i="31"/>
  <c r="AM31" i="31"/>
  <c r="AJ30" i="31"/>
  <c r="X16" i="31"/>
  <c r="U15" i="31"/>
  <c r="AM18" i="30"/>
  <c r="AJ17" i="30"/>
  <c r="AZ22" i="30"/>
  <c r="BB22" i="30"/>
  <c r="BC27" i="30"/>
  <c r="BD27" i="30"/>
  <c r="U17" i="30"/>
  <c r="X18" i="30"/>
  <c r="AP16" i="30"/>
  <c r="AS17" i="30"/>
  <c r="AT17" i="30" s="1"/>
  <c r="BB21" i="30"/>
  <c r="AZ21" i="30"/>
  <c r="AZ26" i="30"/>
  <c r="BB26" i="30"/>
  <c r="BB24" i="30"/>
  <c r="AZ24" i="30"/>
  <c r="Y19" i="30"/>
  <c r="AG19" i="30"/>
  <c r="BB28" i="30"/>
  <c r="AZ28" i="30"/>
  <c r="AA16" i="30"/>
  <c r="AD17" i="30"/>
  <c r="AE17" i="30" s="1"/>
  <c r="AN19" i="30"/>
  <c r="AV19" i="30"/>
  <c r="AW19" i="30" s="1"/>
  <c r="AH20" i="30"/>
  <c r="AY20" i="30"/>
  <c r="S15" i="30"/>
  <c r="BB23" i="30"/>
  <c r="AZ23" i="30"/>
  <c r="AY37" i="29"/>
  <c r="AH37" i="29"/>
  <c r="AY43" i="29"/>
  <c r="AH43" i="29"/>
  <c r="AM17" i="29"/>
  <c r="AJ16" i="29"/>
  <c r="AZ29" i="29"/>
  <c r="BB29" i="29"/>
  <c r="AZ53" i="29"/>
  <c r="BB53" i="29"/>
  <c r="AZ70" i="29"/>
  <c r="BB70" i="29"/>
  <c r="AE55" i="29"/>
  <c r="AG55" i="29"/>
  <c r="AZ20" i="29"/>
  <c r="BB20" i="29"/>
  <c r="BB59" i="29"/>
  <c r="AZ59" i="29"/>
  <c r="BB28" i="29"/>
  <c r="AZ28" i="29"/>
  <c r="AH23" i="29"/>
  <c r="AY23" i="29"/>
  <c r="U17" i="29"/>
  <c r="BB44" i="29"/>
  <c r="AZ44" i="29"/>
  <c r="AH49" i="29"/>
  <c r="AY49" i="29"/>
  <c r="AY26" i="29"/>
  <c r="AH26" i="29"/>
  <c r="S17" i="29"/>
  <c r="AN35" i="29"/>
  <c r="AE35" i="29"/>
  <c r="BB67" i="29"/>
  <c r="AZ67" i="29"/>
  <c r="BB45" i="29"/>
  <c r="AZ45" i="29"/>
  <c r="AN18" i="29"/>
  <c r="Y42" i="29"/>
  <c r="AG42" i="29"/>
  <c r="AZ58" i="29"/>
  <c r="BB58" i="29"/>
  <c r="AE48" i="29"/>
  <c r="BD52" i="29"/>
  <c r="BC52" i="29"/>
  <c r="Y35" i="29"/>
  <c r="AS18" i="29"/>
  <c r="AT18" i="29" s="1"/>
  <c r="AP17" i="29"/>
  <c r="AH36" i="29"/>
  <c r="AY36" i="29"/>
  <c r="AV41" i="29"/>
  <c r="AW41" i="29" s="1"/>
  <c r="AN41" i="29"/>
  <c r="AZ68" i="29"/>
  <c r="BB68" i="29"/>
  <c r="AZ51" i="29"/>
  <c r="BB51" i="29"/>
  <c r="AT48" i="29"/>
  <c r="AY50" i="29"/>
  <c r="BB39" i="29"/>
  <c r="AZ39" i="29"/>
  <c r="AZ64" i="29"/>
  <c r="BB64" i="29"/>
  <c r="AY57" i="29"/>
  <c r="AH57" i="29"/>
  <c r="BB63" i="29"/>
  <c r="AZ63" i="29"/>
  <c r="AW48" i="29"/>
  <c r="AZ33" i="29"/>
  <c r="BB33" i="29"/>
  <c r="BD40" i="29"/>
  <c r="BC40" i="29"/>
  <c r="AZ25" i="29"/>
  <c r="BB25" i="29"/>
  <c r="BB61" i="29"/>
  <c r="AZ61" i="29"/>
  <c r="AG41" i="29"/>
  <c r="Y41" i="29"/>
  <c r="BD30" i="29"/>
  <c r="BC30" i="29"/>
  <c r="AZ62" i="29"/>
  <c r="BB62" i="29"/>
  <c r="AZ71" i="29"/>
  <c r="BB71" i="29"/>
  <c r="AH35" i="29"/>
  <c r="AY35" i="29"/>
  <c r="AZ35" i="29" s="1"/>
  <c r="AH19" i="29"/>
  <c r="AY19" i="29"/>
  <c r="AN42" i="29"/>
  <c r="AV42" i="29"/>
  <c r="AW42" i="29" s="1"/>
  <c r="BB54" i="29"/>
  <c r="AZ54" i="29"/>
  <c r="AG32" i="29"/>
  <c r="Y32" i="29"/>
  <c r="AY65" i="29"/>
  <c r="BD38" i="29"/>
  <c r="BC38" i="29"/>
  <c r="BD46" i="29"/>
  <c r="BC46" i="29"/>
  <c r="AN48" i="29"/>
  <c r="AZ60" i="29"/>
  <c r="BB60" i="29"/>
  <c r="AY48" i="29"/>
  <c r="AZ48" i="29" s="1"/>
  <c r="AH48" i="29"/>
  <c r="AZ27" i="29"/>
  <c r="BB27" i="29"/>
  <c r="BB24" i="29"/>
  <c r="AZ24" i="29"/>
  <c r="AZ34" i="29"/>
  <c r="BB34" i="29"/>
  <c r="AZ47" i="29"/>
  <c r="BB47" i="29"/>
  <c r="AZ66" i="29"/>
  <c r="BB66" i="29"/>
  <c r="AE56" i="29"/>
  <c r="AG56" i="29"/>
  <c r="AT35" i="29"/>
  <c r="AZ22" i="29"/>
  <c r="BB22" i="29"/>
  <c r="AZ21" i="29"/>
  <c r="BB21" i="29"/>
  <c r="AT55" i="29"/>
  <c r="AV55" i="29"/>
  <c r="AW55" i="29" s="1"/>
  <c r="AZ72" i="29"/>
  <c r="BB72" i="29"/>
  <c r="AA17" i="29"/>
  <c r="AG31" i="29"/>
  <c r="Y31" i="29"/>
  <c r="Y18" i="29"/>
  <c r="AG18" i="29"/>
  <c r="AZ23" i="28"/>
  <c r="BB23" i="28"/>
  <c r="AP17" i="28"/>
  <c r="AS18" i="28"/>
  <c r="AT18" i="28" s="1"/>
  <c r="BD28" i="28"/>
  <c r="BC28" i="28"/>
  <c r="Y18" i="28"/>
  <c r="S17" i="28"/>
  <c r="AZ25" i="28"/>
  <c r="BB25" i="28"/>
  <c r="AJ17" i="28"/>
  <c r="AM18" i="28"/>
  <c r="BC27" i="28"/>
  <c r="BD27" i="28"/>
  <c r="V16" i="28"/>
  <c r="X17" i="28"/>
  <c r="AH19" i="28"/>
  <c r="AA17" i="28"/>
  <c r="AD18" i="28"/>
  <c r="AE18" i="28" s="1"/>
  <c r="AV19" i="28"/>
  <c r="AW19" i="28" s="1"/>
  <c r="AN19" i="28"/>
  <c r="AY20" i="28"/>
  <c r="AZ29" i="28"/>
  <c r="BB29" i="28"/>
  <c r="AZ22" i="28"/>
  <c r="BB22" i="28"/>
  <c r="AZ21" i="28"/>
  <c r="BB21" i="28"/>
  <c r="AW24" i="28"/>
  <c r="AY24" i="28"/>
  <c r="AN18" i="27"/>
  <c r="AZ22" i="27"/>
  <c r="BB22" i="27"/>
  <c r="AH20" i="27"/>
  <c r="AY20" i="27"/>
  <c r="AS18" i="27"/>
  <c r="AT18" i="27" s="1"/>
  <c r="AP17" i="27"/>
  <c r="BD30" i="27"/>
  <c r="BC30" i="27"/>
  <c r="X18" i="27"/>
  <c r="U17" i="27"/>
  <c r="AN19" i="27"/>
  <c r="AV19" i="27"/>
  <c r="AW19" i="27" s="1"/>
  <c r="BB25" i="27"/>
  <c r="AZ25" i="27"/>
  <c r="AA16" i="27"/>
  <c r="AD17" i="27"/>
  <c r="AE17" i="27" s="1"/>
  <c r="Y19" i="27"/>
  <c r="AG19" i="27"/>
  <c r="S16" i="27"/>
  <c r="AZ31" i="27"/>
  <c r="BB31" i="27"/>
  <c r="BD27" i="27"/>
  <c r="BC27" i="27"/>
  <c r="AZ23" i="27"/>
  <c r="BB23" i="27"/>
  <c r="AZ26" i="27"/>
  <c r="BB26" i="27"/>
  <c r="AW24" i="27"/>
  <c r="AY24" i="27"/>
  <c r="AZ29" i="27"/>
  <c r="BB29" i="27"/>
  <c r="AM17" i="27"/>
  <c r="AJ16" i="27"/>
  <c r="BC21" i="27"/>
  <c r="BD21" i="27"/>
  <c r="BB28" i="27"/>
  <c r="AZ28" i="27"/>
  <c r="AY92" i="26"/>
  <c r="AH92" i="26"/>
  <c r="BD36" i="26"/>
  <c r="BC36" i="26"/>
  <c r="AW83" i="26"/>
  <c r="AV82" i="26"/>
  <c r="AS56" i="26"/>
  <c r="AT56" i="26" s="1"/>
  <c r="AP55" i="26"/>
  <c r="BD89" i="26"/>
  <c r="BC89" i="26"/>
  <c r="BB29" i="26"/>
  <c r="AZ29" i="26"/>
  <c r="AG19" i="26"/>
  <c r="AJ17" i="26"/>
  <c r="AM18" i="26"/>
  <c r="AA17" i="26"/>
  <c r="AD18" i="26"/>
  <c r="AE18" i="26" s="1"/>
  <c r="AZ27" i="26"/>
  <c r="BB27" i="26"/>
  <c r="AM63" i="26"/>
  <c r="AJ62" i="26"/>
  <c r="AE79" i="26"/>
  <c r="AM49" i="26"/>
  <c r="AJ48" i="26"/>
  <c r="AY32" i="26"/>
  <c r="AZ32" i="26" s="1"/>
  <c r="AH32" i="26"/>
  <c r="AY34" i="26"/>
  <c r="AH34" i="26"/>
  <c r="AP17" i="26"/>
  <c r="AS18" i="26"/>
  <c r="AT18" i="26" s="1"/>
  <c r="AE65" i="26"/>
  <c r="AG65" i="26"/>
  <c r="S49" i="26"/>
  <c r="AN58" i="26"/>
  <c r="AV58" i="26"/>
  <c r="AW58" i="26" s="1"/>
  <c r="BB94" i="26"/>
  <c r="AZ94" i="26"/>
  <c r="BB37" i="26"/>
  <c r="AZ37" i="26"/>
  <c r="AN32" i="26"/>
  <c r="BB84" i="26"/>
  <c r="AZ84" i="26"/>
  <c r="AD56" i="26"/>
  <c r="AE56" i="26" s="1"/>
  <c r="AA55" i="26"/>
  <c r="AY98" i="26"/>
  <c r="AH98" i="26"/>
  <c r="BC67" i="26"/>
  <c r="BD67" i="26"/>
  <c r="BD76" i="26"/>
  <c r="BC76" i="26"/>
  <c r="AY20" i="26"/>
  <c r="AH20" i="26"/>
  <c r="AZ31" i="26"/>
  <c r="BB31" i="26"/>
  <c r="AH45" i="26"/>
  <c r="AY45" i="26"/>
  <c r="BD101" i="26"/>
  <c r="BC101" i="26"/>
  <c r="BB53" i="26"/>
  <c r="AZ53" i="26"/>
  <c r="X57" i="26"/>
  <c r="U56" i="26"/>
  <c r="AH91" i="26"/>
  <c r="AY91" i="26"/>
  <c r="X17" i="26"/>
  <c r="U16" i="26"/>
  <c r="BC39" i="26"/>
  <c r="BD39" i="26"/>
  <c r="Y44" i="26"/>
  <c r="AG44" i="26"/>
  <c r="AV65" i="26"/>
  <c r="AW65" i="26" s="1"/>
  <c r="BD72" i="26"/>
  <c r="BC72" i="26"/>
  <c r="AN51" i="26"/>
  <c r="AV51" i="26"/>
  <c r="AW51" i="26" s="1"/>
  <c r="BD88" i="26"/>
  <c r="BC88" i="26"/>
  <c r="AT79" i="26"/>
  <c r="AD64" i="26"/>
  <c r="AA63" i="26"/>
  <c r="BB97" i="26"/>
  <c r="AZ97" i="26"/>
  <c r="AZ85" i="26"/>
  <c r="BB85" i="26"/>
  <c r="AW90" i="26"/>
  <c r="AZ23" i="26"/>
  <c r="BB23" i="26"/>
  <c r="BB21" i="26"/>
  <c r="AZ21" i="26"/>
  <c r="S55" i="26"/>
  <c r="AZ74" i="26"/>
  <c r="BB74" i="26"/>
  <c r="BC95" i="26"/>
  <c r="BD95" i="26"/>
  <c r="AZ28" i="26"/>
  <c r="BB28" i="26"/>
  <c r="S40" i="26"/>
  <c r="BC60" i="26"/>
  <c r="BD60" i="26"/>
  <c r="AN44" i="26"/>
  <c r="AV44" i="26"/>
  <c r="AW44" i="26" s="1"/>
  <c r="S62" i="26"/>
  <c r="X49" i="26"/>
  <c r="U48" i="26"/>
  <c r="BD77" i="26"/>
  <c r="BC77" i="26"/>
  <c r="AH33" i="26"/>
  <c r="AY33" i="26"/>
  <c r="BB32" i="26"/>
  <c r="BC32" i="26" s="1"/>
  <c r="S17" i="26"/>
  <c r="AD42" i="26"/>
  <c r="AE42" i="26" s="1"/>
  <c r="AA41" i="26"/>
  <c r="BD68" i="26"/>
  <c r="BC68" i="26"/>
  <c r="AZ70" i="26"/>
  <c r="BB70" i="26"/>
  <c r="Y58" i="26"/>
  <c r="AG58" i="26"/>
  <c r="AZ99" i="26"/>
  <c r="BB99" i="26"/>
  <c r="U42" i="26"/>
  <c r="X43" i="26"/>
  <c r="BB22" i="26"/>
  <c r="AZ22" i="26"/>
  <c r="AE90" i="26"/>
  <c r="AD50" i="26"/>
  <c r="AE50" i="26" s="1"/>
  <c r="AA49" i="26"/>
  <c r="AH83" i="26"/>
  <c r="AY83" i="26"/>
  <c r="AN90" i="26"/>
  <c r="AG18" i="26"/>
  <c r="Y18" i="26"/>
  <c r="AT90" i="26"/>
  <c r="BD24" i="26"/>
  <c r="BC24" i="26"/>
  <c r="BB75" i="26"/>
  <c r="AZ75" i="26"/>
  <c r="AM79" i="26"/>
  <c r="AN79" i="26" s="1"/>
  <c r="AN80" i="26"/>
  <c r="AZ69" i="26"/>
  <c r="BB69" i="26"/>
  <c r="AY66" i="26"/>
  <c r="AH66" i="26"/>
  <c r="AZ35" i="26"/>
  <c r="BB35" i="26"/>
  <c r="AJ42" i="26"/>
  <c r="AM43" i="26"/>
  <c r="AZ73" i="26"/>
  <c r="BB73" i="26"/>
  <c r="AP41" i="26"/>
  <c r="AS42" i="26"/>
  <c r="AT42" i="26" s="1"/>
  <c r="AS50" i="26"/>
  <c r="AT50" i="26" s="1"/>
  <c r="AP49" i="26"/>
  <c r="Y50" i="26"/>
  <c r="AG50" i="26"/>
  <c r="AP63" i="26"/>
  <c r="AS64" i="26"/>
  <c r="AZ26" i="26"/>
  <c r="BB26" i="26"/>
  <c r="AV19" i="26"/>
  <c r="AW19" i="26" s="1"/>
  <c r="AN19" i="26"/>
  <c r="BB25" i="26"/>
  <c r="AZ25" i="26"/>
  <c r="BB71" i="26"/>
  <c r="AZ71" i="26"/>
  <c r="Y51" i="26"/>
  <c r="AG51" i="26"/>
  <c r="BB87" i="26"/>
  <c r="AZ87" i="26"/>
  <c r="AZ86" i="26"/>
  <c r="BB86" i="26"/>
  <c r="AH100" i="26"/>
  <c r="AY100" i="26"/>
  <c r="AN50" i="26"/>
  <c r="AV50" i="26"/>
  <c r="AW50" i="26" s="1"/>
  <c r="BD93" i="26"/>
  <c r="BC93" i="26"/>
  <c r="AZ30" i="26"/>
  <c r="BB30" i="26"/>
  <c r="BC96" i="26"/>
  <c r="BD96" i="26"/>
  <c r="BB59" i="26"/>
  <c r="AZ59" i="26"/>
  <c r="AG80" i="26"/>
  <c r="X79" i="26"/>
  <c r="Y80" i="26"/>
  <c r="AM57" i="26"/>
  <c r="AJ56" i="26"/>
  <c r="AY90" i="26"/>
  <c r="AZ90" i="26" s="1"/>
  <c r="AH90" i="26"/>
  <c r="BD46" i="26"/>
  <c r="BC46" i="26"/>
  <c r="AE32" i="26"/>
  <c r="BB38" i="26"/>
  <c r="AZ38" i="26"/>
  <c r="AW32" i="26"/>
  <c r="AZ52" i="26"/>
  <c r="BB52" i="26"/>
  <c r="X63" i="26"/>
  <c r="U62" i="26"/>
  <c r="U15" i="25"/>
  <c r="X16" i="25"/>
  <c r="AG19" i="25"/>
  <c r="Y19" i="25"/>
  <c r="BD21" i="25"/>
  <c r="BC21" i="25"/>
  <c r="AT17" i="25"/>
  <c r="AZ24" i="25"/>
  <c r="BB24" i="25"/>
  <c r="AH22" i="25"/>
  <c r="AY22" i="25"/>
  <c r="AZ25" i="25"/>
  <c r="BB25" i="25"/>
  <c r="AA15" i="25"/>
  <c r="AD16" i="25"/>
  <c r="Y17" i="25"/>
  <c r="AG17" i="25"/>
  <c r="S16" i="25"/>
  <c r="AY20" i="25"/>
  <c r="BD23" i="25"/>
  <c r="BC23" i="25"/>
  <c r="AN17" i="25"/>
  <c r="AV17" i="25"/>
  <c r="AW17" i="25" s="1"/>
  <c r="AG18" i="25"/>
  <c r="Y18" i="25"/>
  <c r="BD28" i="25"/>
  <c r="BC28" i="25"/>
  <c r="AZ27" i="25"/>
  <c r="BB27" i="25"/>
  <c r="AS16" i="25"/>
  <c r="AT16" i="25" s="1"/>
  <c r="AM16" i="25"/>
  <c r="BB26" i="25"/>
  <c r="AZ26" i="25"/>
  <c r="BB22" i="24"/>
  <c r="AZ22" i="24"/>
  <c r="AZ21" i="24"/>
  <c r="BB21" i="24"/>
  <c r="BB23" i="24"/>
  <c r="AZ23" i="24"/>
  <c r="AY18" i="24"/>
  <c r="AZ18" i="24" s="1"/>
  <c r="AH18" i="24"/>
  <c r="AW18" i="24"/>
  <c r="AM17" i="24"/>
  <c r="AM16" i="24"/>
  <c r="AE18" i="24"/>
  <c r="BD28" i="24"/>
  <c r="BC28" i="24"/>
  <c r="AT18" i="24"/>
  <c r="Y18" i="24"/>
  <c r="AZ25" i="24"/>
  <c r="BB25" i="24"/>
  <c r="AN18" i="24"/>
  <c r="AH19" i="24"/>
  <c r="AY19" i="24"/>
  <c r="X17" i="24"/>
  <c r="X16" i="24"/>
  <c r="AY20" i="24"/>
  <c r="AH20" i="24"/>
  <c r="AZ24" i="24"/>
  <c r="BB24" i="24"/>
  <c r="AZ26" i="24"/>
  <c r="BB26" i="24"/>
  <c r="BB26" i="23"/>
  <c r="AZ26" i="23"/>
  <c r="AZ24" i="23"/>
  <c r="BB24" i="23"/>
  <c r="AV18" i="23"/>
  <c r="AW18" i="23" s="1"/>
  <c r="AN18" i="23"/>
  <c r="AT19" i="23"/>
  <c r="AV19" i="23"/>
  <c r="AW19" i="23" s="1"/>
  <c r="BB25" i="23"/>
  <c r="AZ25" i="23"/>
  <c r="BC22" i="23"/>
  <c r="BD22" i="23"/>
  <c r="X17" i="23"/>
  <c r="X16" i="23"/>
  <c r="BB23" i="23"/>
  <c r="AZ23" i="23"/>
  <c r="AZ20" i="23"/>
  <c r="BB20" i="23"/>
  <c r="BB27" i="23"/>
  <c r="AZ27" i="23"/>
  <c r="AG18" i="23"/>
  <c r="Y18" i="23"/>
  <c r="AM17" i="23"/>
  <c r="AM16" i="23"/>
  <c r="AY19" i="23"/>
  <c r="AH19" i="23"/>
  <c r="BB21" i="23"/>
  <c r="AZ21" i="23"/>
  <c r="BB41" i="21"/>
  <c r="AZ41" i="21"/>
  <c r="AZ28" i="20"/>
  <c r="BB28" i="20"/>
  <c r="AD26" i="20"/>
  <c r="AE26" i="20" s="1"/>
  <c r="AA25" i="20"/>
  <c r="AZ22" i="20"/>
  <c r="BB22" i="20"/>
  <c r="AN27" i="20"/>
  <c r="AV27" i="20"/>
  <c r="AW27" i="20" s="1"/>
  <c r="AN19" i="20"/>
  <c r="AV19" i="20"/>
  <c r="AW19" i="20" s="1"/>
  <c r="V25" i="20"/>
  <c r="X26" i="20"/>
  <c r="BB21" i="20"/>
  <c r="AZ21" i="20"/>
  <c r="AK25" i="20"/>
  <c r="AM26" i="20"/>
  <c r="Y19" i="20"/>
  <c r="AG19" i="20"/>
  <c r="U15" i="20"/>
  <c r="BB32" i="20"/>
  <c r="AZ32" i="20"/>
  <c r="AJ14" i="20"/>
  <c r="AZ30" i="20"/>
  <c r="BB30" i="20"/>
  <c r="AA17" i="20"/>
  <c r="AD18" i="20"/>
  <c r="AE18" i="20" s="1"/>
  <c r="AS26" i="20"/>
  <c r="AT26" i="20" s="1"/>
  <c r="AP25" i="20"/>
  <c r="S16" i="20"/>
  <c r="V17" i="20"/>
  <c r="X18" i="20"/>
  <c r="BB23" i="20"/>
  <c r="AZ23" i="20"/>
  <c r="BB31" i="20"/>
  <c r="AZ31" i="20"/>
  <c r="AP17" i="20"/>
  <c r="AS18" i="20"/>
  <c r="AT18" i="20" s="1"/>
  <c r="AH20" i="20"/>
  <c r="AY20" i="20"/>
  <c r="AK17" i="20"/>
  <c r="AM18" i="20"/>
  <c r="Y27" i="20"/>
  <c r="AG27" i="20"/>
  <c r="BB29" i="20"/>
  <c r="AZ29" i="20"/>
  <c r="AV50" i="19"/>
  <c r="AW50" i="19" s="1"/>
  <c r="R12" i="19"/>
  <c r="R11" i="19" s="1"/>
  <c r="AH44" i="18"/>
  <c r="AY44" i="18"/>
  <c r="AY20" i="18"/>
  <c r="AH20" i="18"/>
  <c r="P12" i="11"/>
  <c r="P11" i="11" s="1"/>
  <c r="AT43" i="11"/>
  <c r="Y51" i="11"/>
  <c r="AV44" i="11"/>
  <c r="AW44" i="11" s="1"/>
  <c r="AC17" i="11"/>
  <c r="AC16" i="11" s="1"/>
  <c r="AC15" i="11" s="1"/>
  <c r="AC14" i="11" s="1"/>
  <c r="AD43" i="11"/>
  <c r="AG43" i="11" s="1"/>
  <c r="AH33" i="11"/>
  <c r="AW26" i="11"/>
  <c r="AY26" i="11"/>
  <c r="AE31" i="11"/>
  <c r="AZ36" i="11"/>
  <c r="BB36" i="11"/>
  <c r="AZ41" i="11"/>
  <c r="BB41" i="11"/>
  <c r="AH44" i="11"/>
  <c r="AY44" i="11"/>
  <c r="BD46" i="11"/>
  <c r="BC46" i="11"/>
  <c r="BD29" i="11"/>
  <c r="BC29" i="11"/>
  <c r="BD25" i="11"/>
  <c r="BC25" i="11"/>
  <c r="AH47" i="11"/>
  <c r="AY47" i="11"/>
  <c r="AZ20" i="11"/>
  <c r="BB20" i="11"/>
  <c r="BD48" i="11"/>
  <c r="BC48" i="11"/>
  <c r="BC30" i="11"/>
  <c r="BD30" i="11"/>
  <c r="AZ42" i="11"/>
  <c r="BB42" i="11"/>
  <c r="AH43" i="11"/>
  <c r="AE43" i="11"/>
  <c r="AY38" i="11"/>
  <c r="AH38" i="11"/>
  <c r="X18" i="11"/>
  <c r="U17" i="11"/>
  <c r="AY53" i="11"/>
  <c r="AH53" i="11"/>
  <c r="AM18" i="11"/>
  <c r="AJ17" i="11"/>
  <c r="S17" i="11"/>
  <c r="AZ49" i="11"/>
  <c r="BB49" i="11"/>
  <c r="BD28" i="11"/>
  <c r="BC28" i="11"/>
  <c r="BC22" i="11"/>
  <c r="BD22" i="11"/>
  <c r="BD27" i="11"/>
  <c r="BC27" i="11"/>
  <c r="AH52" i="11"/>
  <c r="AY52" i="11"/>
  <c r="BD54" i="11"/>
  <c r="BC54" i="11"/>
  <c r="AN43" i="11"/>
  <c r="BB23" i="11"/>
  <c r="AZ23" i="11"/>
  <c r="BC39" i="11"/>
  <c r="BD39" i="11"/>
  <c r="AG19" i="11"/>
  <c r="Y19" i="11"/>
  <c r="AE51" i="11"/>
  <c r="AT51" i="11"/>
  <c r="AN51" i="11"/>
  <c r="Y32" i="11"/>
  <c r="AG32" i="11"/>
  <c r="X31" i="11"/>
  <c r="BD40" i="11"/>
  <c r="BC40" i="11"/>
  <c r="BB35" i="11"/>
  <c r="AZ35" i="11"/>
  <c r="AV19" i="11"/>
  <c r="AW19" i="11" s="1"/>
  <c r="AN19" i="11"/>
  <c r="AN32" i="11"/>
  <c r="AV32" i="11"/>
  <c r="AM31" i="11"/>
  <c r="AN31" i="11" s="1"/>
  <c r="BD21" i="11"/>
  <c r="BC21" i="11"/>
  <c r="AZ50" i="11"/>
  <c r="BB50" i="11"/>
  <c r="BD34" i="11"/>
  <c r="BC34" i="11"/>
  <c r="AH51" i="11"/>
  <c r="AY51" i="11"/>
  <c r="AZ51" i="11" s="1"/>
  <c r="BD24" i="11"/>
  <c r="BC24" i="11"/>
  <c r="AT31" i="11"/>
  <c r="AV43" i="11"/>
  <c r="AW43" i="11" s="1"/>
  <c r="AZ33" i="11"/>
  <c r="BB33" i="11"/>
  <c r="AD18" i="11"/>
  <c r="AE18" i="11" s="1"/>
  <c r="AA17" i="11"/>
  <c r="AZ37" i="11"/>
  <c r="BB37" i="11"/>
  <c r="AY45" i="11"/>
  <c r="AH45" i="11"/>
  <c r="AS18" i="11"/>
  <c r="AT18" i="11" s="1"/>
  <c r="AP17" i="11"/>
  <c r="Q12" i="17"/>
  <c r="Q11" i="17" s="1"/>
  <c r="AW45" i="17"/>
  <c r="BB28" i="10"/>
  <c r="AZ28" i="10"/>
  <c r="R12" i="16"/>
  <c r="R11" i="16" s="1"/>
  <c r="P12" i="8"/>
  <c r="P11" i="8" s="1"/>
  <c r="AW44" i="13"/>
  <c r="AY44" i="13"/>
  <c r="R12" i="6"/>
  <c r="R11" i="6" s="1"/>
  <c r="BB32" i="6"/>
  <c r="AZ32" i="6"/>
  <c r="AW44" i="12"/>
  <c r="P12" i="12"/>
  <c r="P11" i="12" s="1"/>
  <c r="BD28" i="22"/>
  <c r="BC28" i="22"/>
  <c r="AS17" i="22"/>
  <c r="AP16" i="22"/>
  <c r="BD29" i="22"/>
  <c r="BC29" i="22"/>
  <c r="BC22" i="22"/>
  <c r="BD22" i="22"/>
  <c r="BC30" i="22"/>
  <c r="BD30" i="22"/>
  <c r="BB33" i="22"/>
  <c r="AZ33" i="22"/>
  <c r="AZ20" i="22"/>
  <c r="BB20" i="22"/>
  <c r="BD23" i="22"/>
  <c r="BC23" i="22"/>
  <c r="X18" i="22"/>
  <c r="Y18" i="22" s="1"/>
  <c r="U17" i="22"/>
  <c r="AZ25" i="22"/>
  <c r="BB25" i="22"/>
  <c r="BD34" i="22"/>
  <c r="BC34" i="22"/>
  <c r="BD24" i="22"/>
  <c r="BC24" i="22"/>
  <c r="BD21" i="22"/>
  <c r="BC21" i="22"/>
  <c r="AG19" i="22"/>
  <c r="Y19" i="22"/>
  <c r="AM18" i="22"/>
  <c r="AJ17" i="22"/>
  <c r="BC26" i="22"/>
  <c r="BD26" i="22"/>
  <c r="AD17" i="22"/>
  <c r="AA16" i="22"/>
  <c r="BD35" i="22"/>
  <c r="BC35" i="22"/>
  <c r="BD37" i="22"/>
  <c r="BC37" i="22"/>
  <c r="BD27" i="22"/>
  <c r="BC27" i="22"/>
  <c r="BC36" i="22"/>
  <c r="BD36" i="22"/>
  <c r="S17" i="22"/>
  <c r="AV19" i="22"/>
  <c r="AW19" i="22" s="1"/>
  <c r="AN19" i="22"/>
  <c r="P12" i="22"/>
  <c r="P11" i="22" s="1"/>
  <c r="AT32" i="21"/>
  <c r="AV32" i="21"/>
  <c r="AW32" i="21" s="1"/>
  <c r="S17" i="21"/>
  <c r="AP16" i="21"/>
  <c r="BC49" i="21"/>
  <c r="BD49" i="21"/>
  <c r="BB21" i="21"/>
  <c r="AZ21" i="21"/>
  <c r="AS31" i="21"/>
  <c r="AR17" i="21"/>
  <c r="AR16" i="21" s="1"/>
  <c r="AR15" i="21" s="1"/>
  <c r="AR14" i="21" s="1"/>
  <c r="AZ23" i="21"/>
  <c r="BB23" i="21"/>
  <c r="AE18" i="21"/>
  <c r="U16" i="21"/>
  <c r="X17" i="21"/>
  <c r="BD25" i="21"/>
  <c r="BC25" i="21"/>
  <c r="AH31" i="21"/>
  <c r="BD28" i="21"/>
  <c r="BC28" i="21"/>
  <c r="AH39" i="21"/>
  <c r="AY39" i="21"/>
  <c r="AZ22" i="21"/>
  <c r="BB22" i="21"/>
  <c r="AY40" i="21"/>
  <c r="AH40" i="21"/>
  <c r="AV19" i="21"/>
  <c r="AW19" i="21" s="1"/>
  <c r="AN19" i="21"/>
  <c r="BD48" i="21"/>
  <c r="BC48" i="21"/>
  <c r="BB34" i="21"/>
  <c r="AZ34" i="21"/>
  <c r="BD47" i="21"/>
  <c r="BC47" i="21"/>
  <c r="BC24" i="21"/>
  <c r="BD24" i="21"/>
  <c r="AZ36" i="21"/>
  <c r="BB36" i="21"/>
  <c r="AG18" i="21"/>
  <c r="Y18" i="21"/>
  <c r="AY20" i="21"/>
  <c r="AH20" i="21"/>
  <c r="AY43" i="21"/>
  <c r="AH43" i="21"/>
  <c r="BD27" i="21"/>
  <c r="BC27" i="21"/>
  <c r="AH38" i="21"/>
  <c r="AY38" i="21"/>
  <c r="AZ30" i="21"/>
  <c r="BB30" i="21"/>
  <c r="AZ45" i="21"/>
  <c r="BB45" i="21"/>
  <c r="AZ44" i="21"/>
  <c r="BB44" i="21"/>
  <c r="BB29" i="21"/>
  <c r="AZ29" i="21"/>
  <c r="AH32" i="21"/>
  <c r="AY32" i="21"/>
  <c r="BD35" i="21"/>
  <c r="BC35" i="21"/>
  <c r="AM18" i="21"/>
  <c r="AJ17" i="21"/>
  <c r="AT18" i="21"/>
  <c r="AH26" i="21"/>
  <c r="AY26" i="21"/>
  <c r="AH19" i="21"/>
  <c r="AY19" i="21"/>
  <c r="AD42" i="21"/>
  <c r="AA17" i="21"/>
  <c r="BD37" i="21"/>
  <c r="BC37" i="21"/>
  <c r="AH46" i="21"/>
  <c r="AY46" i="21"/>
  <c r="AY33" i="21"/>
  <c r="AH33" i="21"/>
  <c r="AY38" i="19"/>
  <c r="AH38" i="19"/>
  <c r="AZ40" i="19"/>
  <c r="BB40" i="19"/>
  <c r="AJ17" i="19"/>
  <c r="AM18" i="19"/>
  <c r="BD31" i="19"/>
  <c r="BC31" i="19"/>
  <c r="BD22" i="19"/>
  <c r="BC22" i="19"/>
  <c r="BB21" i="19"/>
  <c r="AZ21" i="19"/>
  <c r="BD30" i="19"/>
  <c r="BC30" i="19"/>
  <c r="AE50" i="19"/>
  <c r="S17" i="19"/>
  <c r="BB39" i="19"/>
  <c r="AZ39" i="19"/>
  <c r="Y33" i="19"/>
  <c r="AZ53" i="19"/>
  <c r="BB53" i="19"/>
  <c r="BB47" i="19"/>
  <c r="AZ47" i="19"/>
  <c r="AY46" i="19"/>
  <c r="AH46" i="19"/>
  <c r="BC26" i="19"/>
  <c r="BD26" i="19"/>
  <c r="AH20" i="19"/>
  <c r="AY20" i="19"/>
  <c r="AP17" i="19"/>
  <c r="AZ32" i="19"/>
  <c r="BB32" i="19"/>
  <c r="AZ42" i="19"/>
  <c r="BB42" i="19"/>
  <c r="BB27" i="19"/>
  <c r="AZ27" i="19"/>
  <c r="AG45" i="19"/>
  <c r="AN34" i="19"/>
  <c r="AM33" i="19"/>
  <c r="AN33" i="19" s="1"/>
  <c r="Y19" i="19"/>
  <c r="AG19" i="19"/>
  <c r="AZ52" i="19"/>
  <c r="BB52" i="19"/>
  <c r="AV33" i="19"/>
  <c r="AW33" i="19" s="1"/>
  <c r="AW34" i="19"/>
  <c r="AV51" i="19"/>
  <c r="AW51" i="19" s="1"/>
  <c r="BD23" i="19"/>
  <c r="BC23" i="19"/>
  <c r="AE44" i="19"/>
  <c r="AG44" i="19"/>
  <c r="AT34" i="19"/>
  <c r="AS33" i="19"/>
  <c r="AT33" i="19" s="1"/>
  <c r="AK17" i="19"/>
  <c r="AK16" i="19" s="1"/>
  <c r="AK15" i="19" s="1"/>
  <c r="AK14" i="19" s="1"/>
  <c r="AM44" i="19"/>
  <c r="AD18" i="19"/>
  <c r="AE18" i="19" s="1"/>
  <c r="AA17" i="19"/>
  <c r="BB36" i="19"/>
  <c r="AZ36" i="19"/>
  <c r="AY35" i="19"/>
  <c r="X18" i="19"/>
  <c r="U17" i="19"/>
  <c r="BC37" i="19"/>
  <c r="BD37" i="19"/>
  <c r="AZ49" i="19"/>
  <c r="BB49" i="19"/>
  <c r="BB25" i="19"/>
  <c r="AZ25" i="19"/>
  <c r="AY50" i="19"/>
  <c r="AZ50" i="19" s="1"/>
  <c r="AH50" i="19"/>
  <c r="AN19" i="19"/>
  <c r="AV19" i="19"/>
  <c r="AW19" i="19" s="1"/>
  <c r="AZ41" i="19"/>
  <c r="BB41" i="19"/>
  <c r="AZ48" i="19"/>
  <c r="BB48" i="19"/>
  <c r="AD33" i="19"/>
  <c r="AE33" i="19" s="1"/>
  <c r="AE34" i="19"/>
  <c r="AV45" i="19"/>
  <c r="AW45" i="19" s="1"/>
  <c r="AN45" i="19"/>
  <c r="BB43" i="19"/>
  <c r="AZ43" i="19"/>
  <c r="BB29" i="19"/>
  <c r="AZ29" i="19"/>
  <c r="BB28" i="19"/>
  <c r="AZ28" i="19"/>
  <c r="AH24" i="19"/>
  <c r="AY24" i="19"/>
  <c r="AH51" i="19"/>
  <c r="AY51" i="19"/>
  <c r="X17" i="18"/>
  <c r="U16" i="18"/>
  <c r="BB43" i="18"/>
  <c r="AZ43" i="18"/>
  <c r="AE19" i="18"/>
  <c r="AG19" i="18"/>
  <c r="AV41" i="18"/>
  <c r="AW41" i="18" s="1"/>
  <c r="AM40" i="18"/>
  <c r="AN41" i="18"/>
  <c r="Y34" i="18"/>
  <c r="AG34" i="18"/>
  <c r="X33" i="18"/>
  <c r="BB23" i="18"/>
  <c r="AZ23" i="18"/>
  <c r="BC32" i="18"/>
  <c r="BD32" i="18"/>
  <c r="AS18" i="18"/>
  <c r="AT18" i="18" s="1"/>
  <c r="AP17" i="18"/>
  <c r="AG48" i="18"/>
  <c r="BD46" i="18"/>
  <c r="BC46" i="18"/>
  <c r="BB39" i="18"/>
  <c r="AZ39" i="18"/>
  <c r="AV48" i="18"/>
  <c r="AW48" i="18" s="1"/>
  <c r="BB45" i="18"/>
  <c r="AZ45" i="18"/>
  <c r="BB47" i="18"/>
  <c r="AZ47" i="18"/>
  <c r="BB21" i="18"/>
  <c r="AZ21" i="18"/>
  <c r="AG41" i="18"/>
  <c r="X40" i="18"/>
  <c r="Y41" i="18"/>
  <c r="AM17" i="18"/>
  <c r="AJ16" i="18"/>
  <c r="BD30" i="18"/>
  <c r="BC30" i="18"/>
  <c r="BB51" i="18"/>
  <c r="AZ51" i="18"/>
  <c r="BC28" i="18"/>
  <c r="BD28" i="18"/>
  <c r="BB37" i="18"/>
  <c r="AZ37" i="18"/>
  <c r="AT49" i="18"/>
  <c r="AV49" i="18"/>
  <c r="AW49" i="18" s="1"/>
  <c r="BC36" i="18"/>
  <c r="BD36" i="18"/>
  <c r="AY42" i="18"/>
  <c r="AH42" i="18"/>
  <c r="AN18" i="18"/>
  <c r="AV18" i="18"/>
  <c r="AW18" i="18" s="1"/>
  <c r="BD38" i="18"/>
  <c r="BC38" i="18"/>
  <c r="AG49" i="18"/>
  <c r="AT40" i="18"/>
  <c r="AE40" i="18"/>
  <c r="BB29" i="18"/>
  <c r="AZ29" i="18"/>
  <c r="BD22" i="18"/>
  <c r="BC22" i="18"/>
  <c r="AD18" i="18"/>
  <c r="AE18" i="18" s="1"/>
  <c r="AA17" i="18"/>
  <c r="AY50" i="18"/>
  <c r="AH50" i="18"/>
  <c r="BD26" i="18"/>
  <c r="BC26" i="18"/>
  <c r="BB25" i="18"/>
  <c r="AZ25" i="18"/>
  <c r="S17" i="18"/>
  <c r="AN34" i="18"/>
  <c r="AV34" i="18"/>
  <c r="AM33" i="18"/>
  <c r="AN33" i="18" s="1"/>
  <c r="AZ24" i="18"/>
  <c r="BB24" i="18"/>
  <c r="BB31" i="18"/>
  <c r="AZ31" i="18"/>
  <c r="BB27" i="18"/>
  <c r="AZ27" i="18"/>
  <c r="BB35" i="18"/>
  <c r="AZ35" i="18"/>
  <c r="Y18" i="18"/>
  <c r="AG18" i="18"/>
  <c r="BB24" i="17"/>
  <c r="AZ24" i="17"/>
  <c r="BB41" i="17"/>
  <c r="AZ41" i="17"/>
  <c r="AY40" i="17"/>
  <c r="AW35" i="17"/>
  <c r="AV34" i="17"/>
  <c r="AY49" i="17"/>
  <c r="AH49" i="17"/>
  <c r="BB20" i="17"/>
  <c r="AZ20" i="17"/>
  <c r="AZ47" i="17"/>
  <c r="BB47" i="17"/>
  <c r="Y54" i="17"/>
  <c r="AG54" i="17"/>
  <c r="BB43" i="17"/>
  <c r="AZ43" i="17"/>
  <c r="BD51" i="17"/>
  <c r="BC51" i="17"/>
  <c r="BB44" i="17"/>
  <c r="AZ44" i="17"/>
  <c r="BD25" i="17"/>
  <c r="BC25" i="17"/>
  <c r="U16" i="17"/>
  <c r="BD39" i="17"/>
  <c r="BC39" i="17"/>
  <c r="AP17" i="17"/>
  <c r="AS18" i="17"/>
  <c r="AT18" i="17" s="1"/>
  <c r="Y33" i="17"/>
  <c r="AT46" i="17"/>
  <c r="AV46" i="17"/>
  <c r="AW46" i="17" s="1"/>
  <c r="BD21" i="17"/>
  <c r="BC21" i="17"/>
  <c r="Y19" i="17"/>
  <c r="AG19" i="17"/>
  <c r="AZ26" i="17"/>
  <c r="BB26" i="17"/>
  <c r="AT45" i="17"/>
  <c r="AJ16" i="17"/>
  <c r="BD31" i="17"/>
  <c r="BC31" i="17"/>
  <c r="AG53" i="17"/>
  <c r="Y53" i="17"/>
  <c r="AN54" i="17"/>
  <c r="AV54" i="17"/>
  <c r="AW54" i="17" s="1"/>
  <c r="AE46" i="17"/>
  <c r="AG46" i="17"/>
  <c r="BB32" i="17"/>
  <c r="AZ32" i="17"/>
  <c r="AY34" i="17"/>
  <c r="AH34" i="17"/>
  <c r="AZ22" i="17"/>
  <c r="BB22" i="17"/>
  <c r="AZ50" i="17"/>
  <c r="BB50" i="17"/>
  <c r="BD27" i="17"/>
  <c r="BC27" i="17"/>
  <c r="V17" i="17"/>
  <c r="V16" i="17" s="1"/>
  <c r="V15" i="17" s="1"/>
  <c r="V14" i="17" s="1"/>
  <c r="X18" i="17"/>
  <c r="AD18" i="17"/>
  <c r="AE18" i="17" s="1"/>
  <c r="AA17" i="17"/>
  <c r="Y45" i="17"/>
  <c r="AZ30" i="17"/>
  <c r="BB30" i="17"/>
  <c r="AV53" i="17"/>
  <c r="AW53" i="17" s="1"/>
  <c r="AN53" i="17"/>
  <c r="S17" i="17"/>
  <c r="BD52" i="17"/>
  <c r="BC52" i="17"/>
  <c r="BD56" i="17"/>
  <c r="BC56" i="17"/>
  <c r="AN19" i="17"/>
  <c r="AV19" i="17"/>
  <c r="AW19" i="17" s="1"/>
  <c r="BC36" i="17"/>
  <c r="BD36" i="17"/>
  <c r="AZ38" i="17"/>
  <c r="BB38" i="17"/>
  <c r="BB48" i="17"/>
  <c r="AZ48" i="17"/>
  <c r="AE45" i="17"/>
  <c r="AE34" i="17"/>
  <c r="AD33" i="17"/>
  <c r="AE33" i="17" s="1"/>
  <c r="BD29" i="17"/>
  <c r="BC29" i="17"/>
  <c r="AH55" i="17"/>
  <c r="AY55" i="17"/>
  <c r="AZ42" i="17"/>
  <c r="BB42" i="17"/>
  <c r="BD23" i="17"/>
  <c r="BC23" i="17"/>
  <c r="BB28" i="17"/>
  <c r="AZ28" i="17"/>
  <c r="AG45" i="17"/>
  <c r="BD37" i="17"/>
  <c r="BC37" i="17"/>
  <c r="AK17" i="17"/>
  <c r="AK16" i="17" s="1"/>
  <c r="AK15" i="17" s="1"/>
  <c r="AK14" i="17" s="1"/>
  <c r="AM18" i="17"/>
  <c r="AN45" i="17"/>
  <c r="AZ35" i="17"/>
  <c r="BB35" i="17"/>
  <c r="AS30" i="10"/>
  <c r="AT30" i="10" s="1"/>
  <c r="AT31" i="10"/>
  <c r="AT25" i="10"/>
  <c r="AV25" i="10"/>
  <c r="AW25" i="10" s="1"/>
  <c r="AG39" i="10"/>
  <c r="Y39" i="10"/>
  <c r="AZ49" i="10"/>
  <c r="BB49" i="10"/>
  <c r="AA15" i="10"/>
  <c r="AD16" i="10"/>
  <c r="AM17" i="10"/>
  <c r="Y31" i="10"/>
  <c r="AG31" i="10"/>
  <c r="X30" i="10"/>
  <c r="AD30" i="10"/>
  <c r="AE30" i="10" s="1"/>
  <c r="AE31" i="10"/>
  <c r="Y18" i="10"/>
  <c r="AG18" i="10"/>
  <c r="BB48" i="10"/>
  <c r="AZ48" i="10"/>
  <c r="AZ45" i="10"/>
  <c r="BB45" i="10"/>
  <c r="AE38" i="10"/>
  <c r="BC27" i="10"/>
  <c r="BD27" i="10"/>
  <c r="BB47" i="10"/>
  <c r="AZ47" i="10"/>
  <c r="AW24" i="10"/>
  <c r="AY24" i="10"/>
  <c r="AZ24" i="10" s="1"/>
  <c r="AT38" i="10"/>
  <c r="R12" i="10"/>
  <c r="R11" i="10" s="1"/>
  <c r="AW20" i="10"/>
  <c r="AV19" i="10"/>
  <c r="AW19" i="10" s="1"/>
  <c r="BB43" i="10"/>
  <c r="AZ43" i="10"/>
  <c r="BD22" i="10"/>
  <c r="BC22" i="10"/>
  <c r="AN18" i="10"/>
  <c r="AV18" i="10"/>
  <c r="AW18" i="10" s="1"/>
  <c r="AH32" i="10"/>
  <c r="AY32" i="10"/>
  <c r="AN31" i="10"/>
  <c r="AM30" i="10"/>
  <c r="AV31" i="10"/>
  <c r="AW31" i="10" s="1"/>
  <c r="BB44" i="10"/>
  <c r="AZ44" i="10"/>
  <c r="AZ41" i="10"/>
  <c r="BB41" i="10"/>
  <c r="BD29" i="10"/>
  <c r="BC29" i="10"/>
  <c r="AZ34" i="10"/>
  <c r="BB34" i="10"/>
  <c r="BD21" i="10"/>
  <c r="BC21" i="10"/>
  <c r="BB50" i="10"/>
  <c r="AZ50" i="10"/>
  <c r="AZ33" i="10"/>
  <c r="BB33" i="10"/>
  <c r="BC36" i="10"/>
  <c r="BD36" i="10"/>
  <c r="BC23" i="10"/>
  <c r="BD23" i="10"/>
  <c r="Y19" i="10"/>
  <c r="AG19" i="10"/>
  <c r="AM38" i="10"/>
  <c r="AJ37" i="10"/>
  <c r="AM37" i="10" s="1"/>
  <c r="BB46" i="10"/>
  <c r="AZ46" i="10"/>
  <c r="BB24" i="10"/>
  <c r="BC24" i="10" s="1"/>
  <c r="BD24" i="10"/>
  <c r="AE24" i="10"/>
  <c r="S17" i="10"/>
  <c r="AH24" i="10"/>
  <c r="Y24" i="10"/>
  <c r="AE25" i="10"/>
  <c r="AG25" i="10"/>
  <c r="BB42" i="10"/>
  <c r="AZ42" i="10"/>
  <c r="AH35" i="10"/>
  <c r="AY35" i="10"/>
  <c r="AZ26" i="10"/>
  <c r="BB26" i="10"/>
  <c r="X38" i="10"/>
  <c r="U37" i="10"/>
  <c r="X37" i="10" s="1"/>
  <c r="AE17" i="10"/>
  <c r="BB40" i="10"/>
  <c r="AZ40" i="10"/>
  <c r="AH20" i="10"/>
  <c r="AY20" i="10"/>
  <c r="AV39" i="10"/>
  <c r="AW39" i="10" s="1"/>
  <c r="AN39" i="10"/>
  <c r="U16" i="10"/>
  <c r="X17" i="10"/>
  <c r="AN24" i="10"/>
  <c r="AS37" i="10"/>
  <c r="AP16" i="10"/>
  <c r="S37" i="10"/>
  <c r="AE37" i="10" s="1"/>
  <c r="AS18" i="16"/>
  <c r="AT18" i="16" s="1"/>
  <c r="AP17" i="16"/>
  <c r="BB27" i="16"/>
  <c r="AZ27" i="16"/>
  <c r="AZ21" i="16"/>
  <c r="BB21" i="16"/>
  <c r="BD30" i="16"/>
  <c r="BC30" i="16"/>
  <c r="X18" i="16"/>
  <c r="U17" i="16"/>
  <c r="AZ25" i="16"/>
  <c r="BB25" i="16"/>
  <c r="BD24" i="16"/>
  <c r="BC24" i="16"/>
  <c r="AM18" i="16"/>
  <c r="AJ17" i="16"/>
  <c r="AD18" i="16"/>
  <c r="AE18" i="16" s="1"/>
  <c r="AA17" i="16"/>
  <c r="BD28" i="16"/>
  <c r="BC28" i="16"/>
  <c r="S17" i="16"/>
  <c r="AG19" i="16"/>
  <c r="Y19" i="16"/>
  <c r="AZ26" i="16"/>
  <c r="BB26" i="16"/>
  <c r="BB23" i="16"/>
  <c r="AZ23" i="16"/>
  <c r="AV19" i="16"/>
  <c r="AW19" i="16" s="1"/>
  <c r="AN19" i="16"/>
  <c r="BB20" i="16"/>
  <c r="AZ20" i="16"/>
  <c r="BD22" i="16"/>
  <c r="BC22" i="16"/>
  <c r="AZ29" i="16"/>
  <c r="BB29" i="16"/>
  <c r="AW32" i="9"/>
  <c r="AV31" i="9"/>
  <c r="AW31" i="9" s="1"/>
  <c r="AS17" i="9"/>
  <c r="AP16" i="9"/>
  <c r="BD24" i="9"/>
  <c r="BC24" i="9"/>
  <c r="AY45" i="9"/>
  <c r="AH45" i="9"/>
  <c r="BD28" i="9"/>
  <c r="BC28" i="9"/>
  <c r="Y42" i="9"/>
  <c r="AG42" i="9"/>
  <c r="AZ35" i="9"/>
  <c r="BB35" i="9"/>
  <c r="AV41" i="9"/>
  <c r="AW41" i="9" s="1"/>
  <c r="AN41" i="9"/>
  <c r="BD40" i="9"/>
  <c r="BC40" i="9"/>
  <c r="AM17" i="9"/>
  <c r="AJ16" i="9"/>
  <c r="BD30" i="9"/>
  <c r="BC30" i="9"/>
  <c r="S17" i="9"/>
  <c r="AZ36" i="9"/>
  <c r="BB36" i="9"/>
  <c r="AZ39" i="9"/>
  <c r="BB39" i="9"/>
  <c r="AH33" i="9"/>
  <c r="AY33" i="9"/>
  <c r="BD52" i="9"/>
  <c r="BC52" i="9"/>
  <c r="BD48" i="9"/>
  <c r="BC48" i="9"/>
  <c r="X41" i="9"/>
  <c r="U38" i="9"/>
  <c r="BB21" i="9"/>
  <c r="AZ21" i="9"/>
  <c r="AN42" i="9"/>
  <c r="AV42" i="9"/>
  <c r="AW42" i="9" s="1"/>
  <c r="AV18" i="9"/>
  <c r="AW18" i="9" s="1"/>
  <c r="AN18" i="9"/>
  <c r="AD17" i="9"/>
  <c r="AE17" i="9" s="1"/>
  <c r="AA16" i="9"/>
  <c r="BD34" i="9"/>
  <c r="BC34" i="9"/>
  <c r="AD31" i="9"/>
  <c r="AE31" i="9" s="1"/>
  <c r="AE32" i="9"/>
  <c r="BB29" i="9"/>
  <c r="AZ29" i="9"/>
  <c r="Y50" i="9"/>
  <c r="AG50" i="9"/>
  <c r="AY26" i="9"/>
  <c r="AH26" i="9"/>
  <c r="BB25" i="9"/>
  <c r="AZ25" i="9"/>
  <c r="AG18" i="9"/>
  <c r="Y18" i="9"/>
  <c r="AN50" i="9"/>
  <c r="AV50" i="9"/>
  <c r="AW50" i="9" s="1"/>
  <c r="AE19" i="9"/>
  <c r="AG19" i="9"/>
  <c r="BD22" i="9"/>
  <c r="BC22" i="9"/>
  <c r="BB37" i="9"/>
  <c r="AZ37" i="9"/>
  <c r="BC47" i="9"/>
  <c r="BD47" i="9"/>
  <c r="BC46" i="9"/>
  <c r="BD46" i="9"/>
  <c r="AZ23" i="9"/>
  <c r="BB23" i="9"/>
  <c r="BD44" i="9"/>
  <c r="BC44" i="9"/>
  <c r="AH51" i="9"/>
  <c r="AY51" i="9"/>
  <c r="AH43" i="9"/>
  <c r="AY43" i="9"/>
  <c r="AZ27" i="9"/>
  <c r="BB27" i="9"/>
  <c r="AS31" i="9"/>
  <c r="AT31" i="9" s="1"/>
  <c r="AT32" i="9"/>
  <c r="AG49" i="9"/>
  <c r="Y49" i="9"/>
  <c r="AZ20" i="9"/>
  <c r="BB20" i="9"/>
  <c r="AV49" i="9"/>
  <c r="AW49" i="9" s="1"/>
  <c r="AN49" i="9"/>
  <c r="AS17" i="15"/>
  <c r="AP16" i="15"/>
  <c r="BD30" i="15"/>
  <c r="BC30" i="15"/>
  <c r="Y39" i="15"/>
  <c r="AG39" i="15"/>
  <c r="BD50" i="15"/>
  <c r="BC50" i="15"/>
  <c r="BD36" i="15"/>
  <c r="BC36" i="15"/>
  <c r="BB21" i="15"/>
  <c r="AZ21" i="15"/>
  <c r="AZ24" i="15"/>
  <c r="BB24" i="15"/>
  <c r="AH40" i="15"/>
  <c r="AZ20" i="15"/>
  <c r="BB20" i="15"/>
  <c r="AY43" i="15"/>
  <c r="AH43" i="15"/>
  <c r="S17" i="15"/>
  <c r="BD26" i="15"/>
  <c r="BC26" i="15"/>
  <c r="AZ28" i="15"/>
  <c r="BB28" i="15"/>
  <c r="AZ23" i="15"/>
  <c r="BB23" i="15"/>
  <c r="BD42" i="15"/>
  <c r="BC42" i="15"/>
  <c r="AE18" i="15"/>
  <c r="BB29" i="15"/>
  <c r="AZ29" i="15"/>
  <c r="X17" i="15"/>
  <c r="U16" i="15"/>
  <c r="BD22" i="15"/>
  <c r="BC22" i="15"/>
  <c r="BD44" i="15"/>
  <c r="BC44" i="15"/>
  <c r="AM17" i="15"/>
  <c r="AJ16" i="15"/>
  <c r="AM33" i="15"/>
  <c r="AN33" i="15" s="1"/>
  <c r="AN34" i="15"/>
  <c r="AZ27" i="15"/>
  <c r="BB27" i="15"/>
  <c r="BD38" i="15"/>
  <c r="BC38" i="15"/>
  <c r="BD32" i="15"/>
  <c r="BC32" i="15"/>
  <c r="AS39" i="15"/>
  <c r="AT39" i="15" s="1"/>
  <c r="AT40" i="15"/>
  <c r="Y48" i="15"/>
  <c r="AG48" i="15"/>
  <c r="AE19" i="15"/>
  <c r="AG19" i="15"/>
  <c r="BB45" i="15"/>
  <c r="AZ45" i="15"/>
  <c r="AG18" i="15"/>
  <c r="Y18" i="15"/>
  <c r="AG34" i="15"/>
  <c r="X33" i="15"/>
  <c r="Y34" i="15"/>
  <c r="AG47" i="15"/>
  <c r="BB37" i="15"/>
  <c r="AZ37" i="15"/>
  <c r="AV18" i="15"/>
  <c r="AW18" i="15" s="1"/>
  <c r="AN18" i="15"/>
  <c r="AV34" i="15"/>
  <c r="AW35" i="15"/>
  <c r="AG41" i="15"/>
  <c r="AH41" i="15" s="1"/>
  <c r="Y41" i="15"/>
  <c r="BB49" i="15"/>
  <c r="AZ49" i="15"/>
  <c r="BB25" i="15"/>
  <c r="AZ25" i="15"/>
  <c r="AT19" i="15"/>
  <c r="AV19" i="15"/>
  <c r="AW19" i="15" s="1"/>
  <c r="AY35" i="15"/>
  <c r="AZ31" i="15"/>
  <c r="BB31" i="15"/>
  <c r="BB41" i="15"/>
  <c r="AZ41" i="15"/>
  <c r="BD46" i="15"/>
  <c r="BC46" i="15"/>
  <c r="AN40" i="15"/>
  <c r="AV40" i="15"/>
  <c r="AW40" i="15" s="1"/>
  <c r="AM39" i="15"/>
  <c r="AN48" i="15"/>
  <c r="AV48" i="15"/>
  <c r="AW48" i="15" s="1"/>
  <c r="AA17" i="15"/>
  <c r="S16" i="8"/>
  <c r="BB23" i="8"/>
  <c r="AZ23" i="8"/>
  <c r="AZ25" i="8"/>
  <c r="BB25" i="8"/>
  <c r="BD42" i="8"/>
  <c r="BC42" i="8"/>
  <c r="BB20" i="8"/>
  <c r="AZ20" i="8"/>
  <c r="BB43" i="8"/>
  <c r="AZ43" i="8"/>
  <c r="AV19" i="8"/>
  <c r="AW19" i="8" s="1"/>
  <c r="AN19" i="8"/>
  <c r="AT53" i="8"/>
  <c r="BB35" i="8"/>
  <c r="AZ35" i="8"/>
  <c r="AH47" i="8"/>
  <c r="AY47" i="8"/>
  <c r="AV53" i="8"/>
  <c r="AW53" i="8" s="1"/>
  <c r="AS18" i="8"/>
  <c r="AT18" i="8" s="1"/>
  <c r="AP17" i="8"/>
  <c r="BB31" i="8"/>
  <c r="AZ31" i="8"/>
  <c r="X18" i="8"/>
  <c r="U17" i="8"/>
  <c r="BB48" i="8"/>
  <c r="AZ48" i="8"/>
  <c r="AZ56" i="8"/>
  <c r="BB56" i="8"/>
  <c r="AY45" i="8"/>
  <c r="AH45" i="8"/>
  <c r="AT54" i="8"/>
  <c r="AV54" i="8"/>
  <c r="AW54" i="8" s="1"/>
  <c r="BD36" i="8"/>
  <c r="BC36" i="8"/>
  <c r="AY38" i="8"/>
  <c r="AH38" i="8"/>
  <c r="AY49" i="8"/>
  <c r="AZ29" i="8"/>
  <c r="BB29" i="8"/>
  <c r="AE54" i="8"/>
  <c r="AG54" i="8"/>
  <c r="BD30" i="8"/>
  <c r="BC30" i="8"/>
  <c r="BD26" i="8"/>
  <c r="BC26" i="8"/>
  <c r="BC39" i="8"/>
  <c r="BD39" i="8"/>
  <c r="BD44" i="8"/>
  <c r="BC44" i="8"/>
  <c r="AG19" i="8"/>
  <c r="Y19" i="8"/>
  <c r="AZ37" i="8"/>
  <c r="BB37" i="8"/>
  <c r="BB24" i="8"/>
  <c r="AZ24" i="8"/>
  <c r="BB28" i="8"/>
  <c r="AZ28" i="8"/>
  <c r="AY55" i="8"/>
  <c r="AH55" i="8"/>
  <c r="BC52" i="8"/>
  <c r="BD52" i="8"/>
  <c r="AE53" i="8"/>
  <c r="Y34" i="8"/>
  <c r="AG34" i="8"/>
  <c r="BB27" i="8"/>
  <c r="AZ27" i="8"/>
  <c r="AY46" i="8"/>
  <c r="AH46" i="8"/>
  <c r="BB51" i="8"/>
  <c r="AZ51" i="8"/>
  <c r="Y53" i="8"/>
  <c r="AM18" i="8"/>
  <c r="AJ17" i="8"/>
  <c r="BD32" i="8"/>
  <c r="BC32" i="8"/>
  <c r="AD18" i="8"/>
  <c r="AE18" i="8" s="1"/>
  <c r="AA17" i="8"/>
  <c r="AZ21" i="8"/>
  <c r="BB21" i="8"/>
  <c r="AZ41" i="8"/>
  <c r="AY40" i="8"/>
  <c r="BB41" i="8"/>
  <c r="BD22" i="8"/>
  <c r="BC22" i="8"/>
  <c r="AZ50" i="8"/>
  <c r="BB50" i="8"/>
  <c r="Y33" i="8"/>
  <c r="AG33" i="8"/>
  <c r="AN53" i="8"/>
  <c r="AV34" i="8"/>
  <c r="AW34" i="8" s="1"/>
  <c r="S16" i="14"/>
  <c r="BC37" i="14"/>
  <c r="BD37" i="14"/>
  <c r="AZ29" i="14"/>
  <c r="BB29" i="14"/>
  <c r="X18" i="14"/>
  <c r="U17" i="14"/>
  <c r="AZ27" i="14"/>
  <c r="BB27" i="14"/>
  <c r="AN42" i="14"/>
  <c r="AV32" i="14"/>
  <c r="AW33" i="14"/>
  <c r="BB25" i="14"/>
  <c r="AZ25" i="14"/>
  <c r="AZ45" i="14"/>
  <c r="BB45" i="14"/>
  <c r="BB28" i="14"/>
  <c r="AZ28" i="14"/>
  <c r="AN19" i="14"/>
  <c r="AV19" i="14"/>
  <c r="AW19" i="14" s="1"/>
  <c r="BD34" i="14"/>
  <c r="BC34" i="14"/>
  <c r="BB24" i="14"/>
  <c r="AZ24" i="14"/>
  <c r="Y43" i="14"/>
  <c r="AG43" i="14"/>
  <c r="X42" i="14"/>
  <c r="AY23" i="14"/>
  <c r="AZ22" i="14"/>
  <c r="BB22" i="14"/>
  <c r="AZ41" i="14"/>
  <c r="BB41" i="14"/>
  <c r="BC39" i="14"/>
  <c r="BD39" i="14"/>
  <c r="AG32" i="14"/>
  <c r="AH32" i="14" s="1"/>
  <c r="Y32" i="14"/>
  <c r="BC47" i="14"/>
  <c r="BD47" i="14"/>
  <c r="BD53" i="14"/>
  <c r="BC53" i="14"/>
  <c r="AA16" i="14"/>
  <c r="AD17" i="14"/>
  <c r="AE17" i="14" s="1"/>
  <c r="AJ17" i="14"/>
  <c r="AM18" i="14"/>
  <c r="AH51" i="14"/>
  <c r="AY51" i="14"/>
  <c r="AS17" i="14"/>
  <c r="AT17" i="14" s="1"/>
  <c r="AP16" i="14"/>
  <c r="AZ26" i="14"/>
  <c r="BB26" i="14"/>
  <c r="AY44" i="14"/>
  <c r="AH44" i="14"/>
  <c r="AH50" i="14"/>
  <c r="AY50" i="14"/>
  <c r="BC49" i="14"/>
  <c r="BD49" i="14"/>
  <c r="AS42" i="14"/>
  <c r="AT42" i="14" s="1"/>
  <c r="AT43" i="14"/>
  <c r="BB21" i="14"/>
  <c r="AZ21" i="14"/>
  <c r="AY36" i="14"/>
  <c r="AH36" i="14"/>
  <c r="AZ46" i="14"/>
  <c r="BB46" i="14"/>
  <c r="AH20" i="14"/>
  <c r="AY20" i="14"/>
  <c r="AZ33" i="14"/>
  <c r="BB33" i="14"/>
  <c r="Y19" i="14"/>
  <c r="AG19" i="14"/>
  <c r="BB30" i="14"/>
  <c r="AZ30" i="14"/>
  <c r="AZ35" i="14"/>
  <c r="BB35" i="14"/>
  <c r="AH52" i="14"/>
  <c r="AY52" i="14"/>
  <c r="AY38" i="14"/>
  <c r="AY32" i="14" s="1"/>
  <c r="AN31" i="14"/>
  <c r="AH43" i="7"/>
  <c r="BB41" i="7"/>
  <c r="AZ41" i="7"/>
  <c r="AY51" i="7"/>
  <c r="AH51" i="7"/>
  <c r="AS31" i="7"/>
  <c r="AT31" i="7" s="1"/>
  <c r="AT32" i="7"/>
  <c r="BB45" i="7"/>
  <c r="AZ45" i="7"/>
  <c r="AN19" i="7"/>
  <c r="AV19" i="7"/>
  <c r="AW19" i="7" s="1"/>
  <c r="AZ30" i="7"/>
  <c r="BB30" i="7"/>
  <c r="AN18" i="7"/>
  <c r="AD31" i="7"/>
  <c r="AE31" i="7" s="1"/>
  <c r="AE32" i="7"/>
  <c r="AZ22" i="7"/>
  <c r="BB22" i="7"/>
  <c r="AY38" i="7"/>
  <c r="AH38" i="7"/>
  <c r="S17" i="7"/>
  <c r="BB23" i="7"/>
  <c r="AZ23" i="7"/>
  <c r="Y31" i="7"/>
  <c r="AG31" i="7"/>
  <c r="Y42" i="7"/>
  <c r="BB47" i="7"/>
  <c r="AZ47" i="7"/>
  <c r="AY50" i="7"/>
  <c r="AH50" i="7"/>
  <c r="AY52" i="7"/>
  <c r="AH52" i="7"/>
  <c r="BB25" i="7"/>
  <c r="AZ25" i="7"/>
  <c r="BB24" i="7"/>
  <c r="AZ24" i="7"/>
  <c r="BB40" i="7"/>
  <c r="AZ40" i="7"/>
  <c r="BB49" i="7"/>
  <c r="AZ49" i="7"/>
  <c r="X17" i="7"/>
  <c r="U16" i="7"/>
  <c r="BB27" i="7"/>
  <c r="AZ27" i="7"/>
  <c r="BB39" i="7"/>
  <c r="AZ39" i="7"/>
  <c r="BB29" i="7"/>
  <c r="AZ29" i="7"/>
  <c r="BB20" i="7"/>
  <c r="AZ20" i="7"/>
  <c r="AG32" i="7"/>
  <c r="AH32" i="7" s="1"/>
  <c r="BB21" i="7"/>
  <c r="AZ21" i="7"/>
  <c r="AN42" i="7"/>
  <c r="BB28" i="7"/>
  <c r="AZ28" i="7"/>
  <c r="AZ34" i="7"/>
  <c r="BB34" i="7"/>
  <c r="Y18" i="7"/>
  <c r="BB33" i="7"/>
  <c r="AZ33" i="7"/>
  <c r="AY32" i="7"/>
  <c r="BB36" i="7"/>
  <c r="AZ36" i="7"/>
  <c r="AH44" i="7"/>
  <c r="AY44" i="7"/>
  <c r="AD18" i="7"/>
  <c r="AE18" i="7" s="1"/>
  <c r="AA17" i="7"/>
  <c r="AZ46" i="7"/>
  <c r="BB46" i="7"/>
  <c r="AW32" i="7"/>
  <c r="AV31" i="7"/>
  <c r="AW31" i="7" s="1"/>
  <c r="BB48" i="7"/>
  <c r="AZ48" i="7"/>
  <c r="AZ26" i="7"/>
  <c r="BB26" i="7"/>
  <c r="AD42" i="7"/>
  <c r="AE42" i="7" s="1"/>
  <c r="AE43" i="7"/>
  <c r="AS18" i="7"/>
  <c r="AT18" i="7" s="1"/>
  <c r="AP17" i="7"/>
  <c r="AS42" i="7"/>
  <c r="AT42" i="7" s="1"/>
  <c r="AT43" i="7"/>
  <c r="BB37" i="7"/>
  <c r="AZ37" i="7"/>
  <c r="AV43" i="7"/>
  <c r="AW43" i="7" s="1"/>
  <c r="Y19" i="7"/>
  <c r="AG19" i="7"/>
  <c r="BB35" i="7"/>
  <c r="AZ35" i="7"/>
  <c r="BB53" i="7"/>
  <c r="AZ53" i="7"/>
  <c r="AM17" i="7"/>
  <c r="AJ16" i="7"/>
  <c r="S16" i="13"/>
  <c r="BD37" i="13"/>
  <c r="BC37" i="13"/>
  <c r="BB24" i="13"/>
  <c r="AZ24" i="13"/>
  <c r="BD35" i="13"/>
  <c r="BC35" i="13"/>
  <c r="BD39" i="13"/>
  <c r="BC39" i="13"/>
  <c r="AS48" i="13"/>
  <c r="AP46" i="13"/>
  <c r="AP43" i="13" s="1"/>
  <c r="AZ30" i="13"/>
  <c r="BB30" i="13"/>
  <c r="AY31" i="13"/>
  <c r="AH31" i="13"/>
  <c r="X43" i="13"/>
  <c r="U42" i="13"/>
  <c r="BB20" i="13"/>
  <c r="AZ20" i="13"/>
  <c r="AM43" i="13"/>
  <c r="AJ42" i="13"/>
  <c r="AY26" i="13"/>
  <c r="AH26" i="13"/>
  <c r="BD40" i="13"/>
  <c r="BC40" i="13"/>
  <c r="BC51" i="13"/>
  <c r="BD51" i="13"/>
  <c r="AZ23" i="13"/>
  <c r="BB23" i="13"/>
  <c r="BD25" i="13"/>
  <c r="BC25" i="13"/>
  <c r="BB28" i="13"/>
  <c r="AZ28" i="13"/>
  <c r="AD48" i="13"/>
  <c r="AE48" i="13" s="1"/>
  <c r="AA46" i="13"/>
  <c r="AA43" i="13" s="1"/>
  <c r="AG49" i="13"/>
  <c r="AZ38" i="13"/>
  <c r="BB38" i="13"/>
  <c r="AG19" i="13"/>
  <c r="AG48" i="13"/>
  <c r="Y48" i="13"/>
  <c r="AV48" i="13"/>
  <c r="AW48" i="13" s="1"/>
  <c r="AM46" i="13"/>
  <c r="AN48" i="13"/>
  <c r="BD47" i="13"/>
  <c r="BC47" i="13"/>
  <c r="AY50" i="13"/>
  <c r="AH50" i="13"/>
  <c r="AZ22" i="13"/>
  <c r="BB22" i="13"/>
  <c r="AH32" i="13"/>
  <c r="AY32" i="13"/>
  <c r="AV49" i="13"/>
  <c r="AW49" i="13" s="1"/>
  <c r="AS18" i="13"/>
  <c r="AT18" i="13" s="1"/>
  <c r="Y18" i="13"/>
  <c r="BD45" i="13"/>
  <c r="BC45" i="13"/>
  <c r="AD18" i="13"/>
  <c r="AE18" i="13" s="1"/>
  <c r="BD29" i="13"/>
  <c r="BC29" i="13"/>
  <c r="BD41" i="13"/>
  <c r="BC41" i="13"/>
  <c r="BD27" i="13"/>
  <c r="BC27" i="13"/>
  <c r="BB36" i="13"/>
  <c r="AZ36" i="13"/>
  <c r="BD21" i="13"/>
  <c r="BC21" i="13"/>
  <c r="AN18" i="13"/>
  <c r="AV18" i="13"/>
  <c r="AW18" i="13" s="1"/>
  <c r="AZ34" i="13"/>
  <c r="AY33" i="13"/>
  <c r="BB34" i="13"/>
  <c r="BC27" i="6"/>
  <c r="BD27" i="6"/>
  <c r="BB49" i="6"/>
  <c r="AZ49" i="6"/>
  <c r="AY48" i="6"/>
  <c r="BD22" i="6"/>
  <c r="BC22" i="6"/>
  <c r="BB47" i="6"/>
  <c r="AZ47" i="6"/>
  <c r="AG33" i="6"/>
  <c r="Y33" i="6"/>
  <c r="AN34" i="6"/>
  <c r="AV34" i="6"/>
  <c r="AW34" i="6" s="1"/>
  <c r="AV19" i="6"/>
  <c r="AW19" i="6" s="1"/>
  <c r="AS18" i="6"/>
  <c r="AP17" i="6"/>
  <c r="BD26" i="6"/>
  <c r="BC26" i="6"/>
  <c r="AH44" i="6"/>
  <c r="AY44" i="6"/>
  <c r="AZ44" i="6" s="1"/>
  <c r="BB21" i="6"/>
  <c r="AZ21" i="6"/>
  <c r="BC36" i="6"/>
  <c r="BD36" i="6"/>
  <c r="AY20" i="6"/>
  <c r="AH20" i="6"/>
  <c r="AZ46" i="6"/>
  <c r="BB46" i="6"/>
  <c r="Y34" i="6"/>
  <c r="AG34" i="6"/>
  <c r="AH34" i="6" s="1"/>
  <c r="BD50" i="6"/>
  <c r="BC50" i="6"/>
  <c r="BD39" i="6"/>
  <c r="BC39" i="6"/>
  <c r="AY54" i="6"/>
  <c r="AH54" i="6"/>
  <c r="AY38" i="6"/>
  <c r="AH38" i="6"/>
  <c r="AY24" i="6"/>
  <c r="AH24" i="6"/>
  <c r="AW44" i="6"/>
  <c r="AG45" i="6"/>
  <c r="BB55" i="6"/>
  <c r="AZ55" i="6"/>
  <c r="AY52" i="6"/>
  <c r="AH52" i="6"/>
  <c r="Y18" i="6"/>
  <c r="BB44" i="6"/>
  <c r="BC44" i="6" s="1"/>
  <c r="BC29" i="6"/>
  <c r="BD29" i="6"/>
  <c r="AY53" i="6"/>
  <c r="AH53" i="6"/>
  <c r="AG19" i="6"/>
  <c r="Y19" i="6"/>
  <c r="AZ31" i="6"/>
  <c r="BB31" i="6"/>
  <c r="BB25" i="6"/>
  <c r="AZ25" i="6"/>
  <c r="AA17" i="6"/>
  <c r="AD18" i="6"/>
  <c r="AE18" i="6" s="1"/>
  <c r="AZ28" i="6"/>
  <c r="BB28" i="6"/>
  <c r="X17" i="6"/>
  <c r="U16" i="6"/>
  <c r="BC41" i="6"/>
  <c r="BD41" i="6"/>
  <c r="AZ23" i="6"/>
  <c r="BB23" i="6"/>
  <c r="BD42" i="6"/>
  <c r="BC42" i="6"/>
  <c r="AZ35" i="6"/>
  <c r="BB35" i="6"/>
  <c r="S17" i="6"/>
  <c r="BD30" i="6"/>
  <c r="BC30" i="6"/>
  <c r="BB43" i="6"/>
  <c r="AZ43" i="6"/>
  <c r="AM33" i="6"/>
  <c r="AJ17" i="6"/>
  <c r="BB37" i="6"/>
  <c r="AZ37" i="6"/>
  <c r="BB51" i="6"/>
  <c r="AZ51" i="6"/>
  <c r="AH40" i="6"/>
  <c r="AY40" i="6"/>
  <c r="BB31" i="12"/>
  <c r="AZ31" i="12"/>
  <c r="AV45" i="12"/>
  <c r="AW45" i="12" s="1"/>
  <c r="AC17" i="12"/>
  <c r="AC16" i="12" s="1"/>
  <c r="AC15" i="12" s="1"/>
  <c r="AC14" i="12" s="1"/>
  <c r="AD18" i="12"/>
  <c r="AE18" i="12" s="1"/>
  <c r="AM17" i="12"/>
  <c r="AJ16" i="12"/>
  <c r="AG19" i="12"/>
  <c r="BB23" i="12"/>
  <c r="AZ23" i="12"/>
  <c r="BB30" i="12"/>
  <c r="AZ30" i="12"/>
  <c r="AZ32" i="12"/>
  <c r="BB32" i="12"/>
  <c r="AG18" i="12"/>
  <c r="Y18" i="12"/>
  <c r="AP16" i="12"/>
  <c r="AY54" i="12"/>
  <c r="AH54" i="12"/>
  <c r="S17" i="12"/>
  <c r="BB43" i="12"/>
  <c r="AZ43" i="12"/>
  <c r="AD17" i="12"/>
  <c r="AA16" i="12"/>
  <c r="BB26" i="12"/>
  <c r="AZ26" i="12"/>
  <c r="AN18" i="12"/>
  <c r="AZ29" i="12"/>
  <c r="BB29" i="12"/>
  <c r="AZ20" i="12"/>
  <c r="BB20" i="12"/>
  <c r="Y33" i="12"/>
  <c r="AG33" i="12"/>
  <c r="BB39" i="12"/>
  <c r="AZ39" i="12"/>
  <c r="BB37" i="12"/>
  <c r="AZ37" i="12"/>
  <c r="BB38" i="12"/>
  <c r="AZ38" i="12"/>
  <c r="AN44" i="12"/>
  <c r="AY52" i="12"/>
  <c r="AH52" i="12"/>
  <c r="AN33" i="12"/>
  <c r="AV33" i="12"/>
  <c r="AW33" i="12" s="1"/>
  <c r="BB27" i="12"/>
  <c r="AZ27" i="12"/>
  <c r="BB49" i="12"/>
  <c r="AZ49" i="12"/>
  <c r="BB22" i="12"/>
  <c r="AZ22" i="12"/>
  <c r="BB47" i="12"/>
  <c r="AZ47" i="12"/>
  <c r="AY46" i="12"/>
  <c r="BB51" i="12"/>
  <c r="AZ51" i="12"/>
  <c r="AT44" i="12"/>
  <c r="AE44" i="12"/>
  <c r="BD25" i="12"/>
  <c r="BC25" i="12"/>
  <c r="AH53" i="12"/>
  <c r="AY53" i="12"/>
  <c r="AG34" i="12"/>
  <c r="Y34" i="12"/>
  <c r="AH46" i="12"/>
  <c r="AG45" i="12"/>
  <c r="AR17" i="12"/>
  <c r="AR16" i="12" s="1"/>
  <c r="AR15" i="12" s="1"/>
  <c r="AR14" i="12" s="1"/>
  <c r="AS18" i="12"/>
  <c r="AT18" i="12" s="1"/>
  <c r="AZ28" i="12"/>
  <c r="BB28" i="12"/>
  <c r="AV34" i="12"/>
  <c r="AW34" i="12" s="1"/>
  <c r="AN34" i="12"/>
  <c r="AZ36" i="12"/>
  <c r="AY35" i="12"/>
  <c r="BB36" i="12"/>
  <c r="AZ21" i="12"/>
  <c r="BB21" i="12"/>
  <c r="BB41" i="12"/>
  <c r="AZ41" i="12"/>
  <c r="AZ24" i="12"/>
  <c r="BB24" i="12"/>
  <c r="BB55" i="12"/>
  <c r="AZ55" i="12"/>
  <c r="AY40" i="12"/>
  <c r="AH40" i="12"/>
  <c r="U17" i="12"/>
  <c r="BB42" i="12"/>
  <c r="AZ42" i="12"/>
  <c r="AZ48" i="12"/>
  <c r="BB48" i="12"/>
  <c r="BB50" i="12"/>
  <c r="AZ50" i="12"/>
  <c r="AN16" i="5"/>
  <c r="AE30" i="5"/>
  <c r="AD29" i="5"/>
  <c r="AE29" i="5" s="1"/>
  <c r="BB46" i="5"/>
  <c r="AZ46" i="5"/>
  <c r="BD22" i="5"/>
  <c r="BC22" i="5"/>
  <c r="P12" i="5"/>
  <c r="P11" i="5" s="1"/>
  <c r="AD15" i="5"/>
  <c r="BD35" i="5"/>
  <c r="BC35" i="5"/>
  <c r="BD47" i="5"/>
  <c r="BC47" i="5"/>
  <c r="AZ49" i="5"/>
  <c r="BB49" i="5"/>
  <c r="AZ43" i="5"/>
  <c r="BB43" i="5"/>
  <c r="AN18" i="5"/>
  <c r="AM17" i="5"/>
  <c r="AN17" i="5" s="1"/>
  <c r="AT41" i="5"/>
  <c r="AH42" i="5"/>
  <c r="AH41" i="5"/>
  <c r="AY41" i="5"/>
  <c r="AZ41" i="5" s="1"/>
  <c r="BB21" i="5"/>
  <c r="AZ21" i="5"/>
  <c r="BB50" i="5"/>
  <c r="AZ50" i="5"/>
  <c r="BD27" i="5"/>
  <c r="BC27" i="5"/>
  <c r="BC33" i="5"/>
  <c r="BD33" i="5"/>
  <c r="AS23" i="5"/>
  <c r="AT23" i="5" s="1"/>
  <c r="AT24" i="5"/>
  <c r="BB53" i="5"/>
  <c r="AZ53" i="5"/>
  <c r="Y23" i="5"/>
  <c r="BB32" i="5"/>
  <c r="AZ32" i="5"/>
  <c r="Y18" i="5"/>
  <c r="X17" i="5"/>
  <c r="Y17" i="5" s="1"/>
  <c r="AE41" i="5"/>
  <c r="AT42" i="5"/>
  <c r="AV42" i="5"/>
  <c r="AW42" i="5" s="1"/>
  <c r="AY19" i="5"/>
  <c r="AH19" i="5"/>
  <c r="AG18" i="5"/>
  <c r="BB40" i="5"/>
  <c r="AZ40" i="5"/>
  <c r="AN23" i="5"/>
  <c r="AD23" i="5"/>
  <c r="AE23" i="5" s="1"/>
  <c r="AE24" i="5"/>
  <c r="V11" i="5"/>
  <c r="BB44" i="5"/>
  <c r="AZ44" i="5"/>
  <c r="BC20" i="5"/>
  <c r="BD20" i="5"/>
  <c r="AS15" i="5"/>
  <c r="AY34" i="5"/>
  <c r="AH34" i="5"/>
  <c r="BB26" i="5"/>
  <c r="AZ26" i="5"/>
  <c r="AY25" i="5"/>
  <c r="BB41" i="5"/>
  <c r="BC41" i="5" s="1"/>
  <c r="X15" i="5"/>
  <c r="AV17" i="5"/>
  <c r="AW17" i="5" s="1"/>
  <c r="AW18" i="5"/>
  <c r="BD39" i="5"/>
  <c r="BC39" i="5"/>
  <c r="BD51" i="5"/>
  <c r="BC51" i="5"/>
  <c r="AV30" i="5"/>
  <c r="AW30" i="5" s="1"/>
  <c r="AM29" i="5"/>
  <c r="AN30" i="5"/>
  <c r="AG29" i="5"/>
  <c r="Y29" i="5"/>
  <c r="BC45" i="5"/>
  <c r="BD45" i="5"/>
  <c r="BB48" i="5"/>
  <c r="AZ48" i="5"/>
  <c r="S15" i="5"/>
  <c r="S14" i="5" s="1"/>
  <c r="S13" i="5" s="1"/>
  <c r="S12" i="5" s="1"/>
  <c r="AY31" i="5"/>
  <c r="AH31" i="5"/>
  <c r="BB38" i="5"/>
  <c r="AZ38" i="5"/>
  <c r="BC37" i="5"/>
  <c r="BD37" i="5"/>
  <c r="AN15" i="5"/>
  <c r="AV15" i="5"/>
  <c r="AH25" i="5"/>
  <c r="AG24" i="5"/>
  <c r="BB28" i="5"/>
  <c r="AZ28" i="5"/>
  <c r="AY36" i="5"/>
  <c r="AH36" i="5"/>
  <c r="AG16" i="5"/>
  <c r="Y16" i="5"/>
  <c r="AG30" i="5"/>
  <c r="AZ575" i="4"/>
  <c r="BB575" i="4"/>
  <c r="AM519" i="4"/>
  <c r="AJ518" i="4"/>
  <c r="BD28" i="4"/>
  <c r="BC28" i="4"/>
  <c r="BB39" i="4"/>
  <c r="AZ39" i="4"/>
  <c r="AZ132" i="4"/>
  <c r="BB132" i="4"/>
  <c r="AY131" i="4"/>
  <c r="AV31" i="4"/>
  <c r="AW31" i="4" s="1"/>
  <c r="AM30" i="4"/>
  <c r="AN31" i="4"/>
  <c r="BB212" i="4"/>
  <c r="AZ212" i="4"/>
  <c r="BC287" i="4"/>
  <c r="BD287" i="4"/>
  <c r="AV320" i="4"/>
  <c r="AW321" i="4"/>
  <c r="AZ424" i="4"/>
  <c r="BB424" i="4"/>
  <c r="BB286" i="4"/>
  <c r="AZ286" i="4"/>
  <c r="BB350" i="4"/>
  <c r="AZ350" i="4"/>
  <c r="AH452" i="4"/>
  <c r="BD80" i="4"/>
  <c r="BC80" i="4"/>
  <c r="AE234" i="4"/>
  <c r="BD275" i="4"/>
  <c r="BC275" i="4"/>
  <c r="AJ56" i="4"/>
  <c r="AY195" i="4"/>
  <c r="BB196" i="4"/>
  <c r="AZ196" i="4"/>
  <c r="AZ67" i="4"/>
  <c r="BB67" i="4"/>
  <c r="AY189" i="4"/>
  <c r="AH189" i="4"/>
  <c r="BB153" i="4"/>
  <c r="AZ153" i="4"/>
  <c r="BB347" i="4"/>
  <c r="AZ347" i="4"/>
  <c r="AM288" i="4"/>
  <c r="AK260" i="4"/>
  <c r="AK259" i="4" s="1"/>
  <c r="AK258" i="4" s="1"/>
  <c r="AK257" i="4" s="1"/>
  <c r="AK13" i="4" s="1"/>
  <c r="AM397" i="4"/>
  <c r="AJ396" i="4"/>
  <c r="AN334" i="4"/>
  <c r="AV334" i="4"/>
  <c r="AW334" i="4" s="1"/>
  <c r="AT365" i="4"/>
  <c r="AS362" i="4"/>
  <c r="BD419" i="4"/>
  <c r="BB419" i="4"/>
  <c r="BC419" i="4" s="1"/>
  <c r="S418" i="4"/>
  <c r="BB547" i="4"/>
  <c r="AZ547" i="4"/>
  <c r="AV471" i="4"/>
  <c r="AW471" i="4" s="1"/>
  <c r="AN471" i="4"/>
  <c r="AY504" i="4"/>
  <c r="AZ504" i="4" s="1"/>
  <c r="AH504" i="4"/>
  <c r="AN536" i="4"/>
  <c r="AV536" i="4"/>
  <c r="AM535" i="4"/>
  <c r="AN535" i="4" s="1"/>
  <c r="BD732" i="4"/>
  <c r="BC732" i="4"/>
  <c r="AZ768" i="4"/>
  <c r="BB768" i="4"/>
  <c r="AZ823" i="4"/>
  <c r="BB823" i="4"/>
  <c r="BD743" i="4"/>
  <c r="BC743" i="4"/>
  <c r="BD750" i="4"/>
  <c r="BC750" i="4"/>
  <c r="AY825" i="4"/>
  <c r="AH825" i="4"/>
  <c r="AS821" i="4"/>
  <c r="AT821" i="4" s="1"/>
  <c r="AP820" i="4"/>
  <c r="BB904" i="4"/>
  <c r="AZ904" i="4"/>
  <c r="AD926" i="4"/>
  <c r="AE926" i="4" s="1"/>
  <c r="AA925" i="4"/>
  <c r="AM957" i="4"/>
  <c r="AJ956" i="4"/>
  <c r="AZ952" i="4"/>
  <c r="BB952" i="4"/>
  <c r="AZ96" i="4"/>
  <c r="BB96" i="4"/>
  <c r="BD34" i="4"/>
  <c r="BC34" i="4"/>
  <c r="BC23" i="4"/>
  <c r="BD23" i="4"/>
  <c r="BC105" i="4"/>
  <c r="BD105" i="4"/>
  <c r="BC113" i="4"/>
  <c r="BD113" i="4"/>
  <c r="BB125" i="4"/>
  <c r="AZ125" i="4"/>
  <c r="AW161" i="4"/>
  <c r="AY161" i="4"/>
  <c r="BD231" i="4"/>
  <c r="BC231" i="4"/>
  <c r="BB266" i="4"/>
  <c r="AZ266" i="4"/>
  <c r="AE25" i="4"/>
  <c r="AD24" i="4"/>
  <c r="AE24" i="4" s="1"/>
  <c r="AM143" i="4"/>
  <c r="AM180" i="4"/>
  <c r="AJ179" i="4"/>
  <c r="BB230" i="4"/>
  <c r="AZ230" i="4"/>
  <c r="AZ332" i="4"/>
  <c r="BB332" i="4"/>
  <c r="AT206" i="4"/>
  <c r="AS205" i="4"/>
  <c r="AT205" i="4" s="1"/>
  <c r="Y234" i="4"/>
  <c r="AZ249" i="4"/>
  <c r="BB249" i="4"/>
  <c r="AV289" i="4"/>
  <c r="AW289" i="4" s="1"/>
  <c r="AN289" i="4"/>
  <c r="AZ313" i="4"/>
  <c r="BB313" i="4"/>
  <c r="AZ198" i="4"/>
  <c r="BB198" i="4"/>
  <c r="AZ248" i="4"/>
  <c r="BB248" i="4"/>
  <c r="AZ272" i="4"/>
  <c r="BB272" i="4"/>
  <c r="BD363" i="4"/>
  <c r="BC363" i="4"/>
  <c r="AV398" i="4"/>
  <c r="BB367" i="4"/>
  <c r="AZ367" i="4"/>
  <c r="AY427" i="4"/>
  <c r="Y373" i="4"/>
  <c r="AG373" i="4"/>
  <c r="AZ417" i="4"/>
  <c r="BB417" i="4"/>
  <c r="AZ441" i="4"/>
  <c r="BB441" i="4"/>
  <c r="BC466" i="4"/>
  <c r="BD466" i="4"/>
  <c r="BC470" i="4"/>
  <c r="BD470" i="4"/>
  <c r="BC486" i="4"/>
  <c r="BD486" i="4"/>
  <c r="BC490" i="4"/>
  <c r="BD490" i="4"/>
  <c r="AM342" i="4"/>
  <c r="AJ341" i="4"/>
  <c r="AZ459" i="4"/>
  <c r="AY458" i="4"/>
  <c r="BB459" i="4"/>
  <c r="AZ526" i="4"/>
  <c r="BB526" i="4"/>
  <c r="AZ364" i="4"/>
  <c r="BB364" i="4"/>
  <c r="AN419" i="4"/>
  <c r="S434" i="4"/>
  <c r="BB549" i="4"/>
  <c r="AZ549" i="4"/>
  <c r="AT513" i="4"/>
  <c r="AV513" i="4"/>
  <c r="AW513" i="4" s="1"/>
  <c r="AD573" i="4"/>
  <c r="AE573" i="4" s="1"/>
  <c r="AE574" i="4"/>
  <c r="BB626" i="4"/>
  <c r="AZ626" i="4"/>
  <c r="BD684" i="4"/>
  <c r="BC684" i="4"/>
  <c r="AN472" i="4"/>
  <c r="AV472" i="4"/>
  <c r="AW472" i="4" s="1"/>
  <c r="AT550" i="4"/>
  <c r="BD576" i="4"/>
  <c r="BC576" i="4"/>
  <c r="BB611" i="4"/>
  <c r="AZ611" i="4"/>
  <c r="AS674" i="4"/>
  <c r="AT674" i="4" s="1"/>
  <c r="AP673" i="4"/>
  <c r="AS673" i="4" s="1"/>
  <c r="BB630" i="4"/>
  <c r="AZ630" i="4"/>
  <c r="AD617" i="4"/>
  <c r="AA616" i="4"/>
  <c r="Y638" i="4"/>
  <c r="AG638" i="4"/>
  <c r="AD674" i="4"/>
  <c r="AE674" i="4" s="1"/>
  <c r="AA673" i="4"/>
  <c r="AD673" i="4" s="1"/>
  <c r="S699" i="4"/>
  <c r="BB645" i="4"/>
  <c r="AZ645" i="4"/>
  <c r="BB682" i="4"/>
  <c r="AZ682" i="4"/>
  <c r="V617" i="4"/>
  <c r="V616" i="4" s="1"/>
  <c r="V615" i="4" s="1"/>
  <c r="V614" i="4" s="1"/>
  <c r="V594" i="4" s="1"/>
  <c r="V12" i="4" s="1"/>
  <c r="V11" i="4" s="1"/>
  <c r="X642" i="4"/>
  <c r="AH683" i="4"/>
  <c r="AY683" i="4"/>
  <c r="AZ794" i="4"/>
  <c r="BB794" i="4"/>
  <c r="AZ812" i="4"/>
  <c r="BB812" i="4"/>
  <c r="AS761" i="4"/>
  <c r="AT761" i="4" s="1"/>
  <c r="AP760" i="4"/>
  <c r="BD781" i="4"/>
  <c r="BC781" i="4"/>
  <c r="BB786" i="4"/>
  <c r="AZ786" i="4"/>
  <c r="AZ808" i="4"/>
  <c r="BB808" i="4"/>
  <c r="AY787" i="4"/>
  <c r="AZ787" i="4" s="1"/>
  <c r="AH787" i="4"/>
  <c r="AZ784" i="4"/>
  <c r="BB784" i="4"/>
  <c r="S836" i="4"/>
  <c r="BD850" i="4"/>
  <c r="BC850" i="4"/>
  <c r="AY870" i="4"/>
  <c r="AH870" i="4"/>
  <c r="AA837" i="4"/>
  <c r="AD838" i="4"/>
  <c r="AE838" i="4" s="1"/>
  <c r="BD865" i="4"/>
  <c r="BC865" i="4"/>
  <c r="AZ915" i="4"/>
  <c r="BB915" i="4"/>
  <c r="AZ892" i="4"/>
  <c r="BB892" i="4"/>
  <c r="AN869" i="4"/>
  <c r="AV869" i="4"/>
  <c r="AW869" i="4" s="1"/>
  <c r="AZ929" i="4"/>
  <c r="BB929" i="4"/>
  <c r="AN897" i="4"/>
  <c r="AY935" i="4"/>
  <c r="AH935" i="4"/>
  <c r="AV958" i="4"/>
  <c r="AW958" i="4" s="1"/>
  <c r="AN958" i="4"/>
  <c r="AD941" i="4"/>
  <c r="AE941" i="4" s="1"/>
  <c r="AA940" i="4"/>
  <c r="AJ941" i="4"/>
  <c r="AM942" i="4"/>
  <c r="AH959" i="4"/>
  <c r="AY959" i="4"/>
  <c r="BB982" i="4"/>
  <c r="AZ982" i="4"/>
  <c r="AY948" i="4"/>
  <c r="AH948" i="4"/>
  <c r="AV85" i="4"/>
  <c r="AW85" i="4" s="1"/>
  <c r="AN85" i="4"/>
  <c r="BB65" i="4"/>
  <c r="AZ65" i="4"/>
  <c r="BB134" i="4"/>
  <c r="AZ134" i="4"/>
  <c r="Y101" i="4"/>
  <c r="AG101" i="4"/>
  <c r="BD62" i="4"/>
  <c r="BC62" i="4"/>
  <c r="BD70" i="4"/>
  <c r="BC70" i="4"/>
  <c r="BB110" i="4"/>
  <c r="AZ110" i="4"/>
  <c r="AZ164" i="4"/>
  <c r="BB164" i="4"/>
  <c r="AY163" i="4"/>
  <c r="X18" i="4"/>
  <c r="Y18" i="4" s="1"/>
  <c r="Y19" i="4"/>
  <c r="Y194" i="4"/>
  <c r="AG194" i="4"/>
  <c r="AZ71" i="4"/>
  <c r="BB71" i="4"/>
  <c r="BB138" i="4"/>
  <c r="AZ138" i="4"/>
  <c r="BD185" i="4"/>
  <c r="BC185" i="4"/>
  <c r="BB255" i="4"/>
  <c r="AZ255" i="4"/>
  <c r="AT173" i="4"/>
  <c r="AS171" i="4"/>
  <c r="AT171" i="4" s="1"/>
  <c r="AH314" i="4"/>
  <c r="AY314" i="4"/>
  <c r="AY213" i="4"/>
  <c r="AH213" i="4"/>
  <c r="AZ316" i="4"/>
  <c r="BB316" i="4"/>
  <c r="AV420" i="4"/>
  <c r="AW420" i="4" s="1"/>
  <c r="AN420" i="4"/>
  <c r="AZ210" i="4"/>
  <c r="BB210" i="4"/>
  <c r="AZ240" i="4"/>
  <c r="BB240" i="4"/>
  <c r="AW310" i="4"/>
  <c r="AY310" i="4"/>
  <c r="BB346" i="4"/>
  <c r="AZ346" i="4"/>
  <c r="BD387" i="4"/>
  <c r="BC387" i="4"/>
  <c r="AH419" i="4"/>
  <c r="AY419" i="4"/>
  <c r="AZ419" i="4" s="1"/>
  <c r="AE206" i="4"/>
  <c r="AD205" i="4"/>
  <c r="AE205" i="4" s="1"/>
  <c r="AJ303" i="4"/>
  <c r="AG406" i="4"/>
  <c r="Y406" i="4"/>
  <c r="BB467" i="4"/>
  <c r="AZ467" i="4"/>
  <c r="BB487" i="4"/>
  <c r="AZ487" i="4"/>
  <c r="BD540" i="4"/>
  <c r="BC540" i="4"/>
  <c r="AE342" i="4"/>
  <c r="AS411" i="4"/>
  <c r="AT411" i="4" s="1"/>
  <c r="AT412" i="4"/>
  <c r="AZ368" i="4"/>
  <c r="BB368" i="4"/>
  <c r="AZ404" i="4"/>
  <c r="BB404" i="4"/>
  <c r="AZ572" i="4"/>
  <c r="BB572" i="4"/>
  <c r="BB640" i="4"/>
  <c r="AZ640" i="4"/>
  <c r="BB507" i="4"/>
  <c r="AZ507" i="4"/>
  <c r="BB531" i="4"/>
  <c r="AZ531" i="4"/>
  <c r="BB622" i="4"/>
  <c r="AZ622" i="4"/>
  <c r="AD478" i="4"/>
  <c r="AA477" i="4"/>
  <c r="AT599" i="4"/>
  <c r="AV599" i="4"/>
  <c r="AW599" i="4" s="1"/>
  <c r="AS617" i="4"/>
  <c r="AP616" i="4"/>
  <c r="AN638" i="4"/>
  <c r="AV638" i="4"/>
  <c r="AW638" i="4" s="1"/>
  <c r="AV701" i="4"/>
  <c r="AW701" i="4" s="1"/>
  <c r="AZ637" i="4"/>
  <c r="BB637" i="4"/>
  <c r="AZ706" i="4"/>
  <c r="BB706" i="4"/>
  <c r="AZ703" i="4"/>
  <c r="BB703" i="4"/>
  <c r="BB726" i="4"/>
  <c r="AZ726" i="4"/>
  <c r="BB709" i="4"/>
  <c r="AZ709" i="4"/>
  <c r="BC722" i="4"/>
  <c r="BD722" i="4"/>
  <c r="AD761" i="4"/>
  <c r="AE761" i="4" s="1"/>
  <c r="AA760" i="4"/>
  <c r="AJ800" i="4"/>
  <c r="AM801" i="4"/>
  <c r="AG762" i="4"/>
  <c r="BB811" i="4"/>
  <c r="AZ811" i="4"/>
  <c r="AY881" i="4"/>
  <c r="AH881" i="4"/>
  <c r="AM760" i="4"/>
  <c r="AJ759" i="4"/>
  <c r="BD769" i="4"/>
  <c r="BC769" i="4"/>
  <c r="BD783" i="4"/>
  <c r="BC783" i="4"/>
  <c r="AZ772" i="4"/>
  <c r="BB772" i="4"/>
  <c r="BB842" i="4"/>
  <c r="AZ842" i="4"/>
  <c r="AP802" i="4"/>
  <c r="AS803" i="4"/>
  <c r="AT803" i="4" s="1"/>
  <c r="AY918" i="4"/>
  <c r="AH918" i="4"/>
  <c r="AV856" i="4"/>
  <c r="AW856" i="4" s="1"/>
  <c r="AN856" i="4"/>
  <c r="S896" i="4"/>
  <c r="AZ917" i="4"/>
  <c r="BB917" i="4"/>
  <c r="BB900" i="4"/>
  <c r="AZ900" i="4"/>
  <c r="AV934" i="4"/>
  <c r="AN934" i="4"/>
  <c r="BB936" i="4"/>
  <c r="AZ936" i="4"/>
  <c r="BD945" i="4"/>
  <c r="BC945" i="4"/>
  <c r="Y972" i="4"/>
  <c r="AG972" i="4"/>
  <c r="AN933" i="4"/>
  <c r="Y943" i="4"/>
  <c r="AG943" i="4"/>
  <c r="AH943" i="4" s="1"/>
  <c r="BD82" i="4"/>
  <c r="BC82" i="4"/>
  <c r="AZ151" i="4"/>
  <c r="BB151" i="4"/>
  <c r="BD46" i="4"/>
  <c r="BC46" i="4"/>
  <c r="AG31" i="4"/>
  <c r="X30" i="4"/>
  <c r="Y31" i="4"/>
  <c r="AZ103" i="4"/>
  <c r="BB103" i="4"/>
  <c r="AZ111" i="4"/>
  <c r="BB111" i="4"/>
  <c r="AZ120" i="4"/>
  <c r="BB120" i="4"/>
  <c r="AG182" i="4"/>
  <c r="AZ236" i="4"/>
  <c r="BB236" i="4"/>
  <c r="AS30" i="4"/>
  <c r="AT30" i="4" s="1"/>
  <c r="AT31" i="4"/>
  <c r="AZ159" i="4"/>
  <c r="BB159" i="4"/>
  <c r="AY158" i="4"/>
  <c r="BD251" i="4"/>
  <c r="BC251" i="4"/>
  <c r="BD152" i="4"/>
  <c r="BC152" i="4"/>
  <c r="BD187" i="4"/>
  <c r="BC187" i="4"/>
  <c r="BB208" i="4"/>
  <c r="AZ208" i="4"/>
  <c r="AY289" i="4"/>
  <c r="AH289" i="4"/>
  <c r="X261" i="4"/>
  <c r="U260" i="4"/>
  <c r="BB390" i="4"/>
  <c r="AZ390" i="4"/>
  <c r="AZ199" i="4"/>
  <c r="BB199" i="4"/>
  <c r="BB294" i="4"/>
  <c r="AZ294" i="4"/>
  <c r="AN411" i="4"/>
  <c r="AV411" i="4"/>
  <c r="AW411" i="4" s="1"/>
  <c r="AZ447" i="4"/>
  <c r="BB447" i="4"/>
  <c r="BB383" i="4"/>
  <c r="AZ383" i="4"/>
  <c r="AY418" i="4"/>
  <c r="AZ418" i="4" s="1"/>
  <c r="AH418" i="4"/>
  <c r="AE305" i="4"/>
  <c r="AG305" i="4"/>
  <c r="AG366" i="4"/>
  <c r="Y366" i="4"/>
  <c r="AG382" i="4"/>
  <c r="Y382" i="4"/>
  <c r="AZ429" i="4"/>
  <c r="BB429" i="4"/>
  <c r="AZ449" i="4"/>
  <c r="BB449" i="4"/>
  <c r="BB541" i="4"/>
  <c r="AZ541" i="4"/>
  <c r="BB567" i="4"/>
  <c r="AZ567" i="4"/>
  <c r="BD462" i="4"/>
  <c r="BC462" i="4"/>
  <c r="BB408" i="4"/>
  <c r="AZ408" i="4"/>
  <c r="BD422" i="4"/>
  <c r="BC422" i="4"/>
  <c r="BD450" i="4"/>
  <c r="BC450" i="4"/>
  <c r="BC581" i="4"/>
  <c r="BD581" i="4"/>
  <c r="AS573" i="4"/>
  <c r="AT573" i="4" s="1"/>
  <c r="AT574" i="4"/>
  <c r="AD492" i="4"/>
  <c r="AE493" i="4"/>
  <c r="AG493" i="4"/>
  <c r="AT521" i="4"/>
  <c r="AV521" i="4"/>
  <c r="AW521" i="4" s="1"/>
  <c r="BB483" i="4"/>
  <c r="AZ483" i="4"/>
  <c r="AV543" i="4"/>
  <c r="AW543" i="4" s="1"/>
  <c r="AM542" i="4"/>
  <c r="AN543" i="4"/>
  <c r="BB504" i="4"/>
  <c r="BC504" i="4" s="1"/>
  <c r="Y520" i="4"/>
  <c r="AZ579" i="4"/>
  <c r="BB579" i="4"/>
  <c r="BB647" i="4"/>
  <c r="AZ647" i="4"/>
  <c r="AT608" i="4"/>
  <c r="AV608" i="4"/>
  <c r="AW608" i="4" s="1"/>
  <c r="AZ671" i="4"/>
  <c r="BB671" i="4"/>
  <c r="AM699" i="4"/>
  <c r="AJ698" i="4"/>
  <c r="AV655" i="4"/>
  <c r="AW655" i="4" s="1"/>
  <c r="AV675" i="4"/>
  <c r="AW675" i="4" s="1"/>
  <c r="X653" i="4"/>
  <c r="BB725" i="4"/>
  <c r="AZ725" i="4"/>
  <c r="BB733" i="4"/>
  <c r="AZ733" i="4"/>
  <c r="Y716" i="4"/>
  <c r="AG716" i="4"/>
  <c r="AH748" i="4"/>
  <c r="Y761" i="4"/>
  <c r="AG761" i="4"/>
  <c r="AH804" i="4"/>
  <c r="BD775" i="4"/>
  <c r="BC775" i="4"/>
  <c r="AZ809" i="4"/>
  <c r="BB809" i="4"/>
  <c r="Y777" i="4"/>
  <c r="AG777" i="4"/>
  <c r="X776" i="4"/>
  <c r="BB849" i="4"/>
  <c r="AZ849" i="4"/>
  <c r="AY885" i="4"/>
  <c r="AY857" i="4"/>
  <c r="AH857" i="4"/>
  <c r="AM851" i="4"/>
  <c r="AJ837" i="4"/>
  <c r="AN862" i="4"/>
  <c r="AV862" i="4"/>
  <c r="AW862" i="4" s="1"/>
  <c r="BD887" i="4"/>
  <c r="BC887" i="4"/>
  <c r="AG913" i="4"/>
  <c r="BD40" i="4"/>
  <c r="BC40" i="4"/>
  <c r="BD64" i="4"/>
  <c r="BC64" i="4"/>
  <c r="BD72" i="4"/>
  <c r="BC72" i="4"/>
  <c r="BB126" i="4"/>
  <c r="AZ126" i="4"/>
  <c r="AG42" i="4"/>
  <c r="BD90" i="4"/>
  <c r="BC90" i="4"/>
  <c r="BD150" i="4"/>
  <c r="BC150" i="4"/>
  <c r="S100" i="4"/>
  <c r="AE101" i="4"/>
  <c r="Y181" i="4"/>
  <c r="BD193" i="4"/>
  <c r="BC193" i="4"/>
  <c r="AZ50" i="4"/>
  <c r="BB50" i="4"/>
  <c r="BB112" i="4"/>
  <c r="AZ112" i="4"/>
  <c r="X143" i="4"/>
  <c r="S142" i="4"/>
  <c r="BD203" i="4"/>
  <c r="BC203" i="4"/>
  <c r="AZ33" i="4"/>
  <c r="BB33" i="4"/>
  <c r="AZ63" i="4"/>
  <c r="BB63" i="4"/>
  <c r="AZ170" i="4"/>
  <c r="BB170" i="4"/>
  <c r="BB238" i="4"/>
  <c r="AZ238" i="4"/>
  <c r="BD269" i="4"/>
  <c r="BC269" i="4"/>
  <c r="BB327" i="4"/>
  <c r="AZ327" i="4"/>
  <c r="BD172" i="4"/>
  <c r="BC172" i="4"/>
  <c r="BD197" i="4"/>
  <c r="BC197" i="4"/>
  <c r="BD225" i="4"/>
  <c r="BC225" i="4"/>
  <c r="AV222" i="4"/>
  <c r="AW222" i="4" s="1"/>
  <c r="AN222" i="4"/>
  <c r="AM261" i="4"/>
  <c r="AJ260" i="4"/>
  <c r="BD385" i="4"/>
  <c r="BC385" i="4"/>
  <c r="AD221" i="4"/>
  <c r="AE221" i="4" s="1"/>
  <c r="AA220" i="4"/>
  <c r="AY292" i="4"/>
  <c r="AH292" i="4"/>
  <c r="Y319" i="4"/>
  <c r="AZ216" i="4"/>
  <c r="BB216" i="4"/>
  <c r="AZ244" i="4"/>
  <c r="BB244" i="4"/>
  <c r="Y325" i="4"/>
  <c r="AG325" i="4"/>
  <c r="Y334" i="4"/>
  <c r="AG334" i="4"/>
  <c r="AV382" i="4"/>
  <c r="AW382" i="4" s="1"/>
  <c r="AN382" i="4"/>
  <c r="AZ457" i="4"/>
  <c r="BB457" i="4"/>
  <c r="AN355" i="4"/>
  <c r="AZ484" i="4"/>
  <c r="BB484" i="4"/>
  <c r="AH558" i="4"/>
  <c r="AY558" i="4"/>
  <c r="BB533" i="4"/>
  <c r="AZ533" i="4"/>
  <c r="AY421" i="4"/>
  <c r="AH421" i="4"/>
  <c r="AE512" i="4"/>
  <c r="AK557" i="4"/>
  <c r="S598" i="4"/>
  <c r="AN599" i="4"/>
  <c r="Y599" i="4"/>
  <c r="BB620" i="4"/>
  <c r="AZ620" i="4"/>
  <c r="X479" i="4"/>
  <c r="U478" i="4"/>
  <c r="AN520" i="4"/>
  <c r="BD561" i="4"/>
  <c r="BC561" i="4"/>
  <c r="AH585" i="4"/>
  <c r="AZ656" i="4"/>
  <c r="BB656" i="4"/>
  <c r="AN607" i="4"/>
  <c r="AV619" i="4"/>
  <c r="AW619" i="4" s="1"/>
  <c r="AN619" i="4"/>
  <c r="BB708" i="4"/>
  <c r="AZ708" i="4"/>
  <c r="BB660" i="4"/>
  <c r="AZ660" i="4"/>
  <c r="BB680" i="4"/>
  <c r="AZ680" i="4"/>
  <c r="AZ621" i="4"/>
  <c r="BB621" i="4"/>
  <c r="AN654" i="4"/>
  <c r="AV654" i="4"/>
  <c r="AW654" i="4" s="1"/>
  <c r="BB663" i="4"/>
  <c r="AZ663" i="4"/>
  <c r="AZ704" i="4"/>
  <c r="BB704" i="4"/>
  <c r="AE715" i="4"/>
  <c r="AH740" i="4"/>
  <c r="BB798" i="4"/>
  <c r="AZ798" i="4"/>
  <c r="AZ824" i="4"/>
  <c r="BB824" i="4"/>
  <c r="BB841" i="4"/>
  <c r="AZ841" i="4"/>
  <c r="Y747" i="4"/>
  <c r="AE821" i="4"/>
  <c r="AV779" i="4"/>
  <c r="AW780" i="4"/>
  <c r="BD902" i="4"/>
  <c r="BC902" i="4"/>
  <c r="AZ886" i="4"/>
  <c r="BB886" i="4"/>
  <c r="BD905" i="4"/>
  <c r="BC905" i="4"/>
  <c r="AS897" i="4"/>
  <c r="AT897" i="4" s="1"/>
  <c r="AP896" i="4"/>
  <c r="AS957" i="4"/>
  <c r="AT957" i="4" s="1"/>
  <c r="AP956" i="4"/>
  <c r="AM925" i="4"/>
  <c r="AJ924" i="4"/>
  <c r="BD922" i="4"/>
  <c r="BC922" i="4"/>
  <c r="AJ969" i="4"/>
  <c r="AM970" i="4"/>
  <c r="AV927" i="4"/>
  <c r="AW927" i="4" s="1"/>
  <c r="AS933" i="4"/>
  <c r="AT933" i="4" s="1"/>
  <c r="AP932" i="4"/>
  <c r="X397" i="4"/>
  <c r="U396" i="4"/>
  <c r="BB239" i="4"/>
  <c r="AZ239" i="4"/>
  <c r="BB133" i="4"/>
  <c r="AZ133" i="4"/>
  <c r="BC295" i="4"/>
  <c r="BD295" i="4"/>
  <c r="AZ83" i="4"/>
  <c r="BB83" i="4"/>
  <c r="BB274" i="4"/>
  <c r="AZ274" i="4"/>
  <c r="AN144" i="4"/>
  <c r="AV144" i="4"/>
  <c r="AW144" i="4" s="1"/>
  <c r="AH175" i="4"/>
  <c r="AY175" i="4"/>
  <c r="AV181" i="4"/>
  <c r="AW181" i="4" s="1"/>
  <c r="AN181" i="4"/>
  <c r="BB201" i="4"/>
  <c r="AZ201" i="4"/>
  <c r="AT296" i="4"/>
  <c r="AV296" i="4"/>
  <c r="AW296" i="4" s="1"/>
  <c r="AM319" i="4"/>
  <c r="AN319" i="4" s="1"/>
  <c r="AN320" i="4"/>
  <c r="BD349" i="4"/>
  <c r="BC349" i="4"/>
  <c r="Y451" i="4"/>
  <c r="AG374" i="4"/>
  <c r="Y374" i="4"/>
  <c r="BD468" i="4"/>
  <c r="BC468" i="4"/>
  <c r="BD488" i="4"/>
  <c r="BC488" i="4"/>
  <c r="BB545" i="4"/>
  <c r="AZ545" i="4"/>
  <c r="AV343" i="4"/>
  <c r="AW343" i="4" s="1"/>
  <c r="AN343" i="4"/>
  <c r="AS381" i="4"/>
  <c r="AT381" i="4" s="1"/>
  <c r="AP380" i="4"/>
  <c r="AZ453" i="4"/>
  <c r="BB453" i="4"/>
  <c r="BC589" i="4"/>
  <c r="BD589" i="4"/>
  <c r="BB444" i="4"/>
  <c r="AZ444" i="4"/>
  <c r="BC510" i="4"/>
  <c r="BD510" i="4"/>
  <c r="BB577" i="4"/>
  <c r="AZ577" i="4"/>
  <c r="AY632" i="4"/>
  <c r="AH632" i="4"/>
  <c r="BB515" i="4"/>
  <c r="AZ515" i="4"/>
  <c r="BB634" i="4"/>
  <c r="AZ634" i="4"/>
  <c r="AM463" i="4"/>
  <c r="AJ435" i="4"/>
  <c r="AM479" i="4"/>
  <c r="AJ478" i="4"/>
  <c r="AT551" i="4"/>
  <c r="AV551" i="4"/>
  <c r="AW551" i="4" s="1"/>
  <c r="AZ583" i="4"/>
  <c r="BB583" i="4"/>
  <c r="AZ661" i="4"/>
  <c r="BB661" i="4"/>
  <c r="AH584" i="4"/>
  <c r="AG639" i="4"/>
  <c r="Y639" i="4"/>
  <c r="AD700" i="4"/>
  <c r="AE700" i="4" s="1"/>
  <c r="AA699" i="4"/>
  <c r="Y643" i="4"/>
  <c r="AG643" i="4"/>
  <c r="BD705" i="4"/>
  <c r="BC705" i="4"/>
  <c r="BB707" i="4"/>
  <c r="AZ707" i="4"/>
  <c r="BB724" i="4"/>
  <c r="AZ724" i="4"/>
  <c r="AQ739" i="4"/>
  <c r="AS740" i="4"/>
  <c r="AT740" i="4" s="1"/>
  <c r="Y739" i="4"/>
  <c r="AG739" i="4"/>
  <c r="AZ830" i="4"/>
  <c r="BB830" i="4"/>
  <c r="AH853" i="4"/>
  <c r="AY853" i="4"/>
  <c r="AG855" i="4"/>
  <c r="Y855" i="4"/>
  <c r="AJ909" i="4"/>
  <c r="BC888" i="4"/>
  <c r="BD888" i="4"/>
  <c r="AD897" i="4"/>
  <c r="AE897" i="4" s="1"/>
  <c r="AA896" i="4"/>
  <c r="BB976" i="4"/>
  <c r="AZ976" i="4"/>
  <c r="AP969" i="4"/>
  <c r="AS970" i="4"/>
  <c r="S970" i="4"/>
  <c r="BB979" i="4"/>
  <c r="AZ979" i="4"/>
  <c r="AG19" i="4"/>
  <c r="AY20" i="4"/>
  <c r="AH20" i="4"/>
  <c r="BD88" i="4"/>
  <c r="BC88" i="4"/>
  <c r="AA100" i="4"/>
  <c r="BD119" i="4"/>
  <c r="BC119" i="4"/>
  <c r="BB184" i="4"/>
  <c r="AZ184" i="4"/>
  <c r="AN254" i="4"/>
  <c r="AV254" i="4"/>
  <c r="AW254" i="4" s="1"/>
  <c r="BD273" i="4"/>
  <c r="BC273" i="4"/>
  <c r="AD30" i="4"/>
  <c r="AE30" i="4" s="1"/>
  <c r="AE31" i="4"/>
  <c r="S57" i="4"/>
  <c r="AG74" i="4"/>
  <c r="BB104" i="4"/>
  <c r="AZ104" i="4"/>
  <c r="BB223" i="4"/>
  <c r="AZ223" i="4"/>
  <c r="AV234" i="4"/>
  <c r="AW234" i="4" s="1"/>
  <c r="AW235" i="4"/>
  <c r="Y214" i="4"/>
  <c r="AG214" i="4"/>
  <c r="BB271" i="4"/>
  <c r="AZ271" i="4"/>
  <c r="AT25" i="4"/>
  <c r="AS24" i="4"/>
  <c r="AT24" i="4" s="1"/>
  <c r="AA141" i="4"/>
  <c r="AD142" i="4"/>
  <c r="AE142" i="4" s="1"/>
  <c r="AS168" i="4"/>
  <c r="AT168" i="4" s="1"/>
  <c r="AP167" i="4"/>
  <c r="BD211" i="4"/>
  <c r="BC211" i="4"/>
  <c r="AH253" i="4"/>
  <c r="AD261" i="4"/>
  <c r="AE261" i="4" s="1"/>
  <c r="AA260" i="4"/>
  <c r="AZ293" i="4"/>
  <c r="BB293" i="4"/>
  <c r="AY306" i="4"/>
  <c r="AH306" i="4"/>
  <c r="AN326" i="4"/>
  <c r="AM325" i="4"/>
  <c r="AV326" i="4"/>
  <c r="AW326" i="4" s="1"/>
  <c r="AN373" i="4"/>
  <c r="AV373" i="4"/>
  <c r="AW373" i="4" s="1"/>
  <c r="AY407" i="4"/>
  <c r="AH407" i="4"/>
  <c r="BB461" i="4"/>
  <c r="AZ461" i="4"/>
  <c r="BB469" i="4"/>
  <c r="AZ469" i="4"/>
  <c r="BB489" i="4"/>
  <c r="AZ489" i="4"/>
  <c r="AZ369" i="4"/>
  <c r="BB369" i="4"/>
  <c r="AZ389" i="4"/>
  <c r="BB389" i="4"/>
  <c r="AZ586" i="4"/>
  <c r="BB586" i="4"/>
  <c r="BD430" i="4"/>
  <c r="BC430" i="4"/>
  <c r="BB509" i="4"/>
  <c r="AZ509" i="4"/>
  <c r="AE356" i="4"/>
  <c r="AD355" i="4"/>
  <c r="AE355" i="4" s="1"/>
  <c r="AS584" i="4"/>
  <c r="AT584" i="4" s="1"/>
  <c r="AP557" i="4"/>
  <c r="AE591" i="4"/>
  <c r="AG591" i="4"/>
  <c r="BB610" i="4"/>
  <c r="AZ610" i="4"/>
  <c r="AZ646" i="4"/>
  <c r="BB646" i="4"/>
  <c r="AP597" i="4"/>
  <c r="AS597" i="4" s="1"/>
  <c r="AS598" i="4"/>
  <c r="AV639" i="4"/>
  <c r="AW639" i="4" s="1"/>
  <c r="AN639" i="4"/>
  <c r="S653" i="4"/>
  <c r="BD658" i="4"/>
  <c r="BC658" i="4"/>
  <c r="BD678" i="4"/>
  <c r="BC678" i="4"/>
  <c r="AY657" i="4"/>
  <c r="AH657" i="4"/>
  <c r="BB679" i="4"/>
  <c r="AZ679" i="4"/>
  <c r="S738" i="4"/>
  <c r="AH717" i="4"/>
  <c r="AY717" i="4"/>
  <c r="AH788" i="4"/>
  <c r="AJ753" i="4"/>
  <c r="AM754" i="4"/>
  <c r="AZ828" i="4"/>
  <c r="BB828" i="4"/>
  <c r="AP911" i="4"/>
  <c r="AS912" i="4"/>
  <c r="AT912" i="4" s="1"/>
  <c r="Y912" i="4"/>
  <c r="BB906" i="4"/>
  <c r="AZ906" i="4"/>
  <c r="BB920" i="4"/>
  <c r="AZ920" i="4"/>
  <c r="AG927" i="4"/>
  <c r="AH958" i="4"/>
  <c r="AY958" i="4"/>
  <c r="BB964" i="4"/>
  <c r="AZ964" i="4"/>
  <c r="U941" i="4"/>
  <c r="X942" i="4"/>
  <c r="AN75" i="4"/>
  <c r="AV75" i="4"/>
  <c r="AW75" i="4" s="1"/>
  <c r="X16" i="4"/>
  <c r="U15" i="4"/>
  <c r="BB22" i="4"/>
  <c r="AZ22" i="4"/>
  <c r="AY32" i="4"/>
  <c r="AH32" i="4"/>
  <c r="BD115" i="4"/>
  <c r="BC115" i="4"/>
  <c r="BB270" i="4"/>
  <c r="AZ270" i="4"/>
  <c r="BB53" i="4"/>
  <c r="AZ53" i="4"/>
  <c r="BB108" i="4"/>
  <c r="AZ108" i="4"/>
  <c r="AG136" i="4"/>
  <c r="BD227" i="4"/>
  <c r="BC227" i="4"/>
  <c r="AZ45" i="4"/>
  <c r="BB45" i="4"/>
  <c r="BD166" i="4"/>
  <c r="BC166" i="4"/>
  <c r="BB250" i="4"/>
  <c r="AZ250" i="4"/>
  <c r="X221" i="4"/>
  <c r="U220" i="4"/>
  <c r="AG262" i="4"/>
  <c r="Y262" i="4"/>
  <c r="BD353" i="4"/>
  <c r="BC353" i="4"/>
  <c r="AY405" i="4"/>
  <c r="AH405" i="4"/>
  <c r="AG205" i="4"/>
  <c r="Y205" i="4"/>
  <c r="BB284" i="4"/>
  <c r="AZ284" i="4"/>
  <c r="AY283" i="4"/>
  <c r="AZ309" i="4"/>
  <c r="BB309" i="4"/>
  <c r="AV412" i="4"/>
  <c r="AW412" i="4" s="1"/>
  <c r="AZ190" i="4"/>
  <c r="BB190" i="4"/>
  <c r="AZ252" i="4"/>
  <c r="BB252" i="4"/>
  <c r="AZ280" i="4"/>
  <c r="BB280" i="4"/>
  <c r="BC318" i="4"/>
  <c r="BD318" i="4"/>
  <c r="AH420" i="4"/>
  <c r="AY420" i="4"/>
  <c r="BC498" i="4"/>
  <c r="BD498" i="4"/>
  <c r="BC502" i="4"/>
  <c r="BD502" i="4"/>
  <c r="BB571" i="4"/>
  <c r="AZ571" i="4"/>
  <c r="AP341" i="4"/>
  <c r="BB399" i="4"/>
  <c r="BC399" i="4" s="1"/>
  <c r="S398" i="4"/>
  <c r="Y398" i="4" s="1"/>
  <c r="AE437" i="4"/>
  <c r="AG437" i="4"/>
  <c r="AY465" i="4"/>
  <c r="AH465" i="4"/>
  <c r="AE412" i="4"/>
  <c r="AD411" i="4"/>
  <c r="AE411" i="4" s="1"/>
  <c r="AZ562" i="4"/>
  <c r="BB562" i="4"/>
  <c r="AZ570" i="4"/>
  <c r="BB570" i="4"/>
  <c r="AY601" i="4"/>
  <c r="AH601" i="4"/>
  <c r="AH644" i="4"/>
  <c r="AY644" i="4"/>
  <c r="BD688" i="4"/>
  <c r="BC688" i="4"/>
  <c r="S556" i="4"/>
  <c r="AJ555" i="4"/>
  <c r="AR606" i="4"/>
  <c r="AS607" i="4"/>
  <c r="AT607" i="4" s="1"/>
  <c r="BB648" i="4"/>
  <c r="AZ648" i="4"/>
  <c r="AZ613" i="4"/>
  <c r="BB613" i="4"/>
  <c r="AZ641" i="4"/>
  <c r="BB641" i="4"/>
  <c r="BB667" i="4"/>
  <c r="AZ667" i="4"/>
  <c r="X699" i="4"/>
  <c r="U698" i="4"/>
  <c r="Y654" i="4"/>
  <c r="AG654" i="4"/>
  <c r="AH654" i="4" s="1"/>
  <c r="AV741" i="4"/>
  <c r="AN741" i="4"/>
  <c r="AA737" i="4"/>
  <c r="AD737" i="4" s="1"/>
  <c r="AD738" i="4"/>
  <c r="AE738" i="4" s="1"/>
  <c r="AP752" i="4"/>
  <c r="AS753" i="4"/>
  <c r="AT753" i="4" s="1"/>
  <c r="Y755" i="4"/>
  <c r="AG755" i="4"/>
  <c r="BD792" i="4"/>
  <c r="BC792" i="4"/>
  <c r="S714" i="4"/>
  <c r="AV748" i="4"/>
  <c r="AW748" i="4" s="1"/>
  <c r="AZ764" i="4"/>
  <c r="BB764" i="4"/>
  <c r="BB782" i="4"/>
  <c r="AZ782" i="4"/>
  <c r="BD793" i="4"/>
  <c r="BC793" i="4"/>
  <c r="S802" i="4"/>
  <c r="BD816" i="4"/>
  <c r="BC816" i="4"/>
  <c r="BB796" i="4"/>
  <c r="BD847" i="4"/>
  <c r="BC847" i="4"/>
  <c r="BB774" i="4"/>
  <c r="AZ774" i="4"/>
  <c r="BB871" i="4"/>
  <c r="AZ871" i="4"/>
  <c r="AT839" i="4"/>
  <c r="AV839" i="4"/>
  <c r="AW839" i="4" s="1"/>
  <c r="BD858" i="4"/>
  <c r="BC858" i="4"/>
  <c r="BD872" i="4"/>
  <c r="BC872" i="4"/>
  <c r="AN852" i="4"/>
  <c r="AV852" i="4"/>
  <c r="AW852" i="4" s="1"/>
  <c r="AS16" i="4"/>
  <c r="AP15" i="4"/>
  <c r="AE167" i="4"/>
  <c r="BD48" i="4"/>
  <c r="BC48" i="4"/>
  <c r="BD78" i="4"/>
  <c r="BC78" i="4"/>
  <c r="AY137" i="4"/>
  <c r="Y42" i="4"/>
  <c r="BB73" i="4"/>
  <c r="AZ73" i="4"/>
  <c r="AY241" i="4"/>
  <c r="BB242" i="4"/>
  <c r="AZ242" i="4"/>
  <c r="AY37" i="4"/>
  <c r="AH37" i="4"/>
  <c r="U57" i="4"/>
  <c r="AZ155" i="4"/>
  <c r="BB155" i="4"/>
  <c r="Y254" i="4"/>
  <c r="AG254" i="4"/>
  <c r="BC176" i="4"/>
  <c r="BD176" i="4"/>
  <c r="AV182" i="4"/>
  <c r="AW182" i="4" s="1"/>
  <c r="AW195" i="4"/>
  <c r="AV194" i="4"/>
  <c r="AW194" i="4" s="1"/>
  <c r="BB204" i="4"/>
  <c r="AZ204" i="4"/>
  <c r="AV262" i="4"/>
  <c r="AW262" i="4" s="1"/>
  <c r="AN262" i="4"/>
  <c r="AV305" i="4"/>
  <c r="AW305" i="4" s="1"/>
  <c r="AV205" i="4"/>
  <c r="AW205" i="4" s="1"/>
  <c r="AN205" i="4"/>
  <c r="AY281" i="4"/>
  <c r="AH281" i="4"/>
  <c r="AZ312" i="4"/>
  <c r="BB312" i="4"/>
  <c r="AH320" i="4"/>
  <c r="AY320" i="4"/>
  <c r="AZ344" i="4"/>
  <c r="BB344" i="4"/>
  <c r="AV399" i="4"/>
  <c r="AW399" i="4" s="1"/>
  <c r="AY442" i="4"/>
  <c r="AH326" i="4"/>
  <c r="AY326" i="4"/>
  <c r="AE320" i="4"/>
  <c r="AD319" i="4"/>
  <c r="AE319" i="4" s="1"/>
  <c r="AN365" i="4"/>
  <c r="AV365" i="4"/>
  <c r="AW365" i="4" s="1"/>
  <c r="AZ426" i="4"/>
  <c r="BB426" i="4"/>
  <c r="BB499" i="4"/>
  <c r="AZ499" i="4"/>
  <c r="BB529" i="4"/>
  <c r="AZ529" i="4"/>
  <c r="AZ564" i="4"/>
  <c r="BB564" i="4"/>
  <c r="AD381" i="4"/>
  <c r="AE381" i="4" s="1"/>
  <c r="AA380" i="4"/>
  <c r="AV452" i="4"/>
  <c r="AZ514" i="4"/>
  <c r="BB514" i="4"/>
  <c r="AZ376" i="4"/>
  <c r="BB376" i="4"/>
  <c r="BC474" i="4"/>
  <c r="BD474" i="4"/>
  <c r="BD548" i="4"/>
  <c r="BC548" i="4"/>
  <c r="S380" i="4"/>
  <c r="AZ455" i="4"/>
  <c r="BB455" i="4"/>
  <c r="AS492" i="4"/>
  <c r="AT492" i="4" s="1"/>
  <c r="AT493" i="4"/>
  <c r="AV493" i="4"/>
  <c r="BB527" i="4"/>
  <c r="AZ527" i="4"/>
  <c r="AH592" i="4"/>
  <c r="AY592" i="4"/>
  <c r="BB635" i="4"/>
  <c r="AZ635" i="4"/>
  <c r="Y480" i="4"/>
  <c r="AG480" i="4"/>
  <c r="AY512" i="4"/>
  <c r="AZ512" i="4" s="1"/>
  <c r="AH512" i="4"/>
  <c r="AN574" i="4"/>
  <c r="AM573" i="4"/>
  <c r="AN573" i="4" s="1"/>
  <c r="AH655" i="4"/>
  <c r="AY655" i="4"/>
  <c r="AY633" i="4"/>
  <c r="AH633" i="4"/>
  <c r="S617" i="4"/>
  <c r="BB718" i="4"/>
  <c r="AZ718" i="4"/>
  <c r="AD747" i="4"/>
  <c r="AE747" i="4" s="1"/>
  <c r="AA746" i="4"/>
  <c r="AJ737" i="4"/>
  <c r="AT787" i="4"/>
  <c r="AN747" i="4"/>
  <c r="BB832" i="4"/>
  <c r="AZ832" i="4"/>
  <c r="BC770" i="4"/>
  <c r="BD770" i="4"/>
  <c r="AZ873" i="4"/>
  <c r="BB873" i="4"/>
  <c r="AA802" i="4"/>
  <c r="AD803" i="4"/>
  <c r="BD854" i="4"/>
  <c r="BC854" i="4"/>
  <c r="AG898" i="4"/>
  <c r="BB907" i="4"/>
  <c r="AZ907" i="4"/>
  <c r="AH903" i="4"/>
  <c r="AY903" i="4"/>
  <c r="AY928" i="4"/>
  <c r="AH928" i="4"/>
  <c r="X931" i="4"/>
  <c r="U930" i="4"/>
  <c r="X930" i="4" s="1"/>
  <c r="AD971" i="4"/>
  <c r="AE971" i="4" s="1"/>
  <c r="AA970" i="4"/>
  <c r="AZ961" i="4"/>
  <c r="BB961" i="4"/>
  <c r="AN971" i="4"/>
  <c r="AV971" i="4"/>
  <c r="AW971" i="4" s="1"/>
  <c r="AT939" i="4"/>
  <c r="AY89" i="4"/>
  <c r="U303" i="4"/>
  <c r="AG398" i="4"/>
  <c r="BD154" i="4"/>
  <c r="BC154" i="4"/>
  <c r="BC109" i="4"/>
  <c r="BD109" i="4"/>
  <c r="AN128" i="4"/>
  <c r="AV128" i="4"/>
  <c r="AW128" i="4" s="1"/>
  <c r="AM173" i="4"/>
  <c r="AJ171" i="4"/>
  <c r="AJ168" i="4" s="1"/>
  <c r="AS221" i="4"/>
  <c r="AT221" i="4" s="1"/>
  <c r="AP220" i="4"/>
  <c r="AS304" i="4"/>
  <c r="AP303" i="4"/>
  <c r="AZ224" i="4"/>
  <c r="BB224" i="4"/>
  <c r="AZ264" i="4"/>
  <c r="BB264" i="4"/>
  <c r="BB354" i="4"/>
  <c r="AZ354" i="4"/>
  <c r="AG411" i="4"/>
  <c r="Y411" i="4"/>
  <c r="AY399" i="4"/>
  <c r="AZ399" i="4" s="1"/>
  <c r="AH399" i="4"/>
  <c r="AN333" i="4"/>
  <c r="AV333" i="4"/>
  <c r="AW333" i="4" s="1"/>
  <c r="AZ409" i="4"/>
  <c r="BB409" i="4"/>
  <c r="X435" i="4"/>
  <c r="U434" i="4"/>
  <c r="BC482" i="4"/>
  <c r="BD482" i="4"/>
  <c r="AV574" i="4"/>
  <c r="AW575" i="4"/>
  <c r="AY357" i="4"/>
  <c r="AH357" i="4"/>
  <c r="X557" i="4"/>
  <c r="U556" i="4"/>
  <c r="AZ348" i="4"/>
  <c r="BB348" i="4"/>
  <c r="AZ384" i="4"/>
  <c r="BB384" i="4"/>
  <c r="BB428" i="4"/>
  <c r="AZ428" i="4"/>
  <c r="AG590" i="4"/>
  <c r="Y590" i="4"/>
  <c r="AY588" i="4"/>
  <c r="AH588" i="4"/>
  <c r="AN584" i="4"/>
  <c r="AV584" i="4"/>
  <c r="AW584" i="4" s="1"/>
  <c r="AN464" i="4"/>
  <c r="AV464" i="4"/>
  <c r="AW464" i="4" s="1"/>
  <c r="AN480" i="4"/>
  <c r="AV480" i="4"/>
  <c r="AW480" i="4" s="1"/>
  <c r="AZ665" i="4"/>
  <c r="BB665" i="4"/>
  <c r="BB662" i="4"/>
  <c r="AZ662" i="4"/>
  <c r="S606" i="4"/>
  <c r="AS653" i="4"/>
  <c r="AT653" i="4" s="1"/>
  <c r="AP652" i="4"/>
  <c r="AZ690" i="4"/>
  <c r="BB690" i="4"/>
  <c r="BB624" i="4"/>
  <c r="AZ624" i="4"/>
  <c r="BB664" i="4"/>
  <c r="AZ664" i="4"/>
  <c r="AS700" i="4"/>
  <c r="AT700" i="4" s="1"/>
  <c r="AP699" i="4"/>
  <c r="BD669" i="4"/>
  <c r="BC669" i="4"/>
  <c r="AZ695" i="4"/>
  <c r="BB695" i="4"/>
  <c r="AS714" i="4"/>
  <c r="AT714" i="4" s="1"/>
  <c r="AP713" i="4"/>
  <c r="AY731" i="4"/>
  <c r="AH731" i="4"/>
  <c r="U737" i="4"/>
  <c r="X737" i="4" s="1"/>
  <c r="X738" i="4"/>
  <c r="AV804" i="4"/>
  <c r="AW804" i="4" s="1"/>
  <c r="AN804" i="4"/>
  <c r="AS747" i="4"/>
  <c r="AT747" i="4" s="1"/>
  <c r="AP746" i="4"/>
  <c r="BD767" i="4"/>
  <c r="BC767" i="4"/>
  <c r="AV762" i="4"/>
  <c r="AW762" i="4" s="1"/>
  <c r="BB810" i="4"/>
  <c r="AZ810" i="4"/>
  <c r="U837" i="4"/>
  <c r="X838" i="4"/>
  <c r="BB859" i="4"/>
  <c r="AZ859" i="4"/>
  <c r="X896" i="4"/>
  <c r="U895" i="4"/>
  <c r="Y861" i="4"/>
  <c r="AG861" i="4"/>
  <c r="BC884" i="4"/>
  <c r="BD884" i="4"/>
  <c r="AG856" i="4"/>
  <c r="Y856" i="4"/>
  <c r="AZ882" i="4"/>
  <c r="BB882" i="4"/>
  <c r="AY899" i="4"/>
  <c r="AH899" i="4"/>
  <c r="S931" i="4"/>
  <c r="AS926" i="4"/>
  <c r="AT926" i="4" s="1"/>
  <c r="AP925" i="4"/>
  <c r="BD951" i="4"/>
  <c r="BC951" i="4"/>
  <c r="BD947" i="4"/>
  <c r="BC947" i="4"/>
  <c r="BB960" i="4"/>
  <c r="AZ960" i="4"/>
  <c r="AZ977" i="4"/>
  <c r="BB977" i="4"/>
  <c r="BD981" i="4"/>
  <c r="BC981" i="4"/>
  <c r="AZ974" i="4"/>
  <c r="BB974" i="4"/>
  <c r="BB69" i="4"/>
  <c r="AZ69" i="4"/>
  <c r="AZ87" i="4"/>
  <c r="BB87" i="4"/>
  <c r="AM15" i="4"/>
  <c r="AJ14" i="4"/>
  <c r="Y75" i="4"/>
  <c r="AG75" i="4"/>
  <c r="AB13" i="4"/>
  <c r="AB12" i="4" s="1"/>
  <c r="AB11" i="4" s="1"/>
  <c r="BD66" i="4"/>
  <c r="BC66" i="4"/>
  <c r="BD146" i="4"/>
  <c r="BC146" i="4"/>
  <c r="AH35" i="4"/>
  <c r="AY35" i="4"/>
  <c r="BB106" i="4"/>
  <c r="AZ106" i="4"/>
  <c r="BB114" i="4"/>
  <c r="AZ114" i="4"/>
  <c r="BB188" i="4"/>
  <c r="AZ188" i="4"/>
  <c r="AV24" i="4"/>
  <c r="AW24" i="4" s="1"/>
  <c r="AN24" i="4"/>
  <c r="AZ41" i="4"/>
  <c r="BB41" i="4"/>
  <c r="AZ92" i="4"/>
  <c r="BB92" i="4"/>
  <c r="AC180" i="4"/>
  <c r="AD181" i="4"/>
  <c r="AE181" i="4" s="1"/>
  <c r="AZ291" i="4"/>
  <c r="BB291" i="4"/>
  <c r="AH129" i="4"/>
  <c r="AY129" i="4"/>
  <c r="X173" i="4"/>
  <c r="U171" i="4"/>
  <c r="U168" i="4" s="1"/>
  <c r="BB226" i="4"/>
  <c r="AZ226" i="4"/>
  <c r="AH288" i="4"/>
  <c r="BD351" i="4"/>
  <c r="BC351" i="4"/>
  <c r="AZ229" i="4"/>
  <c r="BB229" i="4"/>
  <c r="AY298" i="4"/>
  <c r="AH298" i="4"/>
  <c r="AZ228" i="4"/>
  <c r="BB228" i="4"/>
  <c r="AE297" i="4"/>
  <c r="AG297" i="4"/>
  <c r="BC322" i="4"/>
  <c r="BD322" i="4"/>
  <c r="BD361" i="4"/>
  <c r="BC361" i="4"/>
  <c r="BB446" i="4"/>
  <c r="AZ446" i="4"/>
  <c r="AN245" i="4"/>
  <c r="BB386" i="4"/>
  <c r="AZ386" i="4"/>
  <c r="AV374" i="4"/>
  <c r="AW374" i="4" s="1"/>
  <c r="AN374" i="4"/>
  <c r="AT419" i="4"/>
  <c r="BB485" i="4"/>
  <c r="AZ485" i="4"/>
  <c r="AY560" i="4"/>
  <c r="AH560" i="4"/>
  <c r="AS397" i="4"/>
  <c r="AP396" i="4"/>
  <c r="AZ352" i="4"/>
  <c r="BB352" i="4"/>
  <c r="AZ388" i="4"/>
  <c r="BB388" i="4"/>
  <c r="AW418" i="4"/>
  <c r="BB448" i="4"/>
  <c r="AZ448" i="4"/>
  <c r="BB481" i="4"/>
  <c r="AZ481" i="4"/>
  <c r="BD524" i="4"/>
  <c r="BC524" i="4"/>
  <c r="AD520" i="4"/>
  <c r="AE520" i="4" s="1"/>
  <c r="AA519" i="4"/>
  <c r="BB491" i="4"/>
  <c r="AZ491" i="4"/>
  <c r="BB523" i="4"/>
  <c r="AZ523" i="4"/>
  <c r="AG543" i="4"/>
  <c r="X542" i="4"/>
  <c r="Y543" i="4"/>
  <c r="AE599" i="4"/>
  <c r="AG599" i="4"/>
  <c r="AZ676" i="4"/>
  <c r="BB676" i="4"/>
  <c r="AD590" i="4"/>
  <c r="AE590" i="4" s="1"/>
  <c r="AA557" i="4"/>
  <c r="BB623" i="4"/>
  <c r="AZ623" i="4"/>
  <c r="BB603" i="4"/>
  <c r="AZ603" i="4"/>
  <c r="AE608" i="4"/>
  <c r="AG608" i="4"/>
  <c r="AW691" i="4"/>
  <c r="AY691" i="4"/>
  <c r="BB628" i="4"/>
  <c r="AZ628" i="4"/>
  <c r="AZ649" i="4"/>
  <c r="BB649" i="4"/>
  <c r="BB672" i="4"/>
  <c r="AZ672" i="4"/>
  <c r="AM642" i="4"/>
  <c r="AK617" i="4"/>
  <c r="AK616" i="4" s="1"/>
  <c r="AK615" i="4" s="1"/>
  <c r="AK614" i="4" s="1"/>
  <c r="AK594" i="4" s="1"/>
  <c r="AH687" i="4"/>
  <c r="AY687" i="4"/>
  <c r="AJ714" i="4"/>
  <c r="AM715" i="4"/>
  <c r="S751" i="4"/>
  <c r="AY742" i="4"/>
  <c r="AH742" i="4"/>
  <c r="AZ736" i="4"/>
  <c r="BB736" i="4"/>
  <c r="AZ843" i="4"/>
  <c r="BB843" i="4"/>
  <c r="BB826" i="4"/>
  <c r="AZ826" i="4"/>
  <c r="AN755" i="4"/>
  <c r="AV755" i="4"/>
  <c r="AW755" i="4" s="1"/>
  <c r="AY763" i="4"/>
  <c r="AH763" i="4"/>
  <c r="BB806" i="4"/>
  <c r="AZ806" i="4"/>
  <c r="AY846" i="4"/>
  <c r="AH846" i="4"/>
  <c r="Y852" i="4"/>
  <c r="AG852" i="4"/>
  <c r="BD866" i="4"/>
  <c r="BC866" i="4"/>
  <c r="X911" i="4"/>
  <c r="U910" i="4"/>
  <c r="AY914" i="4"/>
  <c r="AH914" i="4"/>
  <c r="AH944" i="4"/>
  <c r="AY944" i="4"/>
  <c r="AH963" i="4"/>
  <c r="AY963" i="4"/>
  <c r="AD932" i="4"/>
  <c r="AE932" i="4" s="1"/>
  <c r="AA931" i="4"/>
  <c r="Y957" i="4"/>
  <c r="S956" i="4"/>
  <c r="BB980" i="4"/>
  <c r="AZ980" i="4"/>
  <c r="AZ79" i="4"/>
  <c r="BB79" i="4"/>
  <c r="BD91" i="4"/>
  <c r="BC91" i="4"/>
  <c r="AR13" i="4"/>
  <c r="Y116" i="4"/>
  <c r="AG116" i="4"/>
  <c r="BB81" i="4"/>
  <c r="AZ81" i="4"/>
  <c r="AG17" i="4"/>
  <c r="AG43" i="4"/>
  <c r="AH93" i="4"/>
  <c r="AY93" i="4"/>
  <c r="AZ107" i="4"/>
  <c r="BB107" i="4"/>
  <c r="AZ124" i="4"/>
  <c r="BB124" i="4"/>
  <c r="AM18" i="4"/>
  <c r="AN18" i="4" s="1"/>
  <c r="AN19" i="4"/>
  <c r="W58" i="4"/>
  <c r="W57" i="4" s="1"/>
  <c r="W56" i="4" s="1"/>
  <c r="W55" i="4" s="1"/>
  <c r="W13" i="4" s="1"/>
  <c r="W12" i="4" s="1"/>
  <c r="W11" i="4" s="1"/>
  <c r="X59" i="4"/>
  <c r="AG86" i="4"/>
  <c r="AH87" i="4"/>
  <c r="BD315" i="4"/>
  <c r="BC315" i="4"/>
  <c r="Y276" i="4"/>
  <c r="AG276" i="4"/>
  <c r="AG222" i="4"/>
  <c r="Y222" i="4"/>
  <c r="AG206" i="4"/>
  <c r="AN234" i="4"/>
  <c r="BB335" i="4"/>
  <c r="AZ335" i="4"/>
  <c r="AZ439" i="4"/>
  <c r="BB439" i="4"/>
  <c r="BD359" i="4"/>
  <c r="BC359" i="4"/>
  <c r="AY290" i="4"/>
  <c r="AH290" i="4"/>
  <c r="AE419" i="4"/>
  <c r="BC370" i="4"/>
  <c r="BD370" i="4"/>
  <c r="AV406" i="4"/>
  <c r="AW406" i="4" s="1"/>
  <c r="AN406" i="4"/>
  <c r="BD425" i="4"/>
  <c r="BC425" i="4"/>
  <c r="AP435" i="4"/>
  <c r="AS436" i="4"/>
  <c r="AS451" i="4"/>
  <c r="AT451" i="4" s="1"/>
  <c r="AT452" i="4"/>
  <c r="BD500" i="4"/>
  <c r="BC500" i="4"/>
  <c r="BD528" i="4"/>
  <c r="BC528" i="4"/>
  <c r="AY551" i="4"/>
  <c r="AH551" i="4"/>
  <c r="AY580" i="4"/>
  <c r="AH580" i="4"/>
  <c r="AT342" i="4"/>
  <c r="BB415" i="4"/>
  <c r="AZ415" i="4"/>
  <c r="AM451" i="4"/>
  <c r="AN451" i="4" s="1"/>
  <c r="AN452" i="4"/>
  <c r="AZ372" i="4"/>
  <c r="BB372" i="4"/>
  <c r="AY416" i="4"/>
  <c r="AH416" i="4"/>
  <c r="AA435" i="4"/>
  <c r="AD436" i="4"/>
  <c r="BB525" i="4"/>
  <c r="AZ525" i="4"/>
  <c r="BC534" i="4"/>
  <c r="BD534" i="4"/>
  <c r="BC494" i="4"/>
  <c r="BD494" i="4"/>
  <c r="AE505" i="4"/>
  <c r="AG505" i="4"/>
  <c r="Y550" i="4"/>
  <c r="AV590" i="4"/>
  <c r="AW590" i="4" s="1"/>
  <c r="AN590" i="4"/>
  <c r="BB495" i="4"/>
  <c r="AZ495" i="4"/>
  <c r="AH559" i="4"/>
  <c r="AY559" i="4"/>
  <c r="BB604" i="4"/>
  <c r="AZ604" i="4"/>
  <c r="AP478" i="4"/>
  <c r="AH600" i="4"/>
  <c r="AY600" i="4"/>
  <c r="AZ681" i="4"/>
  <c r="BB681" i="4"/>
  <c r="Y573" i="4"/>
  <c r="AG573" i="4"/>
  <c r="AH573" i="4" s="1"/>
  <c r="X606" i="4"/>
  <c r="U605" i="4"/>
  <c r="X618" i="4"/>
  <c r="U617" i="4"/>
  <c r="BD692" i="4"/>
  <c r="BC692" i="4"/>
  <c r="AY702" i="4"/>
  <c r="AH702" i="4"/>
  <c r="Y700" i="4"/>
  <c r="AG700" i="4"/>
  <c r="Y686" i="4"/>
  <c r="AG686" i="4"/>
  <c r="AL739" i="4"/>
  <c r="AM740" i="4"/>
  <c r="AE739" i="4"/>
  <c r="AV803" i="4"/>
  <c r="AW803" i="4" s="1"/>
  <c r="AN803" i="4"/>
  <c r="U753" i="4"/>
  <c r="X754" i="4"/>
  <c r="S746" i="4"/>
  <c r="U799" i="4"/>
  <c r="X799" i="4" s="1"/>
  <c r="X800" i="4"/>
  <c r="Y875" i="4"/>
  <c r="AG875" i="4"/>
  <c r="AY795" i="4"/>
  <c r="AZ795" i="4" s="1"/>
  <c r="BB787" i="4"/>
  <c r="BC787" i="4" s="1"/>
  <c r="S820" i="4"/>
  <c r="AY877" i="4"/>
  <c r="AH877" i="4"/>
  <c r="AS838" i="4"/>
  <c r="AP837" i="4"/>
  <c r="AZ878" i="4"/>
  <c r="BB878" i="4"/>
  <c r="BC890" i="4"/>
  <c r="BD890" i="4"/>
  <c r="AT875" i="4"/>
  <c r="AY901" i="4"/>
  <c r="AH901" i="4"/>
  <c r="BD883" i="4"/>
  <c r="BC883" i="4"/>
  <c r="AP98" i="4"/>
  <c r="AS99" i="4"/>
  <c r="AH61" i="4"/>
  <c r="AY61" i="4"/>
  <c r="BD68" i="4"/>
  <c r="BC68" i="4"/>
  <c r="AY94" i="4"/>
  <c r="AH94" i="4"/>
  <c r="AM100" i="4"/>
  <c r="AJ99" i="4"/>
  <c r="BB162" i="4"/>
  <c r="AZ162" i="4"/>
  <c r="AY26" i="4"/>
  <c r="BB27" i="4"/>
  <c r="AZ27" i="4"/>
  <c r="AY44" i="4"/>
  <c r="AH44" i="4"/>
  <c r="AW169" i="4"/>
  <c r="AY169" i="4"/>
  <c r="AZ186" i="4"/>
  <c r="BB186" i="4"/>
  <c r="S17" i="4"/>
  <c r="AW17" i="4" s="1"/>
  <c r="AL58" i="4"/>
  <c r="AM59" i="4"/>
  <c r="BB160" i="4"/>
  <c r="AZ160" i="4"/>
  <c r="BB278" i="4"/>
  <c r="AZ278" i="4"/>
  <c r="AZ49" i="4"/>
  <c r="BB49" i="4"/>
  <c r="BD243" i="4"/>
  <c r="BC243" i="4"/>
  <c r="BB282" i="4"/>
  <c r="AZ282" i="4"/>
  <c r="BB311" i="4"/>
  <c r="AZ311" i="4"/>
  <c r="AG246" i="4"/>
  <c r="X245" i="4"/>
  <c r="Y246" i="4"/>
  <c r="AY321" i="4"/>
  <c r="AH321" i="4"/>
  <c r="AZ360" i="4"/>
  <c r="BB360" i="4"/>
  <c r="AV206" i="4"/>
  <c r="AW206" i="4" s="1"/>
  <c r="S259" i="4"/>
  <c r="AZ285" i="4"/>
  <c r="BB285" i="4"/>
  <c r="BC324" i="4"/>
  <c r="BD324" i="4"/>
  <c r="AZ232" i="4"/>
  <c r="BB232" i="4"/>
  <c r="AZ256" i="4"/>
  <c r="BB256" i="4"/>
  <c r="BB375" i="4"/>
  <c r="AZ375" i="4"/>
  <c r="AV366" i="4"/>
  <c r="AW366" i="4" s="1"/>
  <c r="AN366" i="4"/>
  <c r="AZ414" i="4"/>
  <c r="BB414" i="4"/>
  <c r="AZ445" i="4"/>
  <c r="BB445" i="4"/>
  <c r="BB501" i="4"/>
  <c r="AZ501" i="4"/>
  <c r="X342" i="4"/>
  <c r="AZ401" i="4"/>
  <c r="BB401" i="4"/>
  <c r="BD410" i="4"/>
  <c r="BC410" i="4"/>
  <c r="Y463" i="4"/>
  <c r="AG463" i="4"/>
  <c r="S478" i="4"/>
  <c r="AT504" i="4"/>
  <c r="AN550" i="4"/>
  <c r="AN585" i="4"/>
  <c r="AV585" i="4"/>
  <c r="AW585" i="4" s="1"/>
  <c r="AZ602" i="4"/>
  <c r="BB602" i="4"/>
  <c r="AG471" i="4"/>
  <c r="Y471" i="4"/>
  <c r="Y512" i="4"/>
  <c r="Y536" i="4"/>
  <c r="AG536" i="4"/>
  <c r="X535" i="4"/>
  <c r="BD569" i="4"/>
  <c r="BC569" i="4"/>
  <c r="BB627" i="4"/>
  <c r="AZ627" i="4"/>
  <c r="AZ609" i="4"/>
  <c r="BB609" i="4"/>
  <c r="AD653" i="4"/>
  <c r="AE653" i="4" s="1"/>
  <c r="AA652" i="4"/>
  <c r="AN686" i="4"/>
  <c r="AV686" i="4"/>
  <c r="AW686" i="4" s="1"/>
  <c r="AZ693" i="4"/>
  <c r="BB693" i="4"/>
  <c r="BB659" i="4"/>
  <c r="AZ659" i="4"/>
  <c r="AY677" i="4"/>
  <c r="AH677" i="4"/>
  <c r="AZ730" i="4"/>
  <c r="BB730" i="4"/>
  <c r="AZ728" i="4"/>
  <c r="BB728" i="4"/>
  <c r="AY749" i="4"/>
  <c r="AH749" i="4"/>
  <c r="Y821" i="4"/>
  <c r="AG821" i="4"/>
  <c r="AM821" i="4"/>
  <c r="AJ820" i="4"/>
  <c r="AM746" i="4"/>
  <c r="AJ745" i="4"/>
  <c r="AZ766" i="4"/>
  <c r="BB766" i="4"/>
  <c r="BB790" i="4"/>
  <c r="AZ790" i="4"/>
  <c r="AN777" i="4"/>
  <c r="AM776" i="4"/>
  <c r="AN776" i="4" s="1"/>
  <c r="BD844" i="4"/>
  <c r="BC844" i="4"/>
  <c r="AG868" i="4"/>
  <c r="Y868" i="4"/>
  <c r="S909" i="4"/>
  <c r="BD937" i="4"/>
  <c r="BC937" i="4"/>
  <c r="Y932" i="4"/>
  <c r="AG932" i="4"/>
  <c r="AK911" i="4"/>
  <c r="AM912" i="4"/>
  <c r="U924" i="4"/>
  <c r="X925" i="4"/>
  <c r="AZ965" i="4"/>
  <c r="BB965" i="4"/>
  <c r="AS179" i="4"/>
  <c r="AP178" i="4"/>
  <c r="AV86" i="4"/>
  <c r="AW86" i="4" s="1"/>
  <c r="AN86" i="4"/>
  <c r="BD84" i="4"/>
  <c r="BC84" i="4"/>
  <c r="BB47" i="4"/>
  <c r="AZ47" i="4"/>
  <c r="AY76" i="4"/>
  <c r="BB77" i="4"/>
  <c r="AZ77" i="4"/>
  <c r="BB200" i="4"/>
  <c r="AZ200" i="4"/>
  <c r="AY118" i="4"/>
  <c r="AH118" i="4"/>
  <c r="AD16" i="4"/>
  <c r="AA15" i="4"/>
  <c r="BD191" i="4"/>
  <c r="BC191" i="4"/>
  <c r="AD58" i="4"/>
  <c r="AE58" i="4" s="1"/>
  <c r="AA57" i="4"/>
  <c r="AZ147" i="4"/>
  <c r="BB147" i="4"/>
  <c r="BB165" i="4"/>
  <c r="AZ165" i="4"/>
  <c r="BB307" i="4"/>
  <c r="AZ307" i="4"/>
  <c r="BB215" i="4"/>
  <c r="AZ215" i="4"/>
  <c r="AT297" i="4"/>
  <c r="AV297" i="4"/>
  <c r="AW297" i="4" s="1"/>
  <c r="BD393" i="4"/>
  <c r="BC393" i="4"/>
  <c r="BD38" i="4"/>
  <c r="BC38" i="4"/>
  <c r="AY102" i="4"/>
  <c r="AH102" i="4"/>
  <c r="AH157" i="4"/>
  <c r="AY157" i="4"/>
  <c r="AH95" i="4"/>
  <c r="AY95" i="4"/>
  <c r="AY128" i="4"/>
  <c r="AH128" i="4"/>
  <c r="Y277" i="4"/>
  <c r="AG277" i="4"/>
  <c r="AN174" i="4"/>
  <c r="AV174" i="4"/>
  <c r="AW174" i="4" s="1"/>
  <c r="AY207" i="4"/>
  <c r="AH207" i="4"/>
  <c r="AY412" i="4"/>
  <c r="AH412" i="4"/>
  <c r="AD397" i="4"/>
  <c r="AA396" i="4"/>
  <c r="BD454" i="4"/>
  <c r="BC454" i="4"/>
  <c r="BB537" i="4"/>
  <c r="AZ537" i="4"/>
  <c r="BB423" i="4"/>
  <c r="AZ423" i="4"/>
  <c r="BB503" i="4"/>
  <c r="AZ503" i="4"/>
  <c r="S519" i="4"/>
  <c r="AH631" i="4"/>
  <c r="AY631" i="4"/>
  <c r="AZ631" i="4" s="1"/>
  <c r="AZ625" i="4"/>
  <c r="BB625" i="4"/>
  <c r="AY723" i="4"/>
  <c r="AH723" i="4"/>
  <c r="BD719" i="4"/>
  <c r="BC719" i="4"/>
  <c r="AZ827" i="4"/>
  <c r="BB827" i="4"/>
  <c r="BD771" i="4"/>
  <c r="BC771" i="4"/>
  <c r="AZ734" i="4"/>
  <c r="BB734" i="4"/>
  <c r="AY805" i="4"/>
  <c r="BB845" i="4"/>
  <c r="AZ845" i="4"/>
  <c r="Y839" i="4"/>
  <c r="AG839" i="4"/>
  <c r="Y897" i="4"/>
  <c r="AG897" i="4"/>
  <c r="Y862" i="4"/>
  <c r="AG862" i="4"/>
  <c r="AV868" i="4"/>
  <c r="AW868" i="4" s="1"/>
  <c r="AN868" i="4"/>
  <c r="AM896" i="4"/>
  <c r="AJ895" i="4"/>
  <c r="BB946" i="4"/>
  <c r="AZ946" i="4"/>
  <c r="AH933" i="4"/>
  <c r="AZ973" i="4"/>
  <c r="BB973" i="4"/>
  <c r="AV19" i="4"/>
  <c r="AW20" i="4"/>
  <c r="BD52" i="4"/>
  <c r="BC52" i="4"/>
  <c r="AG117" i="4"/>
  <c r="AH117" i="4" s="1"/>
  <c r="Y117" i="4"/>
  <c r="AV16" i="4"/>
  <c r="X100" i="4"/>
  <c r="U99" i="4"/>
  <c r="AY148" i="4"/>
  <c r="AH148" i="4"/>
  <c r="AY156" i="4"/>
  <c r="AZ156" i="4" s="1"/>
  <c r="AH156" i="4"/>
  <c r="BB51" i="4"/>
  <c r="AZ51" i="4"/>
  <c r="BD265" i="4"/>
  <c r="BC265" i="4"/>
  <c r="AS58" i="4"/>
  <c r="AT58" i="4" s="1"/>
  <c r="AP57" i="4"/>
  <c r="AW121" i="4"/>
  <c r="AY121" i="4"/>
  <c r="AY209" i="4"/>
  <c r="AH209" i="4"/>
  <c r="BD233" i="4"/>
  <c r="BC233" i="4"/>
  <c r="BB263" i="4"/>
  <c r="AZ263" i="4"/>
  <c r="AZ299" i="4"/>
  <c r="BB299" i="4"/>
  <c r="Y174" i="4"/>
  <c r="AG174" i="4"/>
  <c r="AZ183" i="4"/>
  <c r="BB183" i="4"/>
  <c r="BB308" i="4"/>
  <c r="AZ308" i="4"/>
  <c r="S303" i="4"/>
  <c r="BB358" i="4"/>
  <c r="AZ358" i="4"/>
  <c r="BD403" i="4"/>
  <c r="BC403" i="4"/>
  <c r="Y419" i="4"/>
  <c r="AZ329" i="4"/>
  <c r="BB329" i="4"/>
  <c r="S341" i="4"/>
  <c r="AE452" i="4"/>
  <c r="AD451" i="4"/>
  <c r="AE451" i="4" s="1"/>
  <c r="AD341" i="4"/>
  <c r="AE341" i="4" s="1"/>
  <c r="AA340" i="4"/>
  <c r="AT398" i="4"/>
  <c r="BD496" i="4"/>
  <c r="BC496" i="4"/>
  <c r="AZ508" i="4"/>
  <c r="BB508" i="4"/>
  <c r="BD582" i="4"/>
  <c r="BC582" i="4"/>
  <c r="AE521" i="4"/>
  <c r="AG521" i="4"/>
  <c r="AY578" i="4"/>
  <c r="AH578" i="4"/>
  <c r="AY544" i="4"/>
  <c r="AH544" i="4"/>
  <c r="AA597" i="4"/>
  <c r="AD597" i="4" s="1"/>
  <c r="AD598" i="4"/>
  <c r="AZ587" i="4"/>
  <c r="BB587" i="4"/>
  <c r="BD565" i="4"/>
  <c r="BC565" i="4"/>
  <c r="AC606" i="4"/>
  <c r="AD607" i="4"/>
  <c r="AE607" i="4" s="1"/>
  <c r="BB666" i="4"/>
  <c r="AZ666" i="4"/>
  <c r="AG701" i="4"/>
  <c r="AN643" i="4"/>
  <c r="AV643" i="4"/>
  <c r="AW643" i="4" s="1"/>
  <c r="BB670" i="4"/>
  <c r="AZ670" i="4"/>
  <c r="AN716" i="4"/>
  <c r="AV716" i="4"/>
  <c r="AW716" i="4" s="1"/>
  <c r="BB721" i="4"/>
  <c r="AZ721" i="4"/>
  <c r="AA752" i="4"/>
  <c r="AD753" i="4"/>
  <c r="AE753" i="4" s="1"/>
  <c r="AH756" i="4"/>
  <c r="AY756" i="4"/>
  <c r="BD791" i="4"/>
  <c r="BC791" i="4"/>
  <c r="AT868" i="4"/>
  <c r="AN761" i="4"/>
  <c r="AV761" i="4"/>
  <c r="AW761" i="4" s="1"/>
  <c r="BB867" i="4"/>
  <c r="AZ867" i="4"/>
  <c r="AY797" i="4"/>
  <c r="AH797" i="4"/>
  <c r="AH814" i="4"/>
  <c r="AY814" i="4"/>
  <c r="AG851" i="4"/>
  <c r="Y851" i="4"/>
  <c r="BB848" i="4"/>
  <c r="AZ848" i="4"/>
  <c r="AV855" i="4"/>
  <c r="AW855" i="4" s="1"/>
  <c r="AN855" i="4"/>
  <c r="AZ916" i="4"/>
  <c r="BB916" i="4"/>
  <c r="BD889" i="4"/>
  <c r="BC889" i="4"/>
  <c r="BB950" i="4"/>
  <c r="AZ950" i="4"/>
  <c r="S938" i="4"/>
  <c r="AA911" i="4"/>
  <c r="AD912" i="4"/>
  <c r="AE912" i="4" s="1"/>
  <c r="U970" i="4"/>
  <c r="X971" i="4"/>
  <c r="AM932" i="4"/>
  <c r="AJ931" i="4"/>
  <c r="S925" i="4"/>
  <c r="X956" i="4"/>
  <c r="U955" i="4"/>
  <c r="AY975" i="4"/>
  <c r="AH975" i="4"/>
  <c r="BD978" i="4"/>
  <c r="BC978" i="4"/>
  <c r="BD237" i="4"/>
  <c r="BC237" i="4"/>
  <c r="Y60" i="4"/>
  <c r="AG60" i="4"/>
  <c r="AY123" i="4"/>
  <c r="AH123" i="4"/>
  <c r="AH145" i="4"/>
  <c r="AY145" i="4"/>
  <c r="AN214" i="4"/>
  <c r="AV214" i="4"/>
  <c r="AW214" i="4" s="1"/>
  <c r="AZ29" i="4"/>
  <c r="BB29" i="4"/>
  <c r="AY127" i="4"/>
  <c r="AH127" i="4"/>
  <c r="AV253" i="4"/>
  <c r="AW253" i="4" s="1"/>
  <c r="AN253" i="4"/>
  <c r="BD345" i="4"/>
  <c r="BC345" i="4"/>
  <c r="BD371" i="4"/>
  <c r="BC371" i="4"/>
  <c r="AS261" i="4"/>
  <c r="AT261" i="4" s="1"/>
  <c r="AP260" i="4"/>
  <c r="AZ330" i="4"/>
  <c r="BB330" i="4"/>
  <c r="AZ443" i="4"/>
  <c r="BB443" i="4"/>
  <c r="AZ202" i="4"/>
  <c r="BB202" i="4"/>
  <c r="AZ268" i="4"/>
  <c r="BB268" i="4"/>
  <c r="AT319" i="4"/>
  <c r="AZ413" i="4"/>
  <c r="BB413" i="4"/>
  <c r="S220" i="4"/>
  <c r="AA303" i="4"/>
  <c r="AD304" i="4"/>
  <c r="X365" i="4"/>
  <c r="U362" i="4"/>
  <c r="X381" i="4"/>
  <c r="U380" i="4"/>
  <c r="BB473" i="4"/>
  <c r="AZ473" i="4"/>
  <c r="BB563" i="4"/>
  <c r="AZ563" i="4"/>
  <c r="AY438" i="4"/>
  <c r="AH438" i="4"/>
  <c r="BD532" i="4"/>
  <c r="BC532" i="4"/>
  <c r="BB431" i="4"/>
  <c r="AZ431" i="4"/>
  <c r="BC546" i="4"/>
  <c r="BD546" i="4"/>
  <c r="AS520" i="4"/>
  <c r="AT520" i="4" s="1"/>
  <c r="AP519" i="4"/>
  <c r="AH550" i="4"/>
  <c r="AZ566" i="4"/>
  <c r="BB566" i="4"/>
  <c r="AV591" i="4"/>
  <c r="AW591" i="4" s="1"/>
  <c r="AN591" i="4"/>
  <c r="AY552" i="4"/>
  <c r="AH552" i="4"/>
  <c r="AZ668" i="4"/>
  <c r="BB668" i="4"/>
  <c r="X519" i="4"/>
  <c r="U518" i="4"/>
  <c r="AY689" i="4"/>
  <c r="AH689" i="4"/>
  <c r="AG574" i="4"/>
  <c r="AH574" i="4" s="1"/>
  <c r="BB636" i="4"/>
  <c r="AZ636" i="4"/>
  <c r="AG607" i="4"/>
  <c r="Y607" i="4"/>
  <c r="AG619" i="4"/>
  <c r="Y619" i="4"/>
  <c r="AN700" i="4"/>
  <c r="AV700" i="4"/>
  <c r="AW700" i="4" s="1"/>
  <c r="BB612" i="4"/>
  <c r="AZ612" i="4"/>
  <c r="S673" i="4"/>
  <c r="AZ629" i="4"/>
  <c r="BB629" i="4"/>
  <c r="AY727" i="4"/>
  <c r="AH727" i="4"/>
  <c r="X685" i="4"/>
  <c r="U674" i="4"/>
  <c r="BC710" i="4"/>
  <c r="BD710" i="4"/>
  <c r="AY720" i="4"/>
  <c r="AH720" i="4"/>
  <c r="X715" i="4"/>
  <c r="U714" i="4"/>
  <c r="BB729" i="4"/>
  <c r="AY789" i="4"/>
  <c r="AH789" i="4"/>
  <c r="AG822" i="4"/>
  <c r="X760" i="4"/>
  <c r="U759" i="4"/>
  <c r="AN788" i="4"/>
  <c r="AV788" i="4"/>
  <c r="AW788" i="4" s="1"/>
  <c r="AG876" i="4"/>
  <c r="Y876" i="4"/>
  <c r="BD785" i="4"/>
  <c r="BC785" i="4"/>
  <c r="AY780" i="4"/>
  <c r="AH780" i="4"/>
  <c r="BD795" i="4"/>
  <c r="BB795" i="4"/>
  <c r="BC795" i="4" s="1"/>
  <c r="Y795" i="4"/>
  <c r="AY840" i="4"/>
  <c r="AH840" i="4"/>
  <c r="BB880" i="4"/>
  <c r="AZ880" i="4"/>
  <c r="BB815" i="4"/>
  <c r="AZ815" i="4"/>
  <c r="BD860" i="4"/>
  <c r="BC860" i="4"/>
  <c r="AN861" i="4"/>
  <c r="AV861" i="4"/>
  <c r="AW861" i="4" s="1"/>
  <c r="AZ921" i="4"/>
  <c r="BB921" i="4"/>
  <c r="AT100" i="4"/>
  <c r="BD21" i="4"/>
  <c r="BC21" i="4"/>
  <c r="BD36" i="4"/>
  <c r="BC36" i="4"/>
  <c r="BB130" i="4"/>
  <c r="AZ130" i="4"/>
  <c r="AH26" i="4"/>
  <c r="AG25" i="4"/>
  <c r="BB54" i="4"/>
  <c r="AZ54" i="4"/>
  <c r="X180" i="4"/>
  <c r="U179" i="4"/>
  <c r="BB267" i="4"/>
  <c r="AZ267" i="4"/>
  <c r="AN60" i="4"/>
  <c r="AV60" i="4"/>
  <c r="AW60" i="4" s="1"/>
  <c r="Y144" i="4"/>
  <c r="AG144" i="4"/>
  <c r="BB192" i="4"/>
  <c r="AZ192" i="4"/>
  <c r="BC328" i="4"/>
  <c r="BD328" i="4"/>
  <c r="BB122" i="4"/>
  <c r="AZ122" i="4"/>
  <c r="BB149" i="4"/>
  <c r="AZ149" i="4"/>
  <c r="S180" i="4"/>
  <c r="AT180" i="4" s="1"/>
  <c r="BD279" i="4"/>
  <c r="BC279" i="4"/>
  <c r="AM221" i="4"/>
  <c r="AJ220" i="4"/>
  <c r="AY247" i="4"/>
  <c r="AH247" i="4"/>
  <c r="AS245" i="4"/>
  <c r="AT245" i="4" s="1"/>
  <c r="AT246" i="4"/>
  <c r="AZ456" i="4"/>
  <c r="BB456" i="4"/>
  <c r="AS325" i="4"/>
  <c r="AT325" i="4" s="1"/>
  <c r="AT326" i="4"/>
  <c r="BD391" i="4"/>
  <c r="BC391" i="4"/>
  <c r="BD317" i="4"/>
  <c r="BC317" i="4"/>
  <c r="BC336" i="4"/>
  <c r="BD336" i="4"/>
  <c r="BB402" i="4"/>
  <c r="AZ402" i="4"/>
  <c r="Y333" i="4"/>
  <c r="AG333" i="4"/>
  <c r="AM381" i="4"/>
  <c r="AJ380" i="4"/>
  <c r="BD460" i="4"/>
  <c r="BC460" i="4"/>
  <c r="AY513" i="4"/>
  <c r="AH513" i="4"/>
  <c r="BC538" i="4"/>
  <c r="BD538" i="4"/>
  <c r="AZ568" i="4"/>
  <c r="BB568" i="4"/>
  <c r="AG343" i="4"/>
  <c r="Y343" i="4"/>
  <c r="AE365" i="4"/>
  <c r="AY400" i="4"/>
  <c r="AH400" i="4"/>
  <c r="AZ392" i="4"/>
  <c r="BB392" i="4"/>
  <c r="BB440" i="4"/>
  <c r="AZ440" i="4"/>
  <c r="Y464" i="4"/>
  <c r="AG464" i="4"/>
  <c r="BB497" i="4"/>
  <c r="AZ497" i="4"/>
  <c r="BC530" i="4"/>
  <c r="BD530" i="4"/>
  <c r="AT505" i="4"/>
  <c r="AV505" i="4"/>
  <c r="AW505" i="4" s="1"/>
  <c r="AV550" i="4"/>
  <c r="AW550" i="4" s="1"/>
  <c r="BB593" i="4"/>
  <c r="AZ593" i="4"/>
  <c r="BB511" i="4"/>
  <c r="AZ511" i="4"/>
  <c r="BB539" i="4"/>
  <c r="AZ539" i="4"/>
  <c r="Y472" i="4"/>
  <c r="AG472" i="4"/>
  <c r="AE550" i="4"/>
  <c r="AT631" i="4"/>
  <c r="AM606" i="4"/>
  <c r="AJ605" i="4"/>
  <c r="AM618" i="4"/>
  <c r="AJ617" i="4"/>
  <c r="AE654" i="4"/>
  <c r="AH675" i="4"/>
  <c r="AY675" i="4"/>
  <c r="AM685" i="4"/>
  <c r="AJ674" i="4"/>
  <c r="AM653" i="4"/>
  <c r="AA713" i="4"/>
  <c r="AD714" i="4"/>
  <c r="AE714" i="4" s="1"/>
  <c r="U819" i="4"/>
  <c r="X820" i="4"/>
  <c r="AV822" i="4"/>
  <c r="AW822" i="4" s="1"/>
  <c r="AN822" i="4"/>
  <c r="U745" i="4"/>
  <c r="X746" i="4"/>
  <c r="AY807" i="4"/>
  <c r="AH807" i="4"/>
  <c r="AA819" i="4"/>
  <c r="AD820" i="4"/>
  <c r="AE820" i="4" s="1"/>
  <c r="S760" i="4"/>
  <c r="Y803" i="4"/>
  <c r="AZ891" i="4"/>
  <c r="BB891" i="4"/>
  <c r="BD833" i="4"/>
  <c r="BC833" i="4"/>
  <c r="BD864" i="4"/>
  <c r="BC864" i="4"/>
  <c r="AH863" i="4"/>
  <c r="AY863" i="4"/>
  <c r="BB879" i="4"/>
  <c r="AZ879" i="4"/>
  <c r="Y869" i="4"/>
  <c r="AG869" i="4"/>
  <c r="AV898" i="4"/>
  <c r="AW898" i="4" s="1"/>
  <c r="BB919" i="4"/>
  <c r="AZ919" i="4"/>
  <c r="AV926" i="4"/>
  <c r="AW926" i="4" s="1"/>
  <c r="AN926" i="4"/>
  <c r="AV943" i="4"/>
  <c r="AW943" i="4" s="1"/>
  <c r="AW944" i="4"/>
  <c r="AD957" i="4"/>
  <c r="AE957" i="4" s="1"/>
  <c r="AA956" i="4"/>
  <c r="BB962" i="4"/>
  <c r="AZ962" i="4"/>
  <c r="AV913" i="4"/>
  <c r="AW913" i="4" s="1"/>
  <c r="AN913" i="4"/>
  <c r="AG926" i="4"/>
  <c r="Y926" i="4"/>
  <c r="BD966" i="4"/>
  <c r="BC966" i="4"/>
  <c r="AG135" i="4"/>
  <c r="AA178" i="4"/>
  <c r="BD553" i="4"/>
  <c r="BC553" i="4"/>
  <c r="AV23" i="5" l="1"/>
  <c r="AW23" i="5" s="1"/>
  <c r="AG18" i="31"/>
  <c r="AS31" i="31"/>
  <c r="AP30" i="31"/>
  <c r="AY19" i="28"/>
  <c r="AG18" i="28"/>
  <c r="BC27" i="24"/>
  <c r="BD27" i="24"/>
  <c r="U15" i="34"/>
  <c r="X16" i="34"/>
  <c r="BC22" i="34"/>
  <c r="BD22" i="34"/>
  <c r="AP15" i="34"/>
  <c r="AP14" i="34" s="1"/>
  <c r="AP13" i="34" s="1"/>
  <c r="AP12" i="34" s="1"/>
  <c r="AP11" i="34" s="1"/>
  <c r="AS16" i="34"/>
  <c r="BC24" i="34"/>
  <c r="BD24" i="34"/>
  <c r="BD29" i="34"/>
  <c r="BC29" i="34"/>
  <c r="AV17" i="34"/>
  <c r="AW17" i="34" s="1"/>
  <c r="AN17" i="34"/>
  <c r="AZ19" i="34"/>
  <c r="BB19" i="34"/>
  <c r="BC23" i="34"/>
  <c r="BD23" i="34"/>
  <c r="AZ20" i="34"/>
  <c r="BB20" i="34"/>
  <c r="AJ15" i="34"/>
  <c r="AJ14" i="34" s="1"/>
  <c r="AJ13" i="34" s="1"/>
  <c r="AJ12" i="34" s="1"/>
  <c r="AJ11" i="34" s="1"/>
  <c r="AM16" i="34"/>
  <c r="S16" i="34"/>
  <c r="AA15" i="34"/>
  <c r="AA14" i="34" s="1"/>
  <c r="AA13" i="34" s="1"/>
  <c r="AA12" i="34" s="1"/>
  <c r="AA11" i="34" s="1"/>
  <c r="AD16" i="34"/>
  <c r="AG17" i="34"/>
  <c r="Y17" i="34"/>
  <c r="BD27" i="34"/>
  <c r="BC27" i="34"/>
  <c r="AY18" i="34"/>
  <c r="AH18" i="34"/>
  <c r="BC21" i="34"/>
  <c r="BD21" i="34"/>
  <c r="BD23" i="33"/>
  <c r="BC23" i="33"/>
  <c r="AA16" i="33"/>
  <c r="AD17" i="33"/>
  <c r="BD25" i="33"/>
  <c r="BC25" i="33"/>
  <c r="AZ22" i="33"/>
  <c r="BB22" i="33"/>
  <c r="AJ14" i="33"/>
  <c r="BB20" i="33"/>
  <c r="AZ20" i="33"/>
  <c r="BD21" i="33"/>
  <c r="BC21" i="33"/>
  <c r="AY19" i="33"/>
  <c r="AH19" i="33"/>
  <c r="AV18" i="33"/>
  <c r="AW18" i="33" s="1"/>
  <c r="AN18" i="33"/>
  <c r="AP16" i="33"/>
  <c r="AS17" i="33"/>
  <c r="AT17" i="33" s="1"/>
  <c r="AZ24" i="33"/>
  <c r="BB24" i="33"/>
  <c r="AK16" i="33"/>
  <c r="AM17" i="33"/>
  <c r="AE18" i="33"/>
  <c r="AG18" i="33"/>
  <c r="S15" i="33"/>
  <c r="AJ16" i="32"/>
  <c r="AM17" i="32"/>
  <c r="X17" i="32"/>
  <c r="U16" i="32"/>
  <c r="S16" i="32"/>
  <c r="AT17" i="32"/>
  <c r="AY19" i="32"/>
  <c r="AZ20" i="32"/>
  <c r="BB20" i="32"/>
  <c r="AN18" i="32"/>
  <c r="AV18" i="32"/>
  <c r="AW18" i="32" s="1"/>
  <c r="AA15" i="32"/>
  <c r="AD16" i="32"/>
  <c r="AE16" i="32" s="1"/>
  <c r="BC21" i="32"/>
  <c r="BD21" i="32"/>
  <c r="AS16" i="32"/>
  <c r="AP15" i="32"/>
  <c r="BD26" i="32"/>
  <c r="BC26" i="32"/>
  <c r="BC28" i="32"/>
  <c r="BD28" i="32"/>
  <c r="BC27" i="32"/>
  <c r="BD27" i="32"/>
  <c r="BC22" i="32"/>
  <c r="BD22" i="32"/>
  <c r="Y18" i="32"/>
  <c r="AG18" i="32"/>
  <c r="AH18" i="32" s="1"/>
  <c r="AZ24" i="32"/>
  <c r="BB24" i="32"/>
  <c r="BD25" i="32"/>
  <c r="BC25" i="32"/>
  <c r="AJ29" i="31"/>
  <c r="AM30" i="31"/>
  <c r="BC41" i="31"/>
  <c r="BD41" i="31"/>
  <c r="AK15" i="31"/>
  <c r="AM16" i="31"/>
  <c r="BD25" i="31"/>
  <c r="BC25" i="31"/>
  <c r="U36" i="31"/>
  <c r="X36" i="31" s="1"/>
  <c r="X37" i="31"/>
  <c r="S37" i="31"/>
  <c r="AZ24" i="31"/>
  <c r="BB24" i="31"/>
  <c r="AY39" i="31"/>
  <c r="AH39" i="31"/>
  <c r="BC42" i="31"/>
  <c r="BD42" i="31"/>
  <c r="AZ34" i="31"/>
  <c r="BB34" i="31"/>
  <c r="AV18" i="31"/>
  <c r="AW18" i="31" s="1"/>
  <c r="AN31" i="31"/>
  <c r="AV31" i="31"/>
  <c r="AW31" i="31" s="1"/>
  <c r="S16" i="31"/>
  <c r="AV38" i="31"/>
  <c r="AW38" i="31" s="1"/>
  <c r="AN38" i="31"/>
  <c r="AH32" i="31"/>
  <c r="AY32" i="31"/>
  <c r="BC23" i="31"/>
  <c r="BD23" i="31"/>
  <c r="AG29" i="31"/>
  <c r="AY31" i="31"/>
  <c r="AZ31" i="31" s="1"/>
  <c r="AH31" i="31"/>
  <c r="AE38" i="31"/>
  <c r="X15" i="31"/>
  <c r="U14" i="31"/>
  <c r="X14" i="31" s="1"/>
  <c r="BC22" i="31"/>
  <c r="BD22" i="31"/>
  <c r="AT37" i="31"/>
  <c r="AS17" i="31"/>
  <c r="AT17" i="31" s="1"/>
  <c r="AP16" i="31"/>
  <c r="AZ40" i="31"/>
  <c r="BB40" i="31"/>
  <c r="AJ36" i="31"/>
  <c r="AM36" i="31" s="1"/>
  <c r="AM37" i="31"/>
  <c r="AZ20" i="31"/>
  <c r="BB20" i="31"/>
  <c r="AG30" i="31"/>
  <c r="AA16" i="31"/>
  <c r="AD17" i="31"/>
  <c r="AD37" i="31"/>
  <c r="AE37" i="31" s="1"/>
  <c r="AA36" i="31"/>
  <c r="AD36" i="31" s="1"/>
  <c r="AY18" i="31"/>
  <c r="AH18" i="31"/>
  <c r="Y16" i="31"/>
  <c r="BC28" i="31"/>
  <c r="BD28" i="31"/>
  <c r="AV17" i="31"/>
  <c r="AW17" i="31" s="1"/>
  <c r="AN17" i="31"/>
  <c r="AY19" i="31"/>
  <c r="AH19" i="31"/>
  <c r="BB31" i="31"/>
  <c r="BC31" i="31" s="1"/>
  <c r="S30" i="31"/>
  <c r="AT31" i="31"/>
  <c r="AG38" i="31"/>
  <c r="Y38" i="31"/>
  <c r="BD35" i="31"/>
  <c r="BC35" i="31"/>
  <c r="AE31" i="31"/>
  <c r="BC21" i="31"/>
  <c r="BD21" i="31"/>
  <c r="AZ33" i="31"/>
  <c r="BB33" i="31"/>
  <c r="BD26" i="31"/>
  <c r="BC26" i="31"/>
  <c r="BD28" i="30"/>
  <c r="BC28" i="30"/>
  <c r="BC21" i="30"/>
  <c r="BD21" i="30"/>
  <c r="U16" i="30"/>
  <c r="X17" i="30"/>
  <c r="AV18" i="30"/>
  <c r="AW18" i="30" s="1"/>
  <c r="AN18" i="30"/>
  <c r="S14" i="30"/>
  <c r="BC26" i="30"/>
  <c r="BD26" i="30"/>
  <c r="BD23" i="30"/>
  <c r="BC23" i="30"/>
  <c r="AA15" i="30"/>
  <c r="AD16" i="30"/>
  <c r="AE16" i="30" s="1"/>
  <c r="AP15" i="30"/>
  <c r="AS16" i="30"/>
  <c r="AT16" i="30" s="1"/>
  <c r="AZ20" i="30"/>
  <c r="BB20" i="30"/>
  <c r="AY19" i="30"/>
  <c r="AH19" i="30"/>
  <c r="BC24" i="30"/>
  <c r="BD24" i="30"/>
  <c r="AG18" i="30"/>
  <c r="Y18" i="30"/>
  <c r="BD22" i="30"/>
  <c r="BC22" i="30"/>
  <c r="AJ16" i="30"/>
  <c r="AM17" i="30"/>
  <c r="AH18" i="29"/>
  <c r="BD47" i="29"/>
  <c r="BC47" i="29"/>
  <c r="AY32" i="29"/>
  <c r="AH32" i="29"/>
  <c r="BC54" i="29"/>
  <c r="BD54" i="29"/>
  <c r="BC71" i="29"/>
  <c r="BD71" i="29"/>
  <c r="AZ50" i="29"/>
  <c r="BB50" i="29"/>
  <c r="BD68" i="29"/>
  <c r="BC68" i="29"/>
  <c r="AZ36" i="29"/>
  <c r="BB36" i="29"/>
  <c r="BC58" i="29"/>
  <c r="BD58" i="29"/>
  <c r="AV18" i="29"/>
  <c r="AW18" i="29" s="1"/>
  <c r="BD44" i="29"/>
  <c r="BC44" i="29"/>
  <c r="AH55" i="29"/>
  <c r="AY55" i="29"/>
  <c r="BC70" i="29"/>
  <c r="BD70" i="29"/>
  <c r="BD29" i="29"/>
  <c r="BC29" i="29"/>
  <c r="BC72" i="29"/>
  <c r="BD72" i="29"/>
  <c r="BD22" i="29"/>
  <c r="BC22" i="29"/>
  <c r="BC24" i="29"/>
  <c r="BD24" i="29"/>
  <c r="BC61" i="29"/>
  <c r="BD61" i="29"/>
  <c r="BB57" i="29"/>
  <c r="AZ57" i="29"/>
  <c r="BB35" i="29"/>
  <c r="X17" i="29"/>
  <c r="U16" i="29"/>
  <c r="BC28" i="29"/>
  <c r="BD28" i="29"/>
  <c r="BC59" i="29"/>
  <c r="BD59" i="29"/>
  <c r="AD17" i="29"/>
  <c r="AE17" i="29" s="1"/>
  <c r="AA16" i="29"/>
  <c r="AY56" i="29"/>
  <c r="AH56" i="29"/>
  <c r="BC66" i="29"/>
  <c r="BD66" i="29"/>
  <c r="BD34" i="29"/>
  <c r="BC34" i="29"/>
  <c r="BC27" i="29"/>
  <c r="BD27" i="29"/>
  <c r="BB65" i="29"/>
  <c r="AZ65" i="29"/>
  <c r="BC62" i="29"/>
  <c r="BD62" i="29"/>
  <c r="BD25" i="29"/>
  <c r="BC25" i="29"/>
  <c r="BD33" i="29"/>
  <c r="BC33" i="29"/>
  <c r="BD64" i="29"/>
  <c r="BC64" i="29"/>
  <c r="BD51" i="29"/>
  <c r="BC51" i="29"/>
  <c r="AS17" i="29"/>
  <c r="AT17" i="29" s="1"/>
  <c r="AP16" i="29"/>
  <c r="BB48" i="29"/>
  <c r="AY42" i="29"/>
  <c r="AH42" i="29"/>
  <c r="BC67" i="29"/>
  <c r="BD67" i="29"/>
  <c r="AZ23" i="29"/>
  <c r="BB23" i="29"/>
  <c r="BD20" i="29"/>
  <c r="BC20" i="29"/>
  <c r="BC53" i="29"/>
  <c r="BD53" i="29"/>
  <c r="AM16" i="29"/>
  <c r="AJ15" i="29"/>
  <c r="AZ43" i="29"/>
  <c r="BB43" i="29"/>
  <c r="AZ37" i="29"/>
  <c r="BB37" i="29"/>
  <c r="AH31" i="29"/>
  <c r="AY31" i="29"/>
  <c r="BD21" i="29"/>
  <c r="BC21" i="29"/>
  <c r="BD60" i="29"/>
  <c r="BC60" i="29"/>
  <c r="AZ19" i="29"/>
  <c r="BB19" i="29"/>
  <c r="AH41" i="29"/>
  <c r="AY41" i="29"/>
  <c r="BC63" i="29"/>
  <c r="BD63" i="29"/>
  <c r="BC39" i="29"/>
  <c r="BD39" i="29"/>
  <c r="BC45" i="29"/>
  <c r="BD45" i="29"/>
  <c r="S16" i="29"/>
  <c r="BB26" i="29"/>
  <c r="AZ26" i="29"/>
  <c r="AZ49" i="29"/>
  <c r="BB49" i="29"/>
  <c r="AN17" i="29"/>
  <c r="AV17" i="29"/>
  <c r="AW17" i="29" s="1"/>
  <c r="BC22" i="28"/>
  <c r="BD22" i="28"/>
  <c r="AD17" i="28"/>
  <c r="AE17" i="28" s="1"/>
  <c r="AA16" i="28"/>
  <c r="AZ19" i="28"/>
  <c r="BB19" i="28"/>
  <c r="S16" i="28"/>
  <c r="AH18" i="28"/>
  <c r="AG17" i="28"/>
  <c r="Y17" i="28"/>
  <c r="AV18" i="28"/>
  <c r="AW18" i="28" s="1"/>
  <c r="AN18" i="28"/>
  <c r="BC25" i="28"/>
  <c r="BD25" i="28"/>
  <c r="BC29" i="28"/>
  <c r="BD29" i="28"/>
  <c r="V15" i="28"/>
  <c r="V14" i="28" s="1"/>
  <c r="V13" i="28" s="1"/>
  <c r="V12" i="28" s="1"/>
  <c r="V11" i="28" s="1"/>
  <c r="X16" i="28"/>
  <c r="AM17" i="28"/>
  <c r="AJ16" i="28"/>
  <c r="BC23" i="28"/>
  <c r="BD23" i="28"/>
  <c r="AZ24" i="28"/>
  <c r="BB24" i="28"/>
  <c r="BC21" i="28"/>
  <c r="BD21" i="28"/>
  <c r="AZ20" i="28"/>
  <c r="BB20" i="28"/>
  <c r="AP16" i="28"/>
  <c r="AS17" i="28"/>
  <c r="AT17" i="28" s="1"/>
  <c r="BC28" i="27"/>
  <c r="BD28" i="27"/>
  <c r="AN17" i="27"/>
  <c r="BD23" i="27"/>
  <c r="BC23" i="27"/>
  <c r="BD31" i="27"/>
  <c r="BC31" i="27"/>
  <c r="AA15" i="27"/>
  <c r="AA14" i="27" s="1"/>
  <c r="AA13" i="27" s="1"/>
  <c r="AA12" i="27" s="1"/>
  <c r="AA11" i="27" s="1"/>
  <c r="AD16" i="27"/>
  <c r="AE16" i="27" s="1"/>
  <c r="AG18" i="27"/>
  <c r="Y18" i="27"/>
  <c r="BD29" i="27"/>
  <c r="BC29" i="27"/>
  <c r="AZ24" i="27"/>
  <c r="BB24" i="27"/>
  <c r="AS17" i="27"/>
  <c r="AT17" i="27" s="1"/>
  <c r="AP16" i="27"/>
  <c r="AZ20" i="27"/>
  <c r="BB20" i="27"/>
  <c r="AV18" i="27"/>
  <c r="AW18" i="27" s="1"/>
  <c r="AJ15" i="27"/>
  <c r="AJ14" i="27" s="1"/>
  <c r="AJ13" i="27" s="1"/>
  <c r="AJ12" i="27" s="1"/>
  <c r="AJ11" i="27" s="1"/>
  <c r="AM16" i="27"/>
  <c r="BC26" i="27"/>
  <c r="BD26" i="27"/>
  <c r="S15" i="27"/>
  <c r="AY19" i="27"/>
  <c r="AH19" i="27"/>
  <c r="BC25" i="27"/>
  <c r="BD25" i="27"/>
  <c r="X17" i="27"/>
  <c r="U16" i="27"/>
  <c r="BC22" i="27"/>
  <c r="BD22" i="27"/>
  <c r="Y63" i="26"/>
  <c r="BD59" i="26"/>
  <c r="BC59" i="26"/>
  <c r="BC71" i="26"/>
  <c r="BD71" i="26"/>
  <c r="AT64" i="26"/>
  <c r="AV64" i="26"/>
  <c r="AW64" i="26" s="1"/>
  <c r="AS49" i="26"/>
  <c r="AT49" i="26" s="1"/>
  <c r="AP48" i="26"/>
  <c r="BC73" i="26"/>
  <c r="BD73" i="26"/>
  <c r="BD35" i="26"/>
  <c r="BC35" i="26"/>
  <c r="BD69" i="26"/>
  <c r="BC69" i="26"/>
  <c r="BB83" i="26"/>
  <c r="AZ83" i="26"/>
  <c r="X42" i="26"/>
  <c r="U41" i="26"/>
  <c r="BC99" i="26"/>
  <c r="BD99" i="26"/>
  <c r="AY58" i="26"/>
  <c r="AH58" i="26"/>
  <c r="BD70" i="26"/>
  <c r="BC70" i="26"/>
  <c r="AA40" i="26"/>
  <c r="AD41" i="26"/>
  <c r="AE41" i="26" s="1"/>
  <c r="BD32" i="26"/>
  <c r="S61" i="26"/>
  <c r="AA62" i="26"/>
  <c r="AD63" i="26"/>
  <c r="AE63" i="26" s="1"/>
  <c r="AZ91" i="26"/>
  <c r="BB91" i="26"/>
  <c r="BD31" i="26"/>
  <c r="BC31" i="26"/>
  <c r="BC37" i="26"/>
  <c r="BD37" i="26"/>
  <c r="BD94" i="26"/>
  <c r="BC94" i="26"/>
  <c r="AH65" i="26"/>
  <c r="AY65" i="26"/>
  <c r="BD27" i="26"/>
  <c r="BC27" i="26"/>
  <c r="AD17" i="26"/>
  <c r="AE17" i="26" s="1"/>
  <c r="AA16" i="26"/>
  <c r="BC52" i="26"/>
  <c r="BD52" i="26"/>
  <c r="Y79" i="26"/>
  <c r="AG79" i="26"/>
  <c r="BC30" i="26"/>
  <c r="BD30" i="26"/>
  <c r="AS63" i="26"/>
  <c r="AT63" i="26" s="1"/>
  <c r="AP62" i="26"/>
  <c r="BC75" i="26"/>
  <c r="BD75" i="26"/>
  <c r="BB90" i="26"/>
  <c r="U47" i="26"/>
  <c r="X47" i="26" s="1"/>
  <c r="X48" i="26"/>
  <c r="BD28" i="26"/>
  <c r="BC28" i="26"/>
  <c r="S54" i="26"/>
  <c r="AE64" i="26"/>
  <c r="AG64" i="26"/>
  <c r="AZ98" i="26"/>
  <c r="BB98" i="26"/>
  <c r="BD84" i="26"/>
  <c r="BC84" i="26"/>
  <c r="AZ34" i="26"/>
  <c r="BB34" i="26"/>
  <c r="AM48" i="26"/>
  <c r="AJ47" i="26"/>
  <c r="AM47" i="26" s="1"/>
  <c r="AV18" i="26"/>
  <c r="AW18" i="26" s="1"/>
  <c r="AN18" i="26"/>
  <c r="AV81" i="26"/>
  <c r="AW82" i="26"/>
  <c r="AY82" i="26"/>
  <c r="AM56" i="26"/>
  <c r="AJ55" i="26"/>
  <c r="AH80" i="26"/>
  <c r="AZ100" i="26"/>
  <c r="BB100" i="26"/>
  <c r="BC87" i="26"/>
  <c r="BD87" i="26"/>
  <c r="BC25" i="26"/>
  <c r="BD25" i="26"/>
  <c r="BD26" i="26"/>
  <c r="BC26" i="26"/>
  <c r="AY50" i="26"/>
  <c r="AH50" i="26"/>
  <c r="AV43" i="26"/>
  <c r="AW43" i="26" s="1"/>
  <c r="AN43" i="26"/>
  <c r="AH18" i="26"/>
  <c r="AY18" i="26"/>
  <c r="AD49" i="26"/>
  <c r="AE49" i="26" s="1"/>
  <c r="AA48" i="26"/>
  <c r="BD22" i="26"/>
  <c r="BC22" i="26"/>
  <c r="S16" i="26"/>
  <c r="Y49" i="26"/>
  <c r="BD74" i="26"/>
  <c r="BC74" i="26"/>
  <c r="BC21" i="26"/>
  <c r="BD21" i="26"/>
  <c r="BD85" i="26"/>
  <c r="BC85" i="26"/>
  <c r="AY44" i="26"/>
  <c r="AH44" i="26"/>
  <c r="X16" i="26"/>
  <c r="U15" i="26"/>
  <c r="X56" i="26"/>
  <c r="U55" i="26"/>
  <c r="BB45" i="26"/>
  <c r="AZ45" i="26"/>
  <c r="AD55" i="26"/>
  <c r="AE55" i="26" s="1"/>
  <c r="AA54" i="26"/>
  <c r="AD54" i="26" s="1"/>
  <c r="AE54" i="26" s="1"/>
  <c r="AV49" i="26"/>
  <c r="AW49" i="26" s="1"/>
  <c r="AN49" i="26"/>
  <c r="AM62" i="26"/>
  <c r="AJ61" i="26"/>
  <c r="AM61" i="26" s="1"/>
  <c r="AM17" i="26"/>
  <c r="AJ16" i="26"/>
  <c r="AZ92" i="26"/>
  <c r="BB92" i="26"/>
  <c r="X62" i="26"/>
  <c r="U61" i="26"/>
  <c r="X61" i="26" s="1"/>
  <c r="BD38" i="26"/>
  <c r="BC38" i="26"/>
  <c r="AV57" i="26"/>
  <c r="AW57" i="26" s="1"/>
  <c r="AN57" i="26"/>
  <c r="BD86" i="26"/>
  <c r="BC86" i="26"/>
  <c r="AY51" i="26"/>
  <c r="AH51" i="26"/>
  <c r="AS41" i="26"/>
  <c r="AT41" i="26" s="1"/>
  <c r="AP40" i="26"/>
  <c r="AJ41" i="26"/>
  <c r="AM42" i="26"/>
  <c r="AZ66" i="26"/>
  <c r="BB66" i="26"/>
  <c r="AG43" i="26"/>
  <c r="Y43" i="26"/>
  <c r="AZ33" i="26"/>
  <c r="BB33" i="26"/>
  <c r="BD23" i="26"/>
  <c r="BC23" i="26"/>
  <c r="BD97" i="26"/>
  <c r="BC97" i="26"/>
  <c r="AG17" i="26"/>
  <c r="Y17" i="26"/>
  <c r="AG57" i="26"/>
  <c r="Y57" i="26"/>
  <c r="BD53" i="26"/>
  <c r="BC53" i="26"/>
  <c r="BB20" i="26"/>
  <c r="AZ20" i="26"/>
  <c r="S48" i="26"/>
  <c r="AP16" i="26"/>
  <c r="AS17" i="26"/>
  <c r="AT17" i="26" s="1"/>
  <c r="AV63" i="26"/>
  <c r="AW63" i="26" s="1"/>
  <c r="AN63" i="26"/>
  <c r="AH19" i="26"/>
  <c r="AY19" i="26"/>
  <c r="BC29" i="26"/>
  <c r="BD29" i="26"/>
  <c r="AS55" i="26"/>
  <c r="AT55" i="26" s="1"/>
  <c r="AP54" i="26"/>
  <c r="AS54" i="26" s="1"/>
  <c r="AT54" i="26" s="1"/>
  <c r="AM14" i="25"/>
  <c r="AM15" i="25"/>
  <c r="S15" i="25"/>
  <c r="BC25" i="25"/>
  <c r="BD25" i="25"/>
  <c r="BB22" i="25"/>
  <c r="AZ22" i="25"/>
  <c r="BC24" i="25"/>
  <c r="BD24" i="25"/>
  <c r="AV16" i="25"/>
  <c r="AW16" i="25" s="1"/>
  <c r="AN16" i="25"/>
  <c r="BD27" i="25"/>
  <c r="BC27" i="25"/>
  <c r="AZ20" i="25"/>
  <c r="BB20" i="25"/>
  <c r="AS14" i="25"/>
  <c r="AS15" i="25"/>
  <c r="AT15" i="25" s="1"/>
  <c r="AY17" i="25"/>
  <c r="AH17" i="25"/>
  <c r="AE16" i="25"/>
  <c r="AG16" i="25"/>
  <c r="Y16" i="25"/>
  <c r="BC26" i="25"/>
  <c r="BD26" i="25"/>
  <c r="AH18" i="25"/>
  <c r="AY18" i="25"/>
  <c r="AD14" i="25"/>
  <c r="AD15" i="25"/>
  <c r="AE15" i="25" s="1"/>
  <c r="AH19" i="25"/>
  <c r="AY19" i="25"/>
  <c r="U14" i="25"/>
  <c r="X14" i="25" s="1"/>
  <c r="X15" i="25"/>
  <c r="BD26" i="24"/>
  <c r="BC26" i="24"/>
  <c r="AZ20" i="24"/>
  <c r="BB20" i="24"/>
  <c r="Y17" i="24"/>
  <c r="S16" i="24"/>
  <c r="BC23" i="24"/>
  <c r="BD23" i="24"/>
  <c r="BC21" i="24"/>
  <c r="BD21" i="24"/>
  <c r="AS16" i="24"/>
  <c r="AV16" i="24" s="1"/>
  <c r="AW16" i="24" s="1"/>
  <c r="AS17" i="24"/>
  <c r="AT17" i="24" s="1"/>
  <c r="BB18" i="24"/>
  <c r="AZ19" i="24"/>
  <c r="BB19" i="24"/>
  <c r="AD16" i="24"/>
  <c r="AE16" i="24" s="1"/>
  <c r="AD17" i="24"/>
  <c r="AE17" i="24" s="1"/>
  <c r="BD25" i="24"/>
  <c r="BC25" i="24"/>
  <c r="AN17" i="24"/>
  <c r="BC22" i="24"/>
  <c r="BD22" i="24"/>
  <c r="BD24" i="24"/>
  <c r="BC24" i="24"/>
  <c r="Y16" i="24"/>
  <c r="BC20" i="23"/>
  <c r="BD20" i="23"/>
  <c r="Y17" i="23"/>
  <c r="BD24" i="23"/>
  <c r="BC24" i="23"/>
  <c r="AS17" i="23"/>
  <c r="AT17" i="23" s="1"/>
  <c r="BD27" i="23"/>
  <c r="BC27" i="23"/>
  <c r="BD21" i="23"/>
  <c r="BC21" i="23"/>
  <c r="S16" i="23"/>
  <c r="AZ19" i="23"/>
  <c r="BB19" i="23"/>
  <c r="AN16" i="23"/>
  <c r="BD23" i="23"/>
  <c r="BC23" i="23"/>
  <c r="AD17" i="23"/>
  <c r="AE17" i="23" s="1"/>
  <c r="AN17" i="23"/>
  <c r="AH18" i="23"/>
  <c r="AY18" i="23"/>
  <c r="Y16" i="23"/>
  <c r="BD25" i="23"/>
  <c r="BC25" i="23"/>
  <c r="BC26" i="23"/>
  <c r="BD26" i="23"/>
  <c r="BD41" i="21"/>
  <c r="BC41" i="21"/>
  <c r="AV18" i="20"/>
  <c r="AW18" i="20" s="1"/>
  <c r="AN18" i="20"/>
  <c r="BD31" i="20"/>
  <c r="BC31" i="20"/>
  <c r="BD23" i="20"/>
  <c r="BC23" i="20"/>
  <c r="AS25" i="20"/>
  <c r="AT25" i="20" s="1"/>
  <c r="AP24" i="20"/>
  <c r="U14" i="20"/>
  <c r="V24" i="20"/>
  <c r="X25" i="20"/>
  <c r="BD29" i="20"/>
  <c r="BC29" i="20"/>
  <c r="AK16" i="20"/>
  <c r="AM16" i="20" s="1"/>
  <c r="AM17" i="20"/>
  <c r="AS17" i="20"/>
  <c r="AT17" i="20" s="1"/>
  <c r="AP16" i="20"/>
  <c r="AS16" i="20" s="1"/>
  <c r="AT16" i="20" s="1"/>
  <c r="AG18" i="20"/>
  <c r="Y18" i="20"/>
  <c r="AD17" i="20"/>
  <c r="AE17" i="20" s="1"/>
  <c r="AA16" i="20"/>
  <c r="AD16" i="20" s="1"/>
  <c r="AE16" i="20" s="1"/>
  <c r="AY19" i="20"/>
  <c r="AH19" i="20"/>
  <c r="AN26" i="20"/>
  <c r="AV26" i="20"/>
  <c r="AW26" i="20" s="1"/>
  <c r="AY27" i="20"/>
  <c r="AH27" i="20"/>
  <c r="V16" i="20"/>
  <c r="X16" i="20" s="1"/>
  <c r="X17" i="20"/>
  <c r="BD30" i="20"/>
  <c r="BC30" i="20"/>
  <c r="S15" i="20"/>
  <c r="BC32" i="20"/>
  <c r="BD32" i="20"/>
  <c r="AK24" i="20"/>
  <c r="AM25" i="20"/>
  <c r="BC21" i="20"/>
  <c r="BD21" i="20"/>
  <c r="BB20" i="20"/>
  <c r="AZ20" i="20"/>
  <c r="Y26" i="20"/>
  <c r="AG26" i="20"/>
  <c r="BD22" i="20"/>
  <c r="BC22" i="20"/>
  <c r="AD25" i="20"/>
  <c r="AE25" i="20" s="1"/>
  <c r="AA24" i="20"/>
  <c r="BC28" i="20"/>
  <c r="BD28" i="20"/>
  <c r="AZ44" i="18"/>
  <c r="BB44" i="18"/>
  <c r="AZ20" i="18"/>
  <c r="BB20" i="18"/>
  <c r="AZ26" i="11"/>
  <c r="BB26" i="11"/>
  <c r="AD17" i="11"/>
  <c r="AE17" i="11" s="1"/>
  <c r="AA16" i="11"/>
  <c r="BD50" i="11"/>
  <c r="BC50" i="11"/>
  <c r="AV31" i="11"/>
  <c r="AW31" i="11" s="1"/>
  <c r="AW32" i="11"/>
  <c r="S16" i="11"/>
  <c r="AZ53" i="11"/>
  <c r="BB53" i="11"/>
  <c r="AG18" i="11"/>
  <c r="Y18" i="11"/>
  <c r="AZ38" i="11"/>
  <c r="BB38" i="11"/>
  <c r="BD42" i="11"/>
  <c r="BC42" i="11"/>
  <c r="AZ44" i="11"/>
  <c r="BB44" i="11"/>
  <c r="BD41" i="11"/>
  <c r="BC41" i="11"/>
  <c r="AG31" i="11"/>
  <c r="AH31" i="11" s="1"/>
  <c r="Y31" i="11"/>
  <c r="BD23" i="11"/>
  <c r="BC23" i="11"/>
  <c r="AZ52" i="11"/>
  <c r="BB52" i="11"/>
  <c r="AM17" i="11"/>
  <c r="AJ16" i="11"/>
  <c r="BB47" i="11"/>
  <c r="AZ47" i="11"/>
  <c r="AS17" i="11"/>
  <c r="AT17" i="11" s="1"/>
  <c r="AP16" i="11"/>
  <c r="AZ45" i="11"/>
  <c r="BB45" i="11"/>
  <c r="BD37" i="11"/>
  <c r="BC37" i="11"/>
  <c r="AY32" i="11"/>
  <c r="AH32" i="11"/>
  <c r="AY19" i="11"/>
  <c r="AH19" i="11"/>
  <c r="AV18" i="11"/>
  <c r="AW18" i="11" s="1"/>
  <c r="AN18" i="11"/>
  <c r="AY43" i="11"/>
  <c r="BD36" i="11"/>
  <c r="BC36" i="11"/>
  <c r="BC33" i="11"/>
  <c r="BD33" i="11"/>
  <c r="BC35" i="11"/>
  <c r="BD35" i="11"/>
  <c r="BB51" i="11"/>
  <c r="BD49" i="11"/>
  <c r="BC49" i="11"/>
  <c r="X17" i="11"/>
  <c r="U16" i="11"/>
  <c r="BD20" i="11"/>
  <c r="BC20" i="11"/>
  <c r="AG33" i="17"/>
  <c r="BC28" i="10"/>
  <c r="BD28" i="10"/>
  <c r="AZ44" i="13"/>
  <c r="BB44" i="13"/>
  <c r="BC32" i="6"/>
  <c r="BD32" i="6"/>
  <c r="S16" i="22"/>
  <c r="AV18" i="22"/>
  <c r="AW18" i="22" s="1"/>
  <c r="AN18" i="22"/>
  <c r="BC25" i="22"/>
  <c r="BD25" i="22"/>
  <c r="X17" i="22"/>
  <c r="U16" i="22"/>
  <c r="AT17" i="22"/>
  <c r="AD16" i="22"/>
  <c r="AE16" i="22" s="1"/>
  <c r="BD33" i="22"/>
  <c r="BC33" i="22"/>
  <c r="AE17" i="22"/>
  <c r="AG18" i="22"/>
  <c r="AY19" i="22"/>
  <c r="AH19" i="22"/>
  <c r="BD20" i="22"/>
  <c r="BC20" i="22"/>
  <c r="AM17" i="22"/>
  <c r="AJ16" i="22"/>
  <c r="AS16" i="22"/>
  <c r="AT16" i="22" s="1"/>
  <c r="AD17" i="21"/>
  <c r="AE17" i="21" s="1"/>
  <c r="AA16" i="21"/>
  <c r="AV18" i="21"/>
  <c r="AW18" i="21" s="1"/>
  <c r="AN18" i="21"/>
  <c r="BC44" i="21"/>
  <c r="BD44" i="21"/>
  <c r="BD45" i="21"/>
  <c r="BC45" i="21"/>
  <c r="BC30" i="21"/>
  <c r="BD30" i="21"/>
  <c r="AZ38" i="21"/>
  <c r="BB38" i="21"/>
  <c r="AZ43" i="21"/>
  <c r="BB43" i="21"/>
  <c r="AZ20" i="21"/>
  <c r="BB20" i="21"/>
  <c r="BC34" i="21"/>
  <c r="BD34" i="21"/>
  <c r="AT31" i="21"/>
  <c r="AV31" i="21"/>
  <c r="BD21" i="21"/>
  <c r="BC21" i="21"/>
  <c r="AE42" i="21"/>
  <c r="AG42" i="21"/>
  <c r="AZ19" i="21"/>
  <c r="BB19" i="21"/>
  <c r="BC36" i="21"/>
  <c r="BD36" i="21"/>
  <c r="BC23" i="21"/>
  <c r="BD23" i="21"/>
  <c r="S16" i="21"/>
  <c r="BB33" i="21"/>
  <c r="AZ33" i="21"/>
  <c r="BB46" i="21"/>
  <c r="AZ46" i="21"/>
  <c r="BB26" i="21"/>
  <c r="AZ26" i="21"/>
  <c r="BD29" i="21"/>
  <c r="BC29" i="21"/>
  <c r="AH18" i="21"/>
  <c r="AY18" i="21"/>
  <c r="AZ40" i="21"/>
  <c r="BB40" i="21"/>
  <c r="AZ39" i="21"/>
  <c r="BB39" i="21"/>
  <c r="Y17" i="21"/>
  <c r="AG17" i="21"/>
  <c r="AP15" i="21"/>
  <c r="AS16" i="21"/>
  <c r="AT16" i="21" s="1"/>
  <c r="AJ16" i="21"/>
  <c r="AM17" i="21"/>
  <c r="AZ32" i="21"/>
  <c r="BB32" i="21"/>
  <c r="BC22" i="21"/>
  <c r="BD22" i="21"/>
  <c r="X16" i="21"/>
  <c r="U15" i="21"/>
  <c r="AS17" i="21"/>
  <c r="AT17" i="21" s="1"/>
  <c r="BC28" i="19"/>
  <c r="BD28" i="19"/>
  <c r="BC43" i="19"/>
  <c r="BD43" i="19"/>
  <c r="BD49" i="19"/>
  <c r="BC49" i="19"/>
  <c r="AG18" i="19"/>
  <c r="Y18" i="19"/>
  <c r="AV44" i="19"/>
  <c r="AW44" i="19" s="1"/>
  <c r="AN44" i="19"/>
  <c r="BC32" i="19"/>
  <c r="BD32" i="19"/>
  <c r="AS17" i="19"/>
  <c r="AT17" i="19" s="1"/>
  <c r="AP16" i="19"/>
  <c r="BB20" i="19"/>
  <c r="AZ20" i="19"/>
  <c r="BD21" i="19"/>
  <c r="BC21" i="19"/>
  <c r="BB38" i="19"/>
  <c r="AZ38" i="19"/>
  <c r="BB24" i="19"/>
  <c r="AZ24" i="19"/>
  <c r="BD48" i="19"/>
  <c r="BC48" i="19"/>
  <c r="BD25" i="19"/>
  <c r="BC25" i="19"/>
  <c r="BD36" i="19"/>
  <c r="BC36" i="19"/>
  <c r="AH44" i="19"/>
  <c r="AY44" i="19"/>
  <c r="AH45" i="19"/>
  <c r="AY45" i="19"/>
  <c r="BB46" i="19"/>
  <c r="AZ46" i="19"/>
  <c r="AG33" i="19"/>
  <c r="AH33" i="19" s="1"/>
  <c r="S16" i="19"/>
  <c r="BD29" i="19"/>
  <c r="BC29" i="19"/>
  <c r="AA16" i="19"/>
  <c r="AD17" i="19"/>
  <c r="AE17" i="19" s="1"/>
  <c r="BD52" i="19"/>
  <c r="BC52" i="19"/>
  <c r="BD42" i="19"/>
  <c r="BC42" i="19"/>
  <c r="BD53" i="19"/>
  <c r="BC53" i="19"/>
  <c r="BC39" i="19"/>
  <c r="BD39" i="19"/>
  <c r="AV18" i="19"/>
  <c r="AW18" i="19" s="1"/>
  <c r="AN18" i="19"/>
  <c r="BD40" i="19"/>
  <c r="BC40" i="19"/>
  <c r="AZ51" i="19"/>
  <c r="BB51" i="19"/>
  <c r="BD41" i="19"/>
  <c r="BC41" i="19"/>
  <c r="U16" i="19"/>
  <c r="X17" i="19"/>
  <c r="AY34" i="19"/>
  <c r="BB35" i="19"/>
  <c r="AZ35" i="19"/>
  <c r="AY19" i="19"/>
  <c r="AH19" i="19"/>
  <c r="BD27" i="19"/>
  <c r="BC27" i="19"/>
  <c r="BC47" i="19"/>
  <c r="BD47" i="19"/>
  <c r="BB50" i="19"/>
  <c r="AM17" i="19"/>
  <c r="AJ16" i="19"/>
  <c r="AY18" i="18"/>
  <c r="AH18" i="18"/>
  <c r="AD17" i="18"/>
  <c r="AE17" i="18" s="1"/>
  <c r="AA16" i="18"/>
  <c r="BD29" i="18"/>
  <c r="BC29" i="18"/>
  <c r="AZ42" i="18"/>
  <c r="BB42" i="18"/>
  <c r="AY41" i="18"/>
  <c r="AH41" i="18"/>
  <c r="AH48" i="18"/>
  <c r="AY48" i="18"/>
  <c r="BD23" i="18"/>
  <c r="BC23" i="18"/>
  <c r="AV40" i="18"/>
  <c r="AW40" i="18" s="1"/>
  <c r="AN40" i="18"/>
  <c r="BC24" i="18"/>
  <c r="BD24" i="18"/>
  <c r="AV33" i="18"/>
  <c r="AW33" i="18" s="1"/>
  <c r="AW34" i="18"/>
  <c r="AY49" i="18"/>
  <c r="AH49" i="18"/>
  <c r="BD45" i="18"/>
  <c r="BC45" i="18"/>
  <c r="AS17" i="18"/>
  <c r="AT17" i="18" s="1"/>
  <c r="AP16" i="18"/>
  <c r="BD43" i="18"/>
  <c r="BC43" i="18"/>
  <c r="BD35" i="18"/>
  <c r="BC35" i="18"/>
  <c r="BD37" i="18"/>
  <c r="BC37" i="18"/>
  <c r="BD51" i="18"/>
  <c r="BC51" i="18"/>
  <c r="AM16" i="18"/>
  <c r="AJ15" i="18"/>
  <c r="BD21" i="18"/>
  <c r="BC21" i="18"/>
  <c r="BD47" i="18"/>
  <c r="BC47" i="18"/>
  <c r="BD39" i="18"/>
  <c r="BC39" i="18"/>
  <c r="AG33" i="18"/>
  <c r="Y33" i="18"/>
  <c r="AY19" i="18"/>
  <c r="AH19" i="18"/>
  <c r="X16" i="18"/>
  <c r="U15" i="18"/>
  <c r="BD27" i="18"/>
  <c r="BC27" i="18"/>
  <c r="BD31" i="18"/>
  <c r="BC31" i="18"/>
  <c r="S16" i="18"/>
  <c r="BD25" i="18"/>
  <c r="BC25" i="18"/>
  <c r="AZ50" i="18"/>
  <c r="BB50" i="18"/>
  <c r="AV17" i="18"/>
  <c r="AW17" i="18" s="1"/>
  <c r="AN17" i="18"/>
  <c r="AG40" i="18"/>
  <c r="Y40" i="18"/>
  <c r="AY34" i="18"/>
  <c r="AH34" i="18"/>
  <c r="AG17" i="18"/>
  <c r="Y17" i="18"/>
  <c r="BC35" i="17"/>
  <c r="BD35" i="17"/>
  <c r="AV18" i="17"/>
  <c r="AW18" i="17" s="1"/>
  <c r="AN18" i="17"/>
  <c r="AY45" i="17"/>
  <c r="AH45" i="17"/>
  <c r="BC28" i="17"/>
  <c r="BD28" i="17"/>
  <c r="BD42" i="17"/>
  <c r="BC42" i="17"/>
  <c r="BD22" i="17"/>
  <c r="BC22" i="17"/>
  <c r="AH53" i="17"/>
  <c r="AY53" i="17"/>
  <c r="BD26" i="17"/>
  <c r="BC26" i="17"/>
  <c r="AH33" i="17"/>
  <c r="AS17" i="17"/>
  <c r="AT17" i="17" s="1"/>
  <c r="AP16" i="17"/>
  <c r="X17" i="17"/>
  <c r="AY54" i="17"/>
  <c r="AH54" i="17"/>
  <c r="BC47" i="17"/>
  <c r="BD47" i="17"/>
  <c r="BD38" i="17"/>
  <c r="BC38" i="17"/>
  <c r="S16" i="17"/>
  <c r="BC44" i="17"/>
  <c r="BD44" i="17"/>
  <c r="AV33" i="17"/>
  <c r="AW33" i="17" s="1"/>
  <c r="AW34" i="17"/>
  <c r="BD41" i="17"/>
  <c r="BC41" i="17"/>
  <c r="BB55" i="17"/>
  <c r="AZ55" i="17"/>
  <c r="BC48" i="17"/>
  <c r="BD48" i="17"/>
  <c r="AD17" i="17"/>
  <c r="AE17" i="17" s="1"/>
  <c r="AA16" i="17"/>
  <c r="BD50" i="17"/>
  <c r="BC50" i="17"/>
  <c r="AY46" i="17"/>
  <c r="AH46" i="17"/>
  <c r="AM16" i="17"/>
  <c r="AJ15" i="17"/>
  <c r="BC24" i="17"/>
  <c r="BD24" i="17"/>
  <c r="BD30" i="17"/>
  <c r="BC30" i="17"/>
  <c r="AG18" i="17"/>
  <c r="Y18" i="17"/>
  <c r="AZ34" i="17"/>
  <c r="BB34" i="17"/>
  <c r="BC32" i="17"/>
  <c r="BD32" i="17"/>
  <c r="AM17" i="17"/>
  <c r="AY19" i="17"/>
  <c r="AH19" i="17"/>
  <c r="X16" i="17"/>
  <c r="U15" i="17"/>
  <c r="BD43" i="17"/>
  <c r="BC43" i="17"/>
  <c r="BC20" i="17"/>
  <c r="BD20" i="17"/>
  <c r="BB49" i="17"/>
  <c r="AZ49" i="17"/>
  <c r="BB40" i="17"/>
  <c r="AZ40" i="17"/>
  <c r="Y38" i="10"/>
  <c r="AG38" i="10"/>
  <c r="BB35" i="10"/>
  <c r="AZ35" i="10"/>
  <c r="S16" i="10"/>
  <c r="AT17" i="10"/>
  <c r="BD44" i="10"/>
  <c r="BC44" i="10"/>
  <c r="BB32" i="10"/>
  <c r="AZ32" i="10"/>
  <c r="BD48" i="10"/>
  <c r="BC48" i="10"/>
  <c r="Y30" i="10"/>
  <c r="AG30" i="10"/>
  <c r="AV17" i="10"/>
  <c r="AW17" i="10" s="1"/>
  <c r="AN17" i="10"/>
  <c r="AP15" i="10"/>
  <c r="AS16" i="10"/>
  <c r="AT16" i="10" s="1"/>
  <c r="AG17" i="10"/>
  <c r="Y17" i="10"/>
  <c r="BC26" i="10"/>
  <c r="BD26" i="10"/>
  <c r="BD42" i="10"/>
  <c r="BC42" i="10"/>
  <c r="BC46" i="10"/>
  <c r="BD46" i="10"/>
  <c r="AN37" i="10"/>
  <c r="AV37" i="10"/>
  <c r="AW37" i="10" s="1"/>
  <c r="BD50" i="10"/>
  <c r="BC50" i="10"/>
  <c r="BD41" i="10"/>
  <c r="BC41" i="10"/>
  <c r="AH31" i="10"/>
  <c r="AY31" i="10"/>
  <c r="AE16" i="10"/>
  <c r="AT37" i="10"/>
  <c r="X16" i="10"/>
  <c r="U15" i="10"/>
  <c r="BD40" i="10"/>
  <c r="BC40" i="10"/>
  <c r="AY25" i="10"/>
  <c r="AH25" i="10"/>
  <c r="AN38" i="10"/>
  <c r="AV38" i="10"/>
  <c r="AW38" i="10" s="1"/>
  <c r="BD33" i="10"/>
  <c r="BC33" i="10"/>
  <c r="AN30" i="10"/>
  <c r="AV30" i="10"/>
  <c r="AW30" i="10" s="1"/>
  <c r="AD15" i="10"/>
  <c r="AA14" i="10"/>
  <c r="AH39" i="10"/>
  <c r="AY39" i="10"/>
  <c r="BB20" i="10"/>
  <c r="AZ20" i="10"/>
  <c r="Y37" i="10"/>
  <c r="AG37" i="10"/>
  <c r="AH19" i="10"/>
  <c r="AY19" i="10"/>
  <c r="BD34" i="10"/>
  <c r="BC34" i="10"/>
  <c r="BC43" i="10"/>
  <c r="BD43" i="10"/>
  <c r="BC47" i="10"/>
  <c r="BD47" i="10"/>
  <c r="BD45" i="10"/>
  <c r="BC45" i="10"/>
  <c r="AY18" i="10"/>
  <c r="AH18" i="10"/>
  <c r="AJ16" i="10"/>
  <c r="BD49" i="10"/>
  <c r="BC49" i="10"/>
  <c r="BD29" i="16"/>
  <c r="BC29" i="16"/>
  <c r="S16" i="16"/>
  <c r="AN18" i="16"/>
  <c r="AV18" i="16"/>
  <c r="AW18" i="16" s="1"/>
  <c r="X17" i="16"/>
  <c r="U16" i="16"/>
  <c r="BC27" i="16"/>
  <c r="BD27" i="16"/>
  <c r="AH19" i="16"/>
  <c r="AY19" i="16"/>
  <c r="Y18" i="16"/>
  <c r="AG18" i="16"/>
  <c r="BC26" i="16"/>
  <c r="BD26" i="16"/>
  <c r="AD17" i="16"/>
  <c r="AE17" i="16" s="1"/>
  <c r="AA16" i="16"/>
  <c r="BD25" i="16"/>
  <c r="BC25" i="16"/>
  <c r="AS17" i="16"/>
  <c r="AT17" i="16" s="1"/>
  <c r="AP16" i="16"/>
  <c r="BD20" i="16"/>
  <c r="BC20" i="16"/>
  <c r="BC23" i="16"/>
  <c r="BD23" i="16"/>
  <c r="AM17" i="16"/>
  <c r="AJ16" i="16"/>
  <c r="BD21" i="16"/>
  <c r="BC21" i="16"/>
  <c r="BB43" i="9"/>
  <c r="AZ43" i="9"/>
  <c r="AY18" i="9"/>
  <c r="AH18" i="9"/>
  <c r="BC25" i="9"/>
  <c r="BD25" i="9"/>
  <c r="BB26" i="9"/>
  <c r="AZ26" i="9"/>
  <c r="U32" i="9"/>
  <c r="U31" i="9" s="1"/>
  <c r="U17" i="9" s="1"/>
  <c r="X38" i="9"/>
  <c r="S16" i="9"/>
  <c r="AM16" i="9"/>
  <c r="AJ15" i="9"/>
  <c r="AY42" i="9"/>
  <c r="AH42" i="9"/>
  <c r="AZ45" i="9"/>
  <c r="BB45" i="9"/>
  <c r="BC37" i="9"/>
  <c r="BD37" i="9"/>
  <c r="AY50" i="9"/>
  <c r="AH50" i="9"/>
  <c r="AG41" i="9"/>
  <c r="Y41" i="9"/>
  <c r="BB33" i="9"/>
  <c r="AZ33" i="9"/>
  <c r="BD39" i="9"/>
  <c r="BC39" i="9"/>
  <c r="BC36" i="9"/>
  <c r="BD36" i="9"/>
  <c r="AV17" i="9"/>
  <c r="AW17" i="9" s="1"/>
  <c r="AN17" i="9"/>
  <c r="BC20" i="9"/>
  <c r="BD20" i="9"/>
  <c r="BD27" i="9"/>
  <c r="BC27" i="9"/>
  <c r="BB51" i="9"/>
  <c r="AZ51" i="9"/>
  <c r="AY19" i="9"/>
  <c r="AH19" i="9"/>
  <c r="BC29" i="9"/>
  <c r="BD29" i="9"/>
  <c r="AD16" i="9"/>
  <c r="AE16" i="9" s="1"/>
  <c r="AA15" i="9"/>
  <c r="BC21" i="9"/>
  <c r="BD21" i="9"/>
  <c r="AS16" i="9"/>
  <c r="AT16" i="9" s="1"/>
  <c r="AP15" i="9"/>
  <c r="AH49" i="9"/>
  <c r="AY49" i="9"/>
  <c r="BD23" i="9"/>
  <c r="BC23" i="9"/>
  <c r="BD35" i="9"/>
  <c r="BC35" i="9"/>
  <c r="AT17" i="9"/>
  <c r="BD31" i="15"/>
  <c r="BC31" i="15"/>
  <c r="AZ35" i="15"/>
  <c r="BB35" i="15"/>
  <c r="AV33" i="15"/>
  <c r="AW33" i="15" s="1"/>
  <c r="AW34" i="15"/>
  <c r="BC29" i="15"/>
  <c r="BD29" i="15"/>
  <c r="S16" i="15"/>
  <c r="AZ43" i="15"/>
  <c r="BB43" i="15"/>
  <c r="AY40" i="15"/>
  <c r="BC24" i="15"/>
  <c r="BD24" i="15"/>
  <c r="AS16" i="15"/>
  <c r="AT16" i="15" s="1"/>
  <c r="AP15" i="15"/>
  <c r="BC41" i="15"/>
  <c r="BD41" i="15"/>
  <c r="AY18" i="15"/>
  <c r="AH18" i="15"/>
  <c r="BC45" i="15"/>
  <c r="BD45" i="15"/>
  <c r="AM16" i="15"/>
  <c r="AJ15" i="15"/>
  <c r="BD23" i="15"/>
  <c r="BC23" i="15"/>
  <c r="BC28" i="15"/>
  <c r="BD28" i="15"/>
  <c r="BC20" i="15"/>
  <c r="BD20" i="15"/>
  <c r="BC21" i="15"/>
  <c r="BD21" i="15"/>
  <c r="AH39" i="15"/>
  <c r="AT17" i="15"/>
  <c r="AD17" i="15"/>
  <c r="AE17" i="15" s="1"/>
  <c r="AA16" i="15"/>
  <c r="BC37" i="15"/>
  <c r="BD37" i="15"/>
  <c r="AG33" i="15"/>
  <c r="Y33" i="15"/>
  <c r="AY19" i="15"/>
  <c r="AH19" i="15"/>
  <c r="AV17" i="15"/>
  <c r="AW17" i="15" s="1"/>
  <c r="AN17" i="15"/>
  <c r="X16" i="15"/>
  <c r="U15" i="15"/>
  <c r="AN39" i="15"/>
  <c r="AV39" i="15"/>
  <c r="AW39" i="15" s="1"/>
  <c r="BC25" i="15"/>
  <c r="BD25" i="15"/>
  <c r="BC49" i="15"/>
  <c r="BD49" i="15"/>
  <c r="AY47" i="15"/>
  <c r="AH47" i="15"/>
  <c r="AY34" i="15"/>
  <c r="AH34" i="15"/>
  <c r="AY48" i="15"/>
  <c r="AH48" i="15"/>
  <c r="BD27" i="15"/>
  <c r="BC27" i="15"/>
  <c r="AG17" i="15"/>
  <c r="Y17" i="15"/>
  <c r="AY33" i="8"/>
  <c r="AH33" i="8"/>
  <c r="AY34" i="8"/>
  <c r="AH34" i="8"/>
  <c r="AZ55" i="8"/>
  <c r="BB55" i="8"/>
  <c r="BD37" i="8"/>
  <c r="BC37" i="8"/>
  <c r="AH19" i="8"/>
  <c r="AY19" i="8"/>
  <c r="BD48" i="8"/>
  <c r="BC48" i="8"/>
  <c r="BC31" i="8"/>
  <c r="BD31" i="8"/>
  <c r="BD21" i="8"/>
  <c r="BC21" i="8"/>
  <c r="AD17" i="8"/>
  <c r="AE17" i="8" s="1"/>
  <c r="AA16" i="8"/>
  <c r="AM17" i="8"/>
  <c r="AJ16" i="8"/>
  <c r="AZ46" i="8"/>
  <c r="BB46" i="8"/>
  <c r="BD29" i="8"/>
  <c r="BC29" i="8"/>
  <c r="AZ49" i="8"/>
  <c r="BB49" i="8"/>
  <c r="AZ45" i="8"/>
  <c r="BB45" i="8"/>
  <c r="X17" i="8"/>
  <c r="U16" i="8"/>
  <c r="BB47" i="8"/>
  <c r="AZ47" i="8"/>
  <c r="BD20" i="8"/>
  <c r="BC20" i="8"/>
  <c r="BC23" i="8"/>
  <c r="BD23" i="8"/>
  <c r="S15" i="8"/>
  <c r="BC50" i="8"/>
  <c r="BD50" i="8"/>
  <c r="BD41" i="8"/>
  <c r="BC41" i="8"/>
  <c r="AN18" i="8"/>
  <c r="AV18" i="8"/>
  <c r="AW18" i="8" s="1"/>
  <c r="BC56" i="8"/>
  <c r="BD56" i="8"/>
  <c r="Y18" i="8"/>
  <c r="AG18" i="8"/>
  <c r="BD25" i="8"/>
  <c r="BC25" i="8"/>
  <c r="BB40" i="8"/>
  <c r="AZ40" i="8"/>
  <c r="BD51" i="8"/>
  <c r="BC51" i="8"/>
  <c r="BC27" i="8"/>
  <c r="BD27" i="8"/>
  <c r="BD28" i="8"/>
  <c r="BC28" i="8"/>
  <c r="BD24" i="8"/>
  <c r="BC24" i="8"/>
  <c r="AG53" i="8"/>
  <c r="AY54" i="8"/>
  <c r="AH54" i="8"/>
  <c r="AZ38" i="8"/>
  <c r="BB38" i="8"/>
  <c r="AS17" i="8"/>
  <c r="AT17" i="8" s="1"/>
  <c r="AP16" i="8"/>
  <c r="BC35" i="8"/>
  <c r="BD35" i="8"/>
  <c r="BC43" i="8"/>
  <c r="BD43" i="8"/>
  <c r="AY31" i="14"/>
  <c r="AZ32" i="14"/>
  <c r="BB32" i="14"/>
  <c r="AZ52" i="14"/>
  <c r="BB52" i="14"/>
  <c r="BC33" i="14"/>
  <c r="BD33" i="14"/>
  <c r="BB36" i="14"/>
  <c r="AZ36" i="14"/>
  <c r="BD21" i="14"/>
  <c r="BC21" i="14"/>
  <c r="AZ50" i="14"/>
  <c r="BB50" i="14"/>
  <c r="AZ51" i="14"/>
  <c r="BB51" i="14"/>
  <c r="BC41" i="14"/>
  <c r="BD41" i="14"/>
  <c r="AH43" i="14"/>
  <c r="AY43" i="14"/>
  <c r="AV42" i="14"/>
  <c r="AW42" i="14" s="1"/>
  <c r="BD27" i="14"/>
  <c r="BC27" i="14"/>
  <c r="BC46" i="14"/>
  <c r="BD46" i="14"/>
  <c r="BC28" i="14"/>
  <c r="BD28" i="14"/>
  <c r="BC45" i="14"/>
  <c r="BD45" i="14"/>
  <c r="BD25" i="14"/>
  <c r="BC25" i="14"/>
  <c r="AW32" i="14"/>
  <c r="AV31" i="14"/>
  <c r="AW31" i="14" s="1"/>
  <c r="BC35" i="14"/>
  <c r="BD35" i="14"/>
  <c r="AY19" i="14"/>
  <c r="AH19" i="14"/>
  <c r="BD26" i="14"/>
  <c r="BC26" i="14"/>
  <c r="AP15" i="14"/>
  <c r="AS16" i="14"/>
  <c r="AT16" i="14" s="1"/>
  <c r="AV18" i="14"/>
  <c r="AW18" i="14" s="1"/>
  <c r="AN18" i="14"/>
  <c r="AA15" i="14"/>
  <c r="AD16" i="14"/>
  <c r="AE16" i="14" s="1"/>
  <c r="BD22" i="14"/>
  <c r="BC22" i="14"/>
  <c r="AZ23" i="14"/>
  <c r="BB23" i="14"/>
  <c r="U16" i="14"/>
  <c r="X17" i="14"/>
  <c r="BC29" i="14"/>
  <c r="BD29" i="14"/>
  <c r="S15" i="14"/>
  <c r="AZ38" i="14"/>
  <c r="BB38" i="14"/>
  <c r="BD30" i="14"/>
  <c r="BC30" i="14"/>
  <c r="BB20" i="14"/>
  <c r="AZ20" i="14"/>
  <c r="BB44" i="14"/>
  <c r="AZ44" i="14"/>
  <c r="AM17" i="14"/>
  <c r="AJ16" i="14"/>
  <c r="Y42" i="14"/>
  <c r="AG42" i="14"/>
  <c r="BC24" i="14"/>
  <c r="BD24" i="14"/>
  <c r="AG18" i="14"/>
  <c r="Y18" i="14"/>
  <c r="AN17" i="7"/>
  <c r="BC46" i="7"/>
  <c r="BD46" i="7"/>
  <c r="BD33" i="7"/>
  <c r="BC33" i="7"/>
  <c r="BD29" i="7"/>
  <c r="BC29" i="7"/>
  <c r="BD49" i="7"/>
  <c r="BC49" i="7"/>
  <c r="BD25" i="7"/>
  <c r="BC25" i="7"/>
  <c r="AY31" i="7"/>
  <c r="AH31" i="7"/>
  <c r="BC23" i="7"/>
  <c r="BD23" i="7"/>
  <c r="S16" i="7"/>
  <c r="AZ38" i="7"/>
  <c r="BB38" i="7"/>
  <c r="BD41" i="7"/>
  <c r="BC41" i="7"/>
  <c r="AY19" i="7"/>
  <c r="AH19" i="7"/>
  <c r="BC48" i="7"/>
  <c r="BD48" i="7"/>
  <c r="AG18" i="7"/>
  <c r="BC20" i="7"/>
  <c r="BD20" i="7"/>
  <c r="BD27" i="7"/>
  <c r="BC27" i="7"/>
  <c r="BC40" i="7"/>
  <c r="BD40" i="7"/>
  <c r="BC24" i="7"/>
  <c r="BD24" i="7"/>
  <c r="BB52" i="7"/>
  <c r="AZ52" i="7"/>
  <c r="BD53" i="7"/>
  <c r="BC53" i="7"/>
  <c r="BC26" i="7"/>
  <c r="BD26" i="7"/>
  <c r="AD17" i="7"/>
  <c r="AE17" i="7" s="1"/>
  <c r="AA16" i="7"/>
  <c r="BB44" i="7"/>
  <c r="AZ44" i="7"/>
  <c r="AZ32" i="7"/>
  <c r="BB32" i="7"/>
  <c r="BC28" i="7"/>
  <c r="BD28" i="7"/>
  <c r="AV42" i="7"/>
  <c r="AW42" i="7" s="1"/>
  <c r="X16" i="7"/>
  <c r="U15" i="7"/>
  <c r="BD22" i="7"/>
  <c r="BC22" i="7"/>
  <c r="AV18" i="7"/>
  <c r="AW18" i="7" s="1"/>
  <c r="BD30" i="7"/>
  <c r="BC30" i="7"/>
  <c r="AM16" i="7"/>
  <c r="AJ15" i="7"/>
  <c r="BD35" i="7"/>
  <c r="BC35" i="7"/>
  <c r="BD37" i="7"/>
  <c r="BC37" i="7"/>
  <c r="AS17" i="7"/>
  <c r="AT17" i="7" s="1"/>
  <c r="AP16" i="7"/>
  <c r="BC36" i="7"/>
  <c r="BD36" i="7"/>
  <c r="BD34" i="7"/>
  <c r="BC34" i="7"/>
  <c r="BD21" i="7"/>
  <c r="BC21" i="7"/>
  <c r="BD39" i="7"/>
  <c r="BC39" i="7"/>
  <c r="AG17" i="7"/>
  <c r="Y17" i="7"/>
  <c r="AZ50" i="7"/>
  <c r="BB50" i="7"/>
  <c r="BD47" i="7"/>
  <c r="BC47" i="7"/>
  <c r="AG42" i="7"/>
  <c r="BD45" i="7"/>
  <c r="BC45" i="7"/>
  <c r="BB51" i="7"/>
  <c r="AZ51" i="7"/>
  <c r="AY43" i="7"/>
  <c r="AM42" i="13"/>
  <c r="AJ17" i="13"/>
  <c r="AS43" i="13"/>
  <c r="AT43" i="13" s="1"/>
  <c r="AP42" i="13"/>
  <c r="S15" i="13"/>
  <c r="BD34" i="13"/>
  <c r="BC34" i="13"/>
  <c r="BC36" i="13"/>
  <c r="BD36" i="13"/>
  <c r="AG18" i="13"/>
  <c r="BB32" i="13"/>
  <c r="AZ32" i="13"/>
  <c r="BD22" i="13"/>
  <c r="BC22" i="13"/>
  <c r="BB50" i="13"/>
  <c r="AZ50" i="13"/>
  <c r="AN46" i="13"/>
  <c r="AY48" i="13"/>
  <c r="AH48" i="13"/>
  <c r="AV43" i="13"/>
  <c r="AW43" i="13" s="1"/>
  <c r="AN43" i="13"/>
  <c r="AZ31" i="13"/>
  <c r="BB31" i="13"/>
  <c r="BD30" i="13"/>
  <c r="BC30" i="13"/>
  <c r="AT48" i="13"/>
  <c r="AS46" i="13"/>
  <c r="AT46" i="13" s="1"/>
  <c r="BC24" i="13"/>
  <c r="BD24" i="13"/>
  <c r="BB33" i="13"/>
  <c r="AZ33" i="13"/>
  <c r="BD38" i="13"/>
  <c r="BC38" i="13"/>
  <c r="AY49" i="13"/>
  <c r="AH49" i="13"/>
  <c r="X42" i="13"/>
  <c r="U17" i="13"/>
  <c r="AY19" i="13"/>
  <c r="AH19" i="13"/>
  <c r="AD43" i="13"/>
  <c r="AE43" i="13" s="1"/>
  <c r="AA42" i="13"/>
  <c r="BC28" i="13"/>
  <c r="BD28" i="13"/>
  <c r="BC23" i="13"/>
  <c r="BD23" i="13"/>
  <c r="AZ26" i="13"/>
  <c r="BB26" i="13"/>
  <c r="BC20" i="13"/>
  <c r="BD20" i="13"/>
  <c r="Y43" i="13"/>
  <c r="AV33" i="6"/>
  <c r="AW33" i="6" s="1"/>
  <c r="AN33" i="6"/>
  <c r="BD23" i="6"/>
  <c r="BC23" i="6"/>
  <c r="BC28" i="6"/>
  <c r="BD28" i="6"/>
  <c r="AA16" i="6"/>
  <c r="AD17" i="6"/>
  <c r="AE17" i="6" s="1"/>
  <c r="BC25" i="6"/>
  <c r="BD25" i="6"/>
  <c r="AY19" i="6"/>
  <c r="AH19" i="6"/>
  <c r="BB53" i="6"/>
  <c r="AZ53" i="6"/>
  <c r="BD44" i="6"/>
  <c r="AY45" i="6"/>
  <c r="AH45" i="6"/>
  <c r="AZ38" i="6"/>
  <c r="BB38" i="6"/>
  <c r="BC46" i="6"/>
  <c r="BD46" i="6"/>
  <c r="AT18" i="6"/>
  <c r="AV18" i="6"/>
  <c r="AW18" i="6" s="1"/>
  <c r="AZ40" i="6"/>
  <c r="BB40" i="6"/>
  <c r="BD51" i="6"/>
  <c r="BC51" i="6"/>
  <c r="BD43" i="6"/>
  <c r="BC43" i="6"/>
  <c r="BD35" i="6"/>
  <c r="BC35" i="6"/>
  <c r="AZ24" i="6"/>
  <c r="BB24" i="6"/>
  <c r="AZ20" i="6"/>
  <c r="BB20" i="6"/>
  <c r="AH33" i="6"/>
  <c r="AY33" i="6"/>
  <c r="BD47" i="6"/>
  <c r="BC47" i="6"/>
  <c r="AZ48" i="6"/>
  <c r="BB48" i="6"/>
  <c r="X16" i="6"/>
  <c r="U15" i="6"/>
  <c r="BC37" i="6"/>
  <c r="BD37" i="6"/>
  <c r="AM17" i="6"/>
  <c r="AJ16" i="6"/>
  <c r="S16" i="6"/>
  <c r="AY34" i="6"/>
  <c r="AG17" i="6"/>
  <c r="Y17" i="6"/>
  <c r="BD31" i="6"/>
  <c r="BC31" i="6"/>
  <c r="AG18" i="6"/>
  <c r="AZ52" i="6"/>
  <c r="BB52" i="6"/>
  <c r="BD55" i="6"/>
  <c r="BC55" i="6"/>
  <c r="BB54" i="6"/>
  <c r="AZ54" i="6"/>
  <c r="BC21" i="6"/>
  <c r="BD21" i="6"/>
  <c r="AP16" i="6"/>
  <c r="AS17" i="6"/>
  <c r="AT17" i="6" s="1"/>
  <c r="BD49" i="6"/>
  <c r="BC49" i="6"/>
  <c r="X17" i="12"/>
  <c r="U16" i="12"/>
  <c r="BC55" i="12"/>
  <c r="BD55" i="12"/>
  <c r="BD41" i="12"/>
  <c r="BC41" i="12"/>
  <c r="BB35" i="12"/>
  <c r="AZ35" i="12"/>
  <c r="BC22" i="12"/>
  <c r="BD22" i="12"/>
  <c r="AZ52" i="12"/>
  <c r="BB52" i="12"/>
  <c r="AY33" i="12"/>
  <c r="AH33" i="12"/>
  <c r="AE17" i="12"/>
  <c r="AH18" i="12"/>
  <c r="AH19" i="12"/>
  <c r="AY19" i="12"/>
  <c r="BC28" i="12"/>
  <c r="BD28" i="12"/>
  <c r="AY45" i="12"/>
  <c r="AH45" i="12"/>
  <c r="AG44" i="12"/>
  <c r="BD47" i="12"/>
  <c r="BC47" i="12"/>
  <c r="BC27" i="12"/>
  <c r="BD27" i="12"/>
  <c r="BD43" i="12"/>
  <c r="BC43" i="12"/>
  <c r="S16" i="12"/>
  <c r="AS16" i="12"/>
  <c r="AT16" i="12" s="1"/>
  <c r="AP15" i="12"/>
  <c r="BC23" i="12"/>
  <c r="BD23" i="12"/>
  <c r="BC42" i="12"/>
  <c r="BD42" i="12"/>
  <c r="AZ40" i="12"/>
  <c r="BB40" i="12"/>
  <c r="AH34" i="12"/>
  <c r="AY34" i="12"/>
  <c r="BC51" i="12"/>
  <c r="BD51" i="12"/>
  <c r="BD49" i="12"/>
  <c r="BC49" i="12"/>
  <c r="BC20" i="12"/>
  <c r="BD20" i="12"/>
  <c r="BD29" i="12"/>
  <c r="BC29" i="12"/>
  <c r="AV18" i="12"/>
  <c r="AW18" i="12" s="1"/>
  <c r="BC26" i="12"/>
  <c r="BD26" i="12"/>
  <c r="AS17" i="12"/>
  <c r="AT17" i="12" s="1"/>
  <c r="BC30" i="12"/>
  <c r="BD30" i="12"/>
  <c r="AJ15" i="12"/>
  <c r="AM16" i="12"/>
  <c r="BD50" i="12"/>
  <c r="BC50" i="12"/>
  <c r="BC48" i="12"/>
  <c r="BD48" i="12"/>
  <c r="BC24" i="12"/>
  <c r="BD24" i="12"/>
  <c r="BD21" i="12"/>
  <c r="BC21" i="12"/>
  <c r="BD36" i="12"/>
  <c r="BC36" i="12"/>
  <c r="AZ53" i="12"/>
  <c r="BB53" i="12"/>
  <c r="BB46" i="12"/>
  <c r="AZ46" i="12"/>
  <c r="BC38" i="12"/>
  <c r="BD38" i="12"/>
  <c r="BD37" i="12"/>
  <c r="BC37" i="12"/>
  <c r="BD39" i="12"/>
  <c r="BC39" i="12"/>
  <c r="AD16" i="12"/>
  <c r="AE16" i="12" s="1"/>
  <c r="AA15" i="12"/>
  <c r="AZ54" i="12"/>
  <c r="BB54" i="12"/>
  <c r="BD32" i="12"/>
  <c r="BC32" i="12"/>
  <c r="AN17" i="12"/>
  <c r="AV17" i="12"/>
  <c r="AW17" i="12" s="1"/>
  <c r="BC31" i="12"/>
  <c r="BD31" i="12"/>
  <c r="AY30" i="5"/>
  <c r="AH30" i="5"/>
  <c r="BB36" i="5"/>
  <c r="AZ36" i="5"/>
  <c r="AH24" i="5"/>
  <c r="AG23" i="5"/>
  <c r="AH23" i="5" s="1"/>
  <c r="AW15" i="5"/>
  <c r="BD38" i="5"/>
  <c r="BC38" i="5"/>
  <c r="AZ31" i="5"/>
  <c r="BB31" i="5"/>
  <c r="BD41" i="5"/>
  <c r="AM14" i="5"/>
  <c r="AG17" i="5"/>
  <c r="AY18" i="5"/>
  <c r="AH18" i="5"/>
  <c r="BD50" i="5"/>
  <c r="BC50" i="5"/>
  <c r="BC43" i="5"/>
  <c r="BD43" i="5"/>
  <c r="BD46" i="5"/>
  <c r="BC46" i="5"/>
  <c r="BD48" i="5"/>
  <c r="BC48" i="5"/>
  <c r="BD26" i="5"/>
  <c r="BC26" i="5"/>
  <c r="BD44" i="5"/>
  <c r="BC44" i="5"/>
  <c r="BD32" i="5"/>
  <c r="BC32" i="5"/>
  <c r="BD53" i="5"/>
  <c r="BC53" i="5"/>
  <c r="BD28" i="5"/>
  <c r="BC28" i="5"/>
  <c r="AV29" i="5"/>
  <c r="AW29" i="5" s="1"/>
  <c r="AN29" i="5"/>
  <c r="BB19" i="5"/>
  <c r="AZ19" i="5"/>
  <c r="BD21" i="5"/>
  <c r="BC21" i="5"/>
  <c r="BC49" i="5"/>
  <c r="BD49" i="5"/>
  <c r="AH16" i="5"/>
  <c r="AY16" i="5"/>
  <c r="AH29" i="5"/>
  <c r="AY29" i="5"/>
  <c r="Y15" i="5"/>
  <c r="AG15" i="5"/>
  <c r="AY24" i="5"/>
  <c r="AZ25" i="5"/>
  <c r="BB25" i="5"/>
  <c r="BB34" i="5"/>
  <c r="AZ34" i="5"/>
  <c r="AT15" i="5"/>
  <c r="BD40" i="5"/>
  <c r="BC40" i="5"/>
  <c r="AY42" i="5"/>
  <c r="AE15" i="5"/>
  <c r="AD956" i="4"/>
  <c r="AE956" i="4" s="1"/>
  <c r="AA955" i="4"/>
  <c r="BD879" i="4"/>
  <c r="BC879" i="4"/>
  <c r="AZ807" i="4"/>
  <c r="BB807" i="4"/>
  <c r="AD713" i="4"/>
  <c r="AA712" i="4"/>
  <c r="AV685" i="4"/>
  <c r="AW685" i="4" s="1"/>
  <c r="AN685" i="4"/>
  <c r="AM617" i="4"/>
  <c r="AJ616" i="4"/>
  <c r="BD497" i="4"/>
  <c r="BC497" i="4"/>
  <c r="BC440" i="4"/>
  <c r="BD440" i="4"/>
  <c r="AZ400" i="4"/>
  <c r="BB400" i="4"/>
  <c r="BD568" i="4"/>
  <c r="BC568" i="4"/>
  <c r="AM380" i="4"/>
  <c r="AJ379" i="4"/>
  <c r="AM220" i="4"/>
  <c r="AJ219" i="4"/>
  <c r="BC149" i="4"/>
  <c r="BD149" i="4"/>
  <c r="BD267" i="4"/>
  <c r="BC267" i="4"/>
  <c r="BC921" i="4"/>
  <c r="BD921" i="4"/>
  <c r="AZ780" i="4"/>
  <c r="BB780" i="4"/>
  <c r="AH876" i="4"/>
  <c r="AY876" i="4"/>
  <c r="Y715" i="4"/>
  <c r="AG715" i="4"/>
  <c r="AZ727" i="4"/>
  <c r="BB727" i="4"/>
  <c r="Y519" i="4"/>
  <c r="AZ552" i="4"/>
  <c r="BB552" i="4"/>
  <c r="BC431" i="4"/>
  <c r="BD431" i="4"/>
  <c r="BB438" i="4"/>
  <c r="AZ438" i="4"/>
  <c r="BD473" i="4"/>
  <c r="BC473" i="4"/>
  <c r="Y365" i="4"/>
  <c r="AG365" i="4"/>
  <c r="AZ975" i="4"/>
  <c r="BB975" i="4"/>
  <c r="Y971" i="4"/>
  <c r="AG971" i="4"/>
  <c r="BC950" i="4"/>
  <c r="BD950" i="4"/>
  <c r="BD848" i="4"/>
  <c r="BC848" i="4"/>
  <c r="BC867" i="4"/>
  <c r="BD867" i="4"/>
  <c r="BD666" i="4"/>
  <c r="BC666" i="4"/>
  <c r="AG597" i="4"/>
  <c r="AZ578" i="4"/>
  <c r="BB578" i="4"/>
  <c r="BB209" i="4"/>
  <c r="AZ209" i="4"/>
  <c r="BC51" i="4"/>
  <c r="BD51" i="4"/>
  <c r="BB148" i="4"/>
  <c r="AZ148" i="4"/>
  <c r="BC946" i="4"/>
  <c r="BD946" i="4"/>
  <c r="BC845" i="4"/>
  <c r="BD845" i="4"/>
  <c r="BD625" i="4"/>
  <c r="BC625" i="4"/>
  <c r="S518" i="4"/>
  <c r="BD503" i="4"/>
  <c r="BC503" i="4"/>
  <c r="BD537" i="4"/>
  <c r="BC537" i="4"/>
  <c r="AZ207" i="4"/>
  <c r="BB207" i="4"/>
  <c r="AZ102" i="4"/>
  <c r="BB102" i="4"/>
  <c r="BC215" i="4"/>
  <c r="BD215" i="4"/>
  <c r="BD165" i="4"/>
  <c r="BC165" i="4"/>
  <c r="BC200" i="4"/>
  <c r="BD200" i="4"/>
  <c r="BC965" i="4"/>
  <c r="BD965" i="4"/>
  <c r="AV912" i="4"/>
  <c r="AW912" i="4" s="1"/>
  <c r="AN912" i="4"/>
  <c r="BC790" i="4"/>
  <c r="BD790" i="4"/>
  <c r="AN746" i="4"/>
  <c r="AZ677" i="4"/>
  <c r="BB677" i="4"/>
  <c r="BC627" i="4"/>
  <c r="BD627" i="4"/>
  <c r="AY536" i="4"/>
  <c r="AH536" i="4"/>
  <c r="BD445" i="4"/>
  <c r="BC445" i="4"/>
  <c r="BD256" i="4"/>
  <c r="BC256" i="4"/>
  <c r="S258" i="4"/>
  <c r="BD360" i="4"/>
  <c r="BC360" i="4"/>
  <c r="BC311" i="4"/>
  <c r="BD311" i="4"/>
  <c r="BC278" i="4"/>
  <c r="BD278" i="4"/>
  <c r="AL57" i="4"/>
  <c r="AM58" i="4"/>
  <c r="BD186" i="4"/>
  <c r="BC186" i="4"/>
  <c r="AY25" i="4"/>
  <c r="AZ26" i="4"/>
  <c r="BB26" i="4"/>
  <c r="AN100" i="4"/>
  <c r="AV100" i="4"/>
  <c r="AW100" i="4" s="1"/>
  <c r="AP97" i="4"/>
  <c r="AS97" i="4" s="1"/>
  <c r="AS98" i="4"/>
  <c r="AT838" i="4"/>
  <c r="AV838" i="4"/>
  <c r="AW838" i="4" s="1"/>
  <c r="AG754" i="4"/>
  <c r="Y754" i="4"/>
  <c r="AZ702" i="4"/>
  <c r="BB702" i="4"/>
  <c r="Y618" i="4"/>
  <c r="AG618" i="4"/>
  <c r="AZ559" i="4"/>
  <c r="BB559" i="4"/>
  <c r="BD525" i="4"/>
  <c r="BC525" i="4"/>
  <c r="AZ416" i="4"/>
  <c r="BB416" i="4"/>
  <c r="BB290" i="4"/>
  <c r="AZ290" i="4"/>
  <c r="AY206" i="4"/>
  <c r="AH206" i="4"/>
  <c r="AG85" i="4"/>
  <c r="AY86" i="4"/>
  <c r="AH86" i="4"/>
  <c r="AY17" i="4"/>
  <c r="AZ17" i="4" s="1"/>
  <c r="AH17" i="4"/>
  <c r="AY116" i="4"/>
  <c r="AH116" i="4"/>
  <c r="BC980" i="4"/>
  <c r="BD980" i="4"/>
  <c r="AG957" i="4"/>
  <c r="BB963" i="4"/>
  <c r="AZ963" i="4"/>
  <c r="BC736" i="4"/>
  <c r="BD736" i="4"/>
  <c r="AM714" i="4"/>
  <c r="AJ713" i="4"/>
  <c r="AV642" i="4"/>
  <c r="AW642" i="4" s="1"/>
  <c r="AN642" i="4"/>
  <c r="BC603" i="4"/>
  <c r="BD603" i="4"/>
  <c r="AD519" i="4"/>
  <c r="AE519" i="4" s="1"/>
  <c r="AA518" i="4"/>
  <c r="AZ560" i="4"/>
  <c r="BB560" i="4"/>
  <c r="AV245" i="4"/>
  <c r="AW245" i="4" s="1"/>
  <c r="AG296" i="4"/>
  <c r="AY297" i="4"/>
  <c r="AH297" i="4"/>
  <c r="BB129" i="4"/>
  <c r="AZ129" i="4"/>
  <c r="BD41" i="4"/>
  <c r="BC41" i="4"/>
  <c r="BC69" i="4"/>
  <c r="BD69" i="4"/>
  <c r="S930" i="4"/>
  <c r="AZ899" i="4"/>
  <c r="BB899" i="4"/>
  <c r="AY856" i="4"/>
  <c r="AH856" i="4"/>
  <c r="BC859" i="4"/>
  <c r="BD859" i="4"/>
  <c r="BC810" i="4"/>
  <c r="BD810" i="4"/>
  <c r="AS746" i="4"/>
  <c r="AT746" i="4" s="1"/>
  <c r="AP745" i="4"/>
  <c r="AG738" i="4"/>
  <c r="Y738" i="4"/>
  <c r="AP712" i="4"/>
  <c r="AS713" i="4"/>
  <c r="BD690" i="4"/>
  <c r="BC690" i="4"/>
  <c r="BC662" i="4"/>
  <c r="BD662" i="4"/>
  <c r="AZ588" i="4"/>
  <c r="BB588" i="4"/>
  <c r="BC428" i="4"/>
  <c r="BD428" i="4"/>
  <c r="AZ357" i="4"/>
  <c r="BB357" i="4"/>
  <c r="BC354" i="4"/>
  <c r="BD354" i="4"/>
  <c r="AV173" i="4"/>
  <c r="AW173" i="4" s="1"/>
  <c r="AN173" i="4"/>
  <c r="AM171" i="4"/>
  <c r="Y931" i="4"/>
  <c r="BD873" i="4"/>
  <c r="BC873" i="4"/>
  <c r="AY654" i="4"/>
  <c r="AZ655" i="4"/>
  <c r="BB655" i="4"/>
  <c r="BC514" i="4"/>
  <c r="BD514" i="4"/>
  <c r="BD529" i="4"/>
  <c r="BC529" i="4"/>
  <c r="AZ281" i="4"/>
  <c r="BB281" i="4"/>
  <c r="AZ37" i="4"/>
  <c r="BB37" i="4"/>
  <c r="BC871" i="4"/>
  <c r="BD871" i="4"/>
  <c r="BC667" i="4"/>
  <c r="BD667" i="4"/>
  <c r="BB631" i="4"/>
  <c r="BC562" i="4"/>
  <c r="BD562" i="4"/>
  <c r="BD399" i="4"/>
  <c r="BD252" i="4"/>
  <c r="BC252" i="4"/>
  <c r="BD45" i="4"/>
  <c r="BC45" i="4"/>
  <c r="AH136" i="4"/>
  <c r="AY136" i="4"/>
  <c r="BD53" i="4"/>
  <c r="BC53" i="4"/>
  <c r="BC22" i="4"/>
  <c r="BD22" i="4"/>
  <c r="AH927" i="4"/>
  <c r="AY927" i="4"/>
  <c r="BD906" i="4"/>
  <c r="BC906" i="4"/>
  <c r="AP910" i="4"/>
  <c r="AS911" i="4"/>
  <c r="AT911" i="4" s="1"/>
  <c r="AJ752" i="4"/>
  <c r="AM753" i="4"/>
  <c r="BC679" i="4"/>
  <c r="BD679" i="4"/>
  <c r="S652" i="4"/>
  <c r="AT598" i="4"/>
  <c r="AV598" i="4"/>
  <c r="AW598" i="4" s="1"/>
  <c r="AS557" i="4"/>
  <c r="AT557" i="4" s="1"/>
  <c r="AP556" i="4"/>
  <c r="BD586" i="4"/>
  <c r="BC586" i="4"/>
  <c r="BC369" i="4"/>
  <c r="BD369" i="4"/>
  <c r="BD223" i="4"/>
  <c r="BC223" i="4"/>
  <c r="BD979" i="4"/>
  <c r="BC979" i="4"/>
  <c r="AT970" i="4"/>
  <c r="AD896" i="4"/>
  <c r="AE896" i="4" s="1"/>
  <c r="AA895" i="4"/>
  <c r="BB853" i="4"/>
  <c r="AZ853" i="4"/>
  <c r="AH739" i="4"/>
  <c r="AA698" i="4"/>
  <c r="AD699" i="4"/>
  <c r="AE699" i="4" s="1"/>
  <c r="BD583" i="4"/>
  <c r="BC583" i="4"/>
  <c r="AM478" i="4"/>
  <c r="AJ477" i="4"/>
  <c r="AS380" i="4"/>
  <c r="AT380" i="4" s="1"/>
  <c r="AP379" i="4"/>
  <c r="AZ175" i="4"/>
  <c r="BB175" i="4"/>
  <c r="AS932" i="4"/>
  <c r="AT932" i="4" s="1"/>
  <c r="AP931" i="4"/>
  <c r="AV970" i="4"/>
  <c r="AW970" i="4" s="1"/>
  <c r="AN970" i="4"/>
  <c r="AJ923" i="4"/>
  <c r="AM923" i="4" s="1"/>
  <c r="AM924" i="4"/>
  <c r="AS896" i="4"/>
  <c r="AT896" i="4" s="1"/>
  <c r="AP895" i="4"/>
  <c r="BC886" i="4"/>
  <c r="BD886" i="4"/>
  <c r="BD621" i="4"/>
  <c r="BC621" i="4"/>
  <c r="BC656" i="4"/>
  <c r="BD656" i="4"/>
  <c r="X478" i="4"/>
  <c r="U477" i="4"/>
  <c r="S597" i="4"/>
  <c r="Y598" i="4"/>
  <c r="AN598" i="4"/>
  <c r="BD533" i="4"/>
  <c r="BC533" i="4"/>
  <c r="AH325" i="4"/>
  <c r="BD244" i="4"/>
  <c r="BC244" i="4"/>
  <c r="AD220" i="4"/>
  <c r="AE220" i="4" s="1"/>
  <c r="AA219" i="4"/>
  <c r="AM260" i="4"/>
  <c r="AJ259" i="4"/>
  <c r="BD170" i="4"/>
  <c r="BC170" i="4"/>
  <c r="BD33" i="4"/>
  <c r="BC33" i="4"/>
  <c r="S141" i="4"/>
  <c r="AY913" i="4"/>
  <c r="AH913" i="4"/>
  <c r="AZ857" i="4"/>
  <c r="BB857" i="4"/>
  <c r="Y776" i="4"/>
  <c r="AG776" i="4"/>
  <c r="BD733" i="4"/>
  <c r="BC733" i="4"/>
  <c r="Y653" i="4"/>
  <c r="AG653" i="4"/>
  <c r="AH653" i="4" s="1"/>
  <c r="AN699" i="4"/>
  <c r="BD504" i="4"/>
  <c r="AE492" i="4"/>
  <c r="AG492" i="4"/>
  <c r="AH492" i="4" s="1"/>
  <c r="BD541" i="4"/>
  <c r="BC541" i="4"/>
  <c r="AH366" i="4"/>
  <c r="AY366" i="4"/>
  <c r="BD383" i="4"/>
  <c r="BC383" i="4"/>
  <c r="Y261" i="4"/>
  <c r="AG261" i="4"/>
  <c r="BC208" i="4"/>
  <c r="BD208" i="4"/>
  <c r="BC111" i="4"/>
  <c r="BD111" i="4"/>
  <c r="AV933" i="4"/>
  <c r="AW934" i="4"/>
  <c r="AY934" i="4"/>
  <c r="AM759" i="4"/>
  <c r="AJ758" i="4"/>
  <c r="AM758" i="4" s="1"/>
  <c r="AM800" i="4"/>
  <c r="AJ799" i="4"/>
  <c r="AM799" i="4" s="1"/>
  <c r="BD726" i="4"/>
  <c r="BC726" i="4"/>
  <c r="AP596" i="4"/>
  <c r="BB512" i="4"/>
  <c r="BD572" i="4"/>
  <c r="BC572" i="4"/>
  <c r="BD368" i="4"/>
  <c r="BC368" i="4"/>
  <c r="BD487" i="4"/>
  <c r="BC487" i="4"/>
  <c r="AH406" i="4"/>
  <c r="AY406" i="4"/>
  <c r="BD240" i="4"/>
  <c r="BC240" i="4"/>
  <c r="AZ314" i="4"/>
  <c r="BB314" i="4"/>
  <c r="AY194" i="4"/>
  <c r="AH194" i="4"/>
  <c r="AZ163" i="4"/>
  <c r="BB163" i="4"/>
  <c r="BD110" i="4"/>
  <c r="BC110" i="4"/>
  <c r="BD134" i="4"/>
  <c r="BC134" i="4"/>
  <c r="BD982" i="4"/>
  <c r="BC982" i="4"/>
  <c r="AJ940" i="4"/>
  <c r="AM941" i="4"/>
  <c r="AZ870" i="4"/>
  <c r="BB870" i="4"/>
  <c r="S835" i="4"/>
  <c r="AS760" i="4"/>
  <c r="AT760" i="4" s="1"/>
  <c r="AP759" i="4"/>
  <c r="BC794" i="4"/>
  <c r="BD794" i="4"/>
  <c r="AG642" i="4"/>
  <c r="Y642" i="4"/>
  <c r="BD630" i="4"/>
  <c r="BC630" i="4"/>
  <c r="BC611" i="4"/>
  <c r="BD611" i="4"/>
  <c r="BC526" i="4"/>
  <c r="BD526" i="4"/>
  <c r="BD441" i="4"/>
  <c r="BC441" i="4"/>
  <c r="AY373" i="4"/>
  <c r="AH373" i="4"/>
  <c r="BD367" i="4"/>
  <c r="BC367" i="4"/>
  <c r="BC332" i="4"/>
  <c r="BD332" i="4"/>
  <c r="AM179" i="4"/>
  <c r="AJ178" i="4"/>
  <c r="BD952" i="4"/>
  <c r="BC952" i="4"/>
  <c r="AA924" i="4"/>
  <c r="AD925" i="4"/>
  <c r="AE925" i="4" s="1"/>
  <c r="AP819" i="4"/>
  <c r="AS820" i="4"/>
  <c r="AT820" i="4" s="1"/>
  <c r="BD823" i="4"/>
  <c r="BC823" i="4"/>
  <c r="BD547" i="4"/>
  <c r="BC547" i="4"/>
  <c r="AT362" i="4"/>
  <c r="AV362" i="4"/>
  <c r="AW362" i="4" s="1"/>
  <c r="AS356" i="4"/>
  <c r="AM396" i="4"/>
  <c r="AJ395" i="4"/>
  <c r="BD424" i="4"/>
  <c r="BC424" i="4"/>
  <c r="BD132" i="4"/>
  <c r="BC132" i="4"/>
  <c r="AN519" i="4"/>
  <c r="AA177" i="4"/>
  <c r="AY869" i="4"/>
  <c r="AH869" i="4"/>
  <c r="AZ863" i="4"/>
  <c r="BB863" i="4"/>
  <c r="Y746" i="4"/>
  <c r="AG820" i="4"/>
  <c r="Y820" i="4"/>
  <c r="AZ675" i="4"/>
  <c r="BB675" i="4"/>
  <c r="AN618" i="4"/>
  <c r="AV618" i="4"/>
  <c r="AW618" i="4" s="1"/>
  <c r="BD539" i="4"/>
  <c r="BC539" i="4"/>
  <c r="BC593" i="4"/>
  <c r="BD593" i="4"/>
  <c r="AY464" i="4"/>
  <c r="AH464" i="4"/>
  <c r="BD392" i="4"/>
  <c r="BC392" i="4"/>
  <c r="AZ513" i="4"/>
  <c r="BB513" i="4"/>
  <c r="AN381" i="4"/>
  <c r="AV381" i="4"/>
  <c r="AW381" i="4" s="1"/>
  <c r="BC402" i="4"/>
  <c r="BD402" i="4"/>
  <c r="AN221" i="4"/>
  <c r="AV221" i="4"/>
  <c r="AW221" i="4" s="1"/>
  <c r="S179" i="4"/>
  <c r="U178" i="4"/>
  <c r="X179" i="4"/>
  <c r="BC880" i="4"/>
  <c r="BD880" i="4"/>
  <c r="U758" i="4"/>
  <c r="X758" i="4" s="1"/>
  <c r="X759" i="4"/>
  <c r="AZ789" i="4"/>
  <c r="BB789" i="4"/>
  <c r="X674" i="4"/>
  <c r="U673" i="4"/>
  <c r="BD629" i="4"/>
  <c r="BC629" i="4"/>
  <c r="AH607" i="4"/>
  <c r="BD668" i="4"/>
  <c r="BC668" i="4"/>
  <c r="AY550" i="4"/>
  <c r="X380" i="4"/>
  <c r="U379" i="4"/>
  <c r="AE304" i="4"/>
  <c r="AG304" i="4"/>
  <c r="BD268" i="4"/>
  <c r="BC268" i="4"/>
  <c r="BC443" i="4"/>
  <c r="BD443" i="4"/>
  <c r="AS260" i="4"/>
  <c r="AT260" i="4" s="1"/>
  <c r="AP259" i="4"/>
  <c r="U954" i="4"/>
  <c r="X955" i="4"/>
  <c r="U969" i="4"/>
  <c r="X970" i="4"/>
  <c r="AD752" i="4"/>
  <c r="AE752" i="4" s="1"/>
  <c r="AA751" i="4"/>
  <c r="AD751" i="4" s="1"/>
  <c r="AE751" i="4" s="1"/>
  <c r="BD587" i="4"/>
  <c r="BC587" i="4"/>
  <c r="AY521" i="4"/>
  <c r="AH521" i="4"/>
  <c r="BC508" i="4"/>
  <c r="BD508" i="4"/>
  <c r="BC329" i="4"/>
  <c r="BD329" i="4"/>
  <c r="AH174" i="4"/>
  <c r="AY174" i="4"/>
  <c r="BB121" i="4"/>
  <c r="AZ121" i="4"/>
  <c r="U98" i="4"/>
  <c r="X99" i="4"/>
  <c r="AM895" i="4"/>
  <c r="AJ894" i="4"/>
  <c r="AY862" i="4"/>
  <c r="AH862" i="4"/>
  <c r="AY839" i="4"/>
  <c r="AH839" i="4"/>
  <c r="AZ805" i="4"/>
  <c r="BB805" i="4"/>
  <c r="AZ157" i="4"/>
  <c r="BB157" i="4"/>
  <c r="BC147" i="4"/>
  <c r="BD147" i="4"/>
  <c r="BC47" i="4"/>
  <c r="BD47" i="4"/>
  <c r="AK910" i="4"/>
  <c r="AM911" i="4"/>
  <c r="BC766" i="4"/>
  <c r="BD766" i="4"/>
  <c r="AJ819" i="4"/>
  <c r="AM820" i="4"/>
  <c r="BC730" i="4"/>
  <c r="BD730" i="4"/>
  <c r="BC609" i="4"/>
  <c r="BD609" i="4"/>
  <c r="S477" i="4"/>
  <c r="AG342" i="4"/>
  <c r="Y342" i="4"/>
  <c r="Y245" i="4"/>
  <c r="AG245" i="4"/>
  <c r="BD49" i="4"/>
  <c r="BC49" i="4"/>
  <c r="BB44" i="4"/>
  <c r="AZ44" i="4"/>
  <c r="BB61" i="4"/>
  <c r="AZ61" i="4"/>
  <c r="AT17" i="4"/>
  <c r="AZ901" i="4"/>
  <c r="BB901" i="4"/>
  <c r="BC878" i="4"/>
  <c r="BD878" i="4"/>
  <c r="AY875" i="4"/>
  <c r="AH875" i="4"/>
  <c r="U752" i="4"/>
  <c r="X753" i="4"/>
  <c r="AV740" i="4"/>
  <c r="AN740" i="4"/>
  <c r="AY700" i="4"/>
  <c r="AH700" i="4"/>
  <c r="U596" i="4"/>
  <c r="X605" i="4"/>
  <c r="BC681" i="4"/>
  <c r="BD681" i="4"/>
  <c r="AS478" i="4"/>
  <c r="AT478" i="4" s="1"/>
  <c r="AP477" i="4"/>
  <c r="AE436" i="4"/>
  <c r="AG436" i="4"/>
  <c r="BD372" i="4"/>
  <c r="BC372" i="4"/>
  <c r="AZ580" i="4"/>
  <c r="BB580" i="4"/>
  <c r="Y59" i="4"/>
  <c r="AG59" i="4"/>
  <c r="BD124" i="4"/>
  <c r="BC124" i="4"/>
  <c r="BB93" i="4"/>
  <c r="AZ93" i="4"/>
  <c r="Y17" i="4"/>
  <c r="BD79" i="4"/>
  <c r="BC79" i="4"/>
  <c r="S955" i="4"/>
  <c r="BB914" i="4"/>
  <c r="AZ914" i="4"/>
  <c r="AZ846" i="4"/>
  <c r="BB846" i="4"/>
  <c r="AZ763" i="4"/>
  <c r="BB763" i="4"/>
  <c r="BC826" i="4"/>
  <c r="BD826" i="4"/>
  <c r="BB687" i="4"/>
  <c r="AZ687" i="4"/>
  <c r="AY608" i="4"/>
  <c r="AH608" i="4"/>
  <c r="BC676" i="4"/>
  <c r="BD676" i="4"/>
  <c r="BD523" i="4"/>
  <c r="BC523" i="4"/>
  <c r="BD481" i="4"/>
  <c r="BC481" i="4"/>
  <c r="BD388" i="4"/>
  <c r="BC388" i="4"/>
  <c r="AS396" i="4"/>
  <c r="AP395" i="4"/>
  <c r="BB298" i="4"/>
  <c r="AZ298" i="4"/>
  <c r="BC226" i="4"/>
  <c r="BD226" i="4"/>
  <c r="AC179" i="4"/>
  <c r="AD180" i="4"/>
  <c r="AE180" i="4" s="1"/>
  <c r="BC188" i="4"/>
  <c r="BD188" i="4"/>
  <c r="BD106" i="4"/>
  <c r="BC106" i="4"/>
  <c r="AY75" i="4"/>
  <c r="AH75" i="4"/>
  <c r="BD87" i="4"/>
  <c r="BC87" i="4"/>
  <c r="BC960" i="4"/>
  <c r="BD960" i="4"/>
  <c r="BD882" i="4"/>
  <c r="BC882" i="4"/>
  <c r="U894" i="4"/>
  <c r="X895" i="4"/>
  <c r="AG838" i="4"/>
  <c r="Y838" i="4"/>
  <c r="AG737" i="4"/>
  <c r="BD664" i="4"/>
  <c r="BC664" i="4"/>
  <c r="S605" i="4"/>
  <c r="BC665" i="4"/>
  <c r="BD665" i="4"/>
  <c r="BD384" i="4"/>
  <c r="BC384" i="4"/>
  <c r="X556" i="4"/>
  <c r="U555" i="4"/>
  <c r="U433" i="4"/>
  <c r="X434" i="4"/>
  <c r="BD264" i="4"/>
  <c r="BC264" i="4"/>
  <c r="AP302" i="4"/>
  <c r="AS303" i="4"/>
  <c r="AT303" i="4" s="1"/>
  <c r="AH398" i="4"/>
  <c r="AY398" i="4"/>
  <c r="AZ398" i="4" s="1"/>
  <c r="AD970" i="4"/>
  <c r="AE970" i="4" s="1"/>
  <c r="AA969" i="4"/>
  <c r="BC832" i="4"/>
  <c r="BD832" i="4"/>
  <c r="BC635" i="4"/>
  <c r="BD635" i="4"/>
  <c r="BD527" i="4"/>
  <c r="BC527" i="4"/>
  <c r="BC455" i="4"/>
  <c r="BD455" i="4"/>
  <c r="BD564" i="4"/>
  <c r="BC564" i="4"/>
  <c r="AZ326" i="4"/>
  <c r="BB326" i="4"/>
  <c r="BD344" i="4"/>
  <c r="BC344" i="4"/>
  <c r="BC312" i="4"/>
  <c r="BD312" i="4"/>
  <c r="AY254" i="4"/>
  <c r="AH254" i="4"/>
  <c r="X57" i="4"/>
  <c r="U56" i="4"/>
  <c r="BC73" i="4"/>
  <c r="BD73" i="4"/>
  <c r="AS15" i="4"/>
  <c r="AV15" i="4" s="1"/>
  <c r="AP14" i="4"/>
  <c r="BC796" i="4"/>
  <c r="BD796" i="4"/>
  <c r="S801" i="4"/>
  <c r="Y802" i="4"/>
  <c r="X698" i="4"/>
  <c r="U697" i="4"/>
  <c r="BD641" i="4"/>
  <c r="BC641" i="4"/>
  <c r="S555" i="4"/>
  <c r="AZ601" i="4"/>
  <c r="BB601" i="4"/>
  <c r="BB465" i="4"/>
  <c r="AZ465" i="4"/>
  <c r="BB398" i="4"/>
  <c r="BC398" i="4" s="1"/>
  <c r="S397" i="4"/>
  <c r="AE397" i="4" s="1"/>
  <c r="BD398" i="4"/>
  <c r="BC571" i="4"/>
  <c r="BD571" i="4"/>
  <c r="BD309" i="4"/>
  <c r="BC309" i="4"/>
  <c r="BD284" i="4"/>
  <c r="BC284" i="4"/>
  <c r="AZ405" i="4"/>
  <c r="BB405" i="4"/>
  <c r="AH262" i="4"/>
  <c r="AY262" i="4"/>
  <c r="BC250" i="4"/>
  <c r="BD250" i="4"/>
  <c r="X15" i="4"/>
  <c r="U14" i="4"/>
  <c r="BD964" i="4"/>
  <c r="BC964" i="4"/>
  <c r="BC828" i="4"/>
  <c r="BD828" i="4"/>
  <c r="AZ717" i="4"/>
  <c r="BB717" i="4"/>
  <c r="AT597" i="4"/>
  <c r="AV597" i="4"/>
  <c r="AW597" i="4" s="1"/>
  <c r="BD610" i="4"/>
  <c r="BC610" i="4"/>
  <c r="BD509" i="4"/>
  <c r="BC509" i="4"/>
  <c r="BD489" i="4"/>
  <c r="BC489" i="4"/>
  <c r="BC461" i="4"/>
  <c r="BD461" i="4"/>
  <c r="AD260" i="4"/>
  <c r="AE260" i="4" s="1"/>
  <c r="AA259" i="4"/>
  <c r="S56" i="4"/>
  <c r="AD100" i="4"/>
  <c r="AE100" i="4" s="1"/>
  <c r="AA99" i="4"/>
  <c r="AZ20" i="4"/>
  <c r="BB20" i="4"/>
  <c r="S969" i="4"/>
  <c r="AS969" i="4"/>
  <c r="AT969" i="4" s="1"/>
  <c r="AP968" i="4"/>
  <c r="AJ908" i="4"/>
  <c r="BD724" i="4"/>
  <c r="BC724" i="4"/>
  <c r="AY584" i="4"/>
  <c r="AV479" i="4"/>
  <c r="AW479" i="4" s="1"/>
  <c r="AN479" i="4"/>
  <c r="BD634" i="4"/>
  <c r="BC634" i="4"/>
  <c r="AZ632" i="4"/>
  <c r="BB632" i="4"/>
  <c r="BD545" i="4"/>
  <c r="BC545" i="4"/>
  <c r="AG451" i="4"/>
  <c r="BD201" i="4"/>
  <c r="BC201" i="4"/>
  <c r="BC274" i="4"/>
  <c r="BD274" i="4"/>
  <c r="BD239" i="4"/>
  <c r="BC239" i="4"/>
  <c r="AM969" i="4"/>
  <c r="AJ968" i="4"/>
  <c r="AN925" i="4"/>
  <c r="AV778" i="4"/>
  <c r="AW779" i="4"/>
  <c r="AY779" i="4"/>
  <c r="BC663" i="4"/>
  <c r="BD663" i="4"/>
  <c r="BD660" i="4"/>
  <c r="BC660" i="4"/>
  <c r="AG479" i="4"/>
  <c r="Y479" i="4"/>
  <c r="AZ558" i="4"/>
  <c r="BB558" i="4"/>
  <c r="AG319" i="4"/>
  <c r="AN261" i="4"/>
  <c r="AV261" i="4"/>
  <c r="AW261" i="4" s="1"/>
  <c r="BB156" i="4"/>
  <c r="BC50" i="4"/>
  <c r="BD50" i="4"/>
  <c r="BD126" i="4"/>
  <c r="BC126" i="4"/>
  <c r="AM837" i="4"/>
  <c r="AJ836" i="4"/>
  <c r="AZ885" i="4"/>
  <c r="BB885" i="4"/>
  <c r="AH777" i="4"/>
  <c r="AY761" i="4"/>
  <c r="AH761" i="4"/>
  <c r="AY716" i="4"/>
  <c r="AH716" i="4"/>
  <c r="BC671" i="4"/>
  <c r="BD671" i="4"/>
  <c r="AG520" i="4"/>
  <c r="BD483" i="4"/>
  <c r="BC483" i="4"/>
  <c r="BD449" i="4"/>
  <c r="BC449" i="4"/>
  <c r="BC447" i="4"/>
  <c r="BD447" i="4"/>
  <c r="AZ158" i="4"/>
  <c r="BB158" i="4"/>
  <c r="AH182" i="4"/>
  <c r="AY182" i="4"/>
  <c r="Y30" i="4"/>
  <c r="AG30" i="4"/>
  <c r="BC151" i="4"/>
  <c r="BD151" i="4"/>
  <c r="AH972" i="4"/>
  <c r="AY972" i="4"/>
  <c r="S895" i="4"/>
  <c r="BD842" i="4"/>
  <c r="BC842" i="4"/>
  <c r="AV760" i="4"/>
  <c r="AW760" i="4" s="1"/>
  <c r="AN760" i="4"/>
  <c r="BD811" i="4"/>
  <c r="BC811" i="4"/>
  <c r="AA759" i="4"/>
  <c r="AD760" i="4"/>
  <c r="AE760" i="4" s="1"/>
  <c r="BC703" i="4"/>
  <c r="BD703" i="4"/>
  <c r="BD637" i="4"/>
  <c r="BC637" i="4"/>
  <c r="BD622" i="4"/>
  <c r="BC622" i="4"/>
  <c r="BD507" i="4"/>
  <c r="BC507" i="4"/>
  <c r="AM303" i="4"/>
  <c r="AJ302" i="4"/>
  <c r="BC346" i="4"/>
  <c r="BD346" i="4"/>
  <c r="AZ213" i="4"/>
  <c r="BB213" i="4"/>
  <c r="BC255" i="4"/>
  <c r="BD255" i="4"/>
  <c r="BC138" i="4"/>
  <c r="BD138" i="4"/>
  <c r="BD164" i="4"/>
  <c r="BC164" i="4"/>
  <c r="AH101" i="4"/>
  <c r="AY101" i="4"/>
  <c r="AZ959" i="4"/>
  <c r="BB959" i="4"/>
  <c r="AA939" i="4"/>
  <c r="AD940" i="4"/>
  <c r="AE940" i="4" s="1"/>
  <c r="BC929" i="4"/>
  <c r="BD929" i="4"/>
  <c r="BC892" i="4"/>
  <c r="BD892" i="4"/>
  <c r="BC915" i="4"/>
  <c r="BD915" i="4"/>
  <c r="BC786" i="4"/>
  <c r="BD786" i="4"/>
  <c r="BD645" i="4"/>
  <c r="BC645" i="4"/>
  <c r="AE673" i="4"/>
  <c r="AD616" i="4"/>
  <c r="AA615" i="4"/>
  <c r="AT673" i="4"/>
  <c r="BC626" i="4"/>
  <c r="BD626" i="4"/>
  <c r="BD549" i="4"/>
  <c r="BC549" i="4"/>
  <c r="AE398" i="4"/>
  <c r="AN398" i="4"/>
  <c r="BD272" i="4"/>
  <c r="BC272" i="4"/>
  <c r="BD198" i="4"/>
  <c r="BC198" i="4"/>
  <c r="AN180" i="4"/>
  <c r="AV180" i="4"/>
  <c r="AW180" i="4" s="1"/>
  <c r="BC125" i="4"/>
  <c r="BD125" i="4"/>
  <c r="AV535" i="4"/>
  <c r="AW535" i="4" s="1"/>
  <c r="AW536" i="4"/>
  <c r="BB418" i="4"/>
  <c r="BC418" i="4" s="1"/>
  <c r="AN418" i="4"/>
  <c r="Y418" i="4"/>
  <c r="AT418" i="4"/>
  <c r="AE418" i="4"/>
  <c r="AV397" i="4"/>
  <c r="AW397" i="4" s="1"/>
  <c r="BD347" i="4"/>
  <c r="BC347" i="4"/>
  <c r="BB189" i="4"/>
  <c r="AZ189" i="4"/>
  <c r="BC196" i="4"/>
  <c r="BD196" i="4"/>
  <c r="BC350" i="4"/>
  <c r="BD350" i="4"/>
  <c r="AN30" i="4"/>
  <c r="AV30" i="4"/>
  <c r="AW30" i="4" s="1"/>
  <c r="BC575" i="4"/>
  <c r="BD575" i="4"/>
  <c r="S759" i="4"/>
  <c r="AA818" i="4"/>
  <c r="AD819" i="4"/>
  <c r="U744" i="4"/>
  <c r="X744" i="4" s="1"/>
  <c r="X745" i="4"/>
  <c r="U818" i="4"/>
  <c r="X819" i="4"/>
  <c r="AN653" i="4"/>
  <c r="AV653" i="4"/>
  <c r="AW653" i="4" s="1"/>
  <c r="AJ596" i="4"/>
  <c r="AM605" i="4"/>
  <c r="AY472" i="4"/>
  <c r="AH472" i="4"/>
  <c r="AY333" i="4"/>
  <c r="AH333" i="4"/>
  <c r="BC456" i="4"/>
  <c r="BD456" i="4"/>
  <c r="BD122" i="4"/>
  <c r="BC122" i="4"/>
  <c r="BC192" i="4"/>
  <c r="BD192" i="4"/>
  <c r="Y180" i="4"/>
  <c r="AG180" i="4"/>
  <c r="BC54" i="4"/>
  <c r="BD54" i="4"/>
  <c r="BD130" i="4"/>
  <c r="BC130" i="4"/>
  <c r="Y760" i="4"/>
  <c r="BC729" i="4"/>
  <c r="BD729" i="4"/>
  <c r="AZ720" i="4"/>
  <c r="BB720" i="4"/>
  <c r="AG685" i="4"/>
  <c r="Y685" i="4"/>
  <c r="AZ689" i="4"/>
  <c r="BB689" i="4"/>
  <c r="BC563" i="4"/>
  <c r="BD563" i="4"/>
  <c r="Y381" i="4"/>
  <c r="AG381" i="4"/>
  <c r="AA302" i="4"/>
  <c r="AD303" i="4"/>
  <c r="AE303" i="4" s="1"/>
  <c r="BD413" i="4"/>
  <c r="BC413" i="4"/>
  <c r="AZ127" i="4"/>
  <c r="BB127" i="4"/>
  <c r="AZ123" i="4"/>
  <c r="BB123" i="4"/>
  <c r="Y956" i="4"/>
  <c r="AG956" i="4"/>
  <c r="AM931" i="4"/>
  <c r="AJ930" i="4"/>
  <c r="AM930" i="4" s="1"/>
  <c r="AH851" i="4"/>
  <c r="AY851" i="4"/>
  <c r="AZ797" i="4"/>
  <c r="BB797" i="4"/>
  <c r="BB756" i="4"/>
  <c r="AZ756" i="4"/>
  <c r="AH701" i="4"/>
  <c r="AY701" i="4"/>
  <c r="AC605" i="4"/>
  <c r="AD606" i="4"/>
  <c r="AE606" i="4" s="1"/>
  <c r="AZ544" i="4"/>
  <c r="BB544" i="4"/>
  <c r="AA339" i="4"/>
  <c r="AD340" i="4"/>
  <c r="AE340" i="4" s="1"/>
  <c r="S340" i="4"/>
  <c r="BD308" i="4"/>
  <c r="BC308" i="4"/>
  <c r="BD263" i="4"/>
  <c r="BC263" i="4"/>
  <c r="Y100" i="4"/>
  <c r="AG100" i="4"/>
  <c r="AV18" i="4"/>
  <c r="AW18" i="4" s="1"/>
  <c r="AW19" i="4"/>
  <c r="AN896" i="4"/>
  <c r="AV896" i="4"/>
  <c r="AW896" i="4" s="1"/>
  <c r="BD734" i="4"/>
  <c r="BC734" i="4"/>
  <c r="BC827" i="4"/>
  <c r="BD827" i="4"/>
  <c r="BC423" i="4"/>
  <c r="BD423" i="4"/>
  <c r="AZ412" i="4"/>
  <c r="BB412" i="4"/>
  <c r="AZ128" i="4"/>
  <c r="BB128" i="4"/>
  <c r="BC307" i="4"/>
  <c r="BD307" i="4"/>
  <c r="AY117" i="4"/>
  <c r="AZ118" i="4"/>
  <c r="BB118" i="4"/>
  <c r="BC77" i="4"/>
  <c r="BD77" i="4"/>
  <c r="AP177" i="4"/>
  <c r="AS177" i="4" s="1"/>
  <c r="AS178" i="4"/>
  <c r="AG925" i="4"/>
  <c r="Y925" i="4"/>
  <c r="AH932" i="4"/>
  <c r="AY868" i="4"/>
  <c r="AH868" i="4"/>
  <c r="AN821" i="4"/>
  <c r="AV821" i="4"/>
  <c r="AW821" i="4" s="1"/>
  <c r="AZ749" i="4"/>
  <c r="BB749" i="4"/>
  <c r="BC659" i="4"/>
  <c r="BD659" i="4"/>
  <c r="AY471" i="4"/>
  <c r="AH471" i="4"/>
  <c r="AH463" i="4"/>
  <c r="BC401" i="4"/>
  <c r="BD401" i="4"/>
  <c r="BD414" i="4"/>
  <c r="BC414" i="4"/>
  <c r="BD232" i="4"/>
  <c r="BC232" i="4"/>
  <c r="BC285" i="4"/>
  <c r="BD285" i="4"/>
  <c r="AH246" i="4"/>
  <c r="AY246" i="4"/>
  <c r="BC282" i="4"/>
  <c r="BD282" i="4"/>
  <c r="BD160" i="4"/>
  <c r="BC160" i="4"/>
  <c r="BB17" i="4"/>
  <c r="BC17" i="4" s="1"/>
  <c r="S16" i="4"/>
  <c r="AE16" i="4" s="1"/>
  <c r="AE17" i="4"/>
  <c r="AN17" i="4"/>
  <c r="AZ169" i="4"/>
  <c r="BB169" i="4"/>
  <c r="BD162" i="4"/>
  <c r="BC162" i="4"/>
  <c r="AZ94" i="4"/>
  <c r="BB94" i="4"/>
  <c r="AZ877" i="4"/>
  <c r="BB877" i="4"/>
  <c r="BD787" i="4"/>
  <c r="S745" i="4"/>
  <c r="AL738" i="4"/>
  <c r="AM739" i="4"/>
  <c r="Y606" i="4"/>
  <c r="AA434" i="4"/>
  <c r="AD435" i="4"/>
  <c r="AE435" i="4" s="1"/>
  <c r="BC415" i="4"/>
  <c r="BD415" i="4"/>
  <c r="AT436" i="4"/>
  <c r="AV436" i="4"/>
  <c r="AW436" i="4" s="1"/>
  <c r="BD335" i="4"/>
  <c r="BC335" i="4"/>
  <c r="AH222" i="4"/>
  <c r="AY222" i="4"/>
  <c r="AD931" i="4"/>
  <c r="AE931" i="4" s="1"/>
  <c r="AA930" i="4"/>
  <c r="AD930" i="4" s="1"/>
  <c r="AE930" i="4" s="1"/>
  <c r="AZ944" i="4"/>
  <c r="AY943" i="4"/>
  <c r="BB944" i="4"/>
  <c r="U909" i="4"/>
  <c r="X910" i="4"/>
  <c r="AY852" i="4"/>
  <c r="AH852" i="4"/>
  <c r="BD843" i="4"/>
  <c r="BC843" i="4"/>
  <c r="BC672" i="4"/>
  <c r="BD672" i="4"/>
  <c r="BD628" i="4"/>
  <c r="BC628" i="4"/>
  <c r="BC623" i="4"/>
  <c r="BD623" i="4"/>
  <c r="AG542" i="4"/>
  <c r="Y542" i="4"/>
  <c r="AT397" i="4"/>
  <c r="BD485" i="4"/>
  <c r="BC485" i="4"/>
  <c r="BD228" i="4"/>
  <c r="BC228" i="4"/>
  <c r="BC229" i="4"/>
  <c r="BD229" i="4"/>
  <c r="X168" i="4"/>
  <c r="U167" i="4"/>
  <c r="BC291" i="4"/>
  <c r="BD291" i="4"/>
  <c r="BD92" i="4"/>
  <c r="BC92" i="4"/>
  <c r="BB35" i="4"/>
  <c r="AZ35" i="4"/>
  <c r="BC974" i="4"/>
  <c r="BD974" i="4"/>
  <c r="BD977" i="4"/>
  <c r="BC977" i="4"/>
  <c r="AP924" i="4"/>
  <c r="AS925" i="4"/>
  <c r="AT925" i="4" s="1"/>
  <c r="Y896" i="4"/>
  <c r="AG896" i="4"/>
  <c r="X837" i="4"/>
  <c r="U836" i="4"/>
  <c r="BC695" i="4"/>
  <c r="BD695" i="4"/>
  <c r="AS699" i="4"/>
  <c r="AT699" i="4" s="1"/>
  <c r="AP698" i="4"/>
  <c r="AS652" i="4"/>
  <c r="AT652" i="4" s="1"/>
  <c r="AP651" i="4"/>
  <c r="AH590" i="4"/>
  <c r="AY590" i="4"/>
  <c r="Y557" i="4"/>
  <c r="AW574" i="4"/>
  <c r="AV573" i="4"/>
  <c r="AW573" i="4" s="1"/>
  <c r="Y435" i="4"/>
  <c r="AH411" i="4"/>
  <c r="AY411" i="4"/>
  <c r="AT304" i="4"/>
  <c r="AV304" i="4"/>
  <c r="AW304" i="4" s="1"/>
  <c r="X303" i="4"/>
  <c r="U302" i="4"/>
  <c r="AZ928" i="4"/>
  <c r="BB928" i="4"/>
  <c r="BC907" i="4"/>
  <c r="BD907" i="4"/>
  <c r="AE803" i="4"/>
  <c r="AG803" i="4"/>
  <c r="AV747" i="4"/>
  <c r="AW747" i="4" s="1"/>
  <c r="BD718" i="4"/>
  <c r="BC718" i="4"/>
  <c r="AY480" i="4"/>
  <c r="AH480" i="4"/>
  <c r="AZ592" i="4"/>
  <c r="BB592" i="4"/>
  <c r="AW493" i="4"/>
  <c r="AV492" i="4"/>
  <c r="AW492" i="4" s="1"/>
  <c r="BD376" i="4"/>
  <c r="BC376" i="4"/>
  <c r="AW452" i="4"/>
  <c r="AV451" i="4"/>
  <c r="AW451" i="4" s="1"/>
  <c r="BD499" i="4"/>
  <c r="BC499" i="4"/>
  <c r="X58" i="4"/>
  <c r="BC242" i="4"/>
  <c r="BD242" i="4"/>
  <c r="AT16" i="4"/>
  <c r="BC774" i="4"/>
  <c r="BD774" i="4"/>
  <c r="BC782" i="4"/>
  <c r="BD782" i="4"/>
  <c r="AP751" i="4"/>
  <c r="AS751" i="4" s="1"/>
  <c r="AT751" i="4" s="1"/>
  <c r="AS752" i="4"/>
  <c r="AT752" i="4" s="1"/>
  <c r="AW741" i="4"/>
  <c r="AY741" i="4"/>
  <c r="Y699" i="4"/>
  <c r="AG699" i="4"/>
  <c r="BD648" i="4"/>
  <c r="BC648" i="4"/>
  <c r="AR605" i="4"/>
  <c r="AS606" i="4"/>
  <c r="AT606" i="4" s="1"/>
  <c r="BB644" i="4"/>
  <c r="AZ644" i="4"/>
  <c r="BC570" i="4"/>
  <c r="BD570" i="4"/>
  <c r="AY437" i="4"/>
  <c r="AH437" i="4"/>
  <c r="AZ420" i="4"/>
  <c r="BB420" i="4"/>
  <c r="BD280" i="4"/>
  <c r="BC280" i="4"/>
  <c r="BD190" i="4"/>
  <c r="BC190" i="4"/>
  <c r="X220" i="4"/>
  <c r="U219" i="4"/>
  <c r="BD108" i="4"/>
  <c r="BC108" i="4"/>
  <c r="BC270" i="4"/>
  <c r="BD270" i="4"/>
  <c r="BB32" i="4"/>
  <c r="AZ32" i="4"/>
  <c r="AG16" i="4"/>
  <c r="AG942" i="4"/>
  <c r="AH942" i="4" s="1"/>
  <c r="Y942" i="4"/>
  <c r="AZ958" i="4"/>
  <c r="BB958" i="4"/>
  <c r="BD920" i="4"/>
  <c r="BC920" i="4"/>
  <c r="AG912" i="4"/>
  <c r="AY788" i="4"/>
  <c r="AZ657" i="4"/>
  <c r="BB657" i="4"/>
  <c r="BC646" i="4"/>
  <c r="BD646" i="4"/>
  <c r="AY591" i="4"/>
  <c r="AH591" i="4"/>
  <c r="BC389" i="4"/>
  <c r="BD389" i="4"/>
  <c r="AZ306" i="4"/>
  <c r="BB306" i="4"/>
  <c r="AD141" i="4"/>
  <c r="AE141" i="4" s="1"/>
  <c r="AA140" i="4"/>
  <c r="BD271" i="4"/>
  <c r="BC271" i="4"/>
  <c r="BD104" i="4"/>
  <c r="BC104" i="4"/>
  <c r="BC184" i="4"/>
  <c r="BD184" i="4"/>
  <c r="AG18" i="4"/>
  <c r="AY19" i="4"/>
  <c r="AH19" i="4"/>
  <c r="BD830" i="4"/>
  <c r="BC830" i="4"/>
  <c r="AY643" i="4"/>
  <c r="AH643" i="4"/>
  <c r="BC661" i="4"/>
  <c r="BD661" i="4"/>
  <c r="AM435" i="4"/>
  <c r="AJ434" i="4"/>
  <c r="BC453" i="4"/>
  <c r="BD453" i="4"/>
  <c r="BD83" i="4"/>
  <c r="BC83" i="4"/>
  <c r="X396" i="4"/>
  <c r="U395" i="4"/>
  <c r="AT938" i="4"/>
  <c r="AP955" i="4"/>
  <c r="AS956" i="4"/>
  <c r="AT956" i="4" s="1"/>
  <c r="BC841" i="4"/>
  <c r="BD841" i="4"/>
  <c r="BC798" i="4"/>
  <c r="BD798" i="4"/>
  <c r="BC704" i="4"/>
  <c r="BD704" i="4"/>
  <c r="AY585" i="4"/>
  <c r="AV520" i="4"/>
  <c r="AW520" i="4" s="1"/>
  <c r="AZ421" i="4"/>
  <c r="BB421" i="4"/>
  <c r="BC457" i="4"/>
  <c r="BD457" i="4"/>
  <c r="AH334" i="4"/>
  <c r="AY334" i="4"/>
  <c r="BD216" i="4"/>
  <c r="BC216" i="4"/>
  <c r="BD63" i="4"/>
  <c r="BC63" i="4"/>
  <c r="BD112" i="4"/>
  <c r="BC112" i="4"/>
  <c r="AG181" i="4"/>
  <c r="S99" i="4"/>
  <c r="AT99" i="4" s="1"/>
  <c r="AV851" i="4"/>
  <c r="AW851" i="4" s="1"/>
  <c r="AN851" i="4"/>
  <c r="BC725" i="4"/>
  <c r="BD725" i="4"/>
  <c r="BC647" i="4"/>
  <c r="BD647" i="4"/>
  <c r="AV542" i="4"/>
  <c r="AW542" i="4" s="1"/>
  <c r="AN542" i="4"/>
  <c r="AY493" i="4"/>
  <c r="AH493" i="4"/>
  <c r="BC408" i="4"/>
  <c r="BD408" i="4"/>
  <c r="BC567" i="4"/>
  <c r="BD567" i="4"/>
  <c r="AH382" i="4"/>
  <c r="AY382" i="4"/>
  <c r="BD294" i="4"/>
  <c r="BC294" i="4"/>
  <c r="BC390" i="4"/>
  <c r="BD390" i="4"/>
  <c r="AZ289" i="4"/>
  <c r="BB289" i="4"/>
  <c r="BC159" i="4"/>
  <c r="BD159" i="4"/>
  <c r="BD236" i="4"/>
  <c r="BC236" i="4"/>
  <c r="BD120" i="4"/>
  <c r="BC120" i="4"/>
  <c r="BC103" i="4"/>
  <c r="BD103" i="4"/>
  <c r="AH31" i="4"/>
  <c r="AY31" i="4"/>
  <c r="BC936" i="4"/>
  <c r="BD936" i="4"/>
  <c r="BD900" i="4"/>
  <c r="BC900" i="4"/>
  <c r="BD772" i="4"/>
  <c r="BC772" i="4"/>
  <c r="AH762" i="4"/>
  <c r="AY762" i="4"/>
  <c r="BD709" i="4"/>
  <c r="BC709" i="4"/>
  <c r="AS616" i="4"/>
  <c r="AT616" i="4" s="1"/>
  <c r="AP615" i="4"/>
  <c r="AD477" i="4"/>
  <c r="AE477" i="4" s="1"/>
  <c r="AA476" i="4"/>
  <c r="BD404" i="4"/>
  <c r="BC404" i="4"/>
  <c r="BD467" i="4"/>
  <c r="BC467" i="4"/>
  <c r="AZ310" i="4"/>
  <c r="BB310" i="4"/>
  <c r="BD210" i="4"/>
  <c r="BC210" i="4"/>
  <c r="BC316" i="4"/>
  <c r="BD316" i="4"/>
  <c r="BD71" i="4"/>
  <c r="BC71" i="4"/>
  <c r="BC65" i="4"/>
  <c r="BD65" i="4"/>
  <c r="AZ948" i="4"/>
  <c r="BB948" i="4"/>
  <c r="AZ935" i="4"/>
  <c r="BB935" i="4"/>
  <c r="AD837" i="4"/>
  <c r="AE837" i="4" s="1"/>
  <c r="AA836" i="4"/>
  <c r="BD784" i="4"/>
  <c r="BC784" i="4"/>
  <c r="BD808" i="4"/>
  <c r="BC808" i="4"/>
  <c r="BD812" i="4"/>
  <c r="BC812" i="4"/>
  <c r="BB683" i="4"/>
  <c r="AZ683" i="4"/>
  <c r="S698" i="4"/>
  <c r="AE617" i="4"/>
  <c r="S433" i="4"/>
  <c r="BD364" i="4"/>
  <c r="BC364" i="4"/>
  <c r="BC459" i="4"/>
  <c r="BD459" i="4"/>
  <c r="AM341" i="4"/>
  <c r="AJ340" i="4"/>
  <c r="BD417" i="4"/>
  <c r="BC417" i="4"/>
  <c r="AZ427" i="4"/>
  <c r="BB427" i="4"/>
  <c r="AW398" i="4"/>
  <c r="AV143" i="4"/>
  <c r="AW143" i="4" s="1"/>
  <c r="AN143" i="4"/>
  <c r="BB161" i="4"/>
  <c r="AZ161" i="4"/>
  <c r="BD96" i="4"/>
  <c r="BC96" i="4"/>
  <c r="AM956" i="4"/>
  <c r="AJ955" i="4"/>
  <c r="BC768" i="4"/>
  <c r="BD768" i="4"/>
  <c r="AA596" i="4"/>
  <c r="BD67" i="4"/>
  <c r="BC67" i="4"/>
  <c r="AZ195" i="4"/>
  <c r="BB195" i="4"/>
  <c r="AY574" i="4"/>
  <c r="AY135" i="4"/>
  <c r="AH135" i="4"/>
  <c r="AY926" i="4"/>
  <c r="AH926" i="4"/>
  <c r="BD962" i="4"/>
  <c r="BC962" i="4"/>
  <c r="BC919" i="4"/>
  <c r="BD919" i="4"/>
  <c r="BC891" i="4"/>
  <c r="BD891" i="4"/>
  <c r="AJ673" i="4"/>
  <c r="AM674" i="4"/>
  <c r="AN606" i="4"/>
  <c r="AV606" i="4"/>
  <c r="AW606" i="4" s="1"/>
  <c r="BD511" i="4"/>
  <c r="BC511" i="4"/>
  <c r="AY343" i="4"/>
  <c r="AH343" i="4"/>
  <c r="BB247" i="4"/>
  <c r="AZ247" i="4"/>
  <c r="AY144" i="4"/>
  <c r="AH144" i="4"/>
  <c r="AG24" i="4"/>
  <c r="AH24" i="4" s="1"/>
  <c r="AH25" i="4"/>
  <c r="BC815" i="4"/>
  <c r="BD815" i="4"/>
  <c r="AZ840" i="4"/>
  <c r="BB840" i="4"/>
  <c r="AH822" i="4"/>
  <c r="AY822" i="4"/>
  <c r="U713" i="4"/>
  <c r="X714" i="4"/>
  <c r="BD612" i="4"/>
  <c r="BC612" i="4"/>
  <c r="AH619" i="4"/>
  <c r="AY619" i="4"/>
  <c r="BD636" i="4"/>
  <c r="BC636" i="4"/>
  <c r="X518" i="4"/>
  <c r="U517" i="4"/>
  <c r="BC566" i="4"/>
  <c r="BD566" i="4"/>
  <c r="AS519" i="4"/>
  <c r="AT519" i="4" s="1"/>
  <c r="AP518" i="4"/>
  <c r="X362" i="4"/>
  <c r="U356" i="4"/>
  <c r="U355" i="4" s="1"/>
  <c r="U341" i="4" s="1"/>
  <c r="S219" i="4"/>
  <c r="BD202" i="4"/>
  <c r="BC202" i="4"/>
  <c r="BC330" i="4"/>
  <c r="BD330" i="4"/>
  <c r="BD29" i="4"/>
  <c r="BC29" i="4"/>
  <c r="BB145" i="4"/>
  <c r="AZ145" i="4"/>
  <c r="AY60" i="4"/>
  <c r="AH60" i="4"/>
  <c r="S924" i="4"/>
  <c r="AN932" i="4"/>
  <c r="AV932" i="4"/>
  <c r="AW932" i="4" s="1"/>
  <c r="AA910" i="4"/>
  <c r="AD911" i="4"/>
  <c r="AE911" i="4" s="1"/>
  <c r="BD916" i="4"/>
  <c r="BC916" i="4"/>
  <c r="AZ814" i="4"/>
  <c r="BB814" i="4"/>
  <c r="BC721" i="4"/>
  <c r="BD721" i="4"/>
  <c r="BD670" i="4"/>
  <c r="BC670" i="4"/>
  <c r="AE598" i="4"/>
  <c r="AG598" i="4"/>
  <c r="BC358" i="4"/>
  <c r="BD358" i="4"/>
  <c r="S302" i="4"/>
  <c r="BC183" i="4"/>
  <c r="BD183" i="4"/>
  <c r="BC299" i="4"/>
  <c r="BD299" i="4"/>
  <c r="AS57" i="4"/>
  <c r="AT57" i="4" s="1"/>
  <c r="AP56" i="4"/>
  <c r="AW16" i="4"/>
  <c r="BC973" i="4"/>
  <c r="BD973" i="4"/>
  <c r="AH897" i="4"/>
  <c r="AZ723" i="4"/>
  <c r="BB723" i="4"/>
  <c r="AD396" i="4"/>
  <c r="AA395" i="4"/>
  <c r="AY277" i="4"/>
  <c r="AH277" i="4"/>
  <c r="BB95" i="4"/>
  <c r="AZ95" i="4"/>
  <c r="AD57" i="4"/>
  <c r="AE57" i="4" s="1"/>
  <c r="AA56" i="4"/>
  <c r="AD15" i="4"/>
  <c r="AA14" i="4"/>
  <c r="AZ76" i="4"/>
  <c r="BB76" i="4"/>
  <c r="AT179" i="4"/>
  <c r="X924" i="4"/>
  <c r="U923" i="4"/>
  <c r="X923" i="4" s="1"/>
  <c r="AJ744" i="4"/>
  <c r="AM744" i="4" s="1"/>
  <c r="AM745" i="4"/>
  <c r="AY821" i="4"/>
  <c r="AH821" i="4"/>
  <c r="BD728" i="4"/>
  <c r="BC728" i="4"/>
  <c r="BC693" i="4"/>
  <c r="BD693" i="4"/>
  <c r="AD652" i="4"/>
  <c r="AE652" i="4" s="1"/>
  <c r="AA651" i="4"/>
  <c r="AG535" i="4"/>
  <c r="Y535" i="4"/>
  <c r="BD602" i="4"/>
  <c r="BC602" i="4"/>
  <c r="BD501" i="4"/>
  <c r="BC501" i="4"/>
  <c r="BD375" i="4"/>
  <c r="BC375" i="4"/>
  <c r="AZ321" i="4"/>
  <c r="BB321" i="4"/>
  <c r="AN59" i="4"/>
  <c r="AV59" i="4"/>
  <c r="AW59" i="4" s="1"/>
  <c r="BC27" i="4"/>
  <c r="BD27" i="4"/>
  <c r="AJ98" i="4"/>
  <c r="AM99" i="4"/>
  <c r="AP836" i="4"/>
  <c r="AS837" i="4"/>
  <c r="AT837" i="4" s="1"/>
  <c r="S819" i="4"/>
  <c r="AY686" i="4"/>
  <c r="AH686" i="4"/>
  <c r="X617" i="4"/>
  <c r="U616" i="4"/>
  <c r="AZ600" i="4"/>
  <c r="BB600" i="4"/>
  <c r="BC604" i="4"/>
  <c r="BD604" i="4"/>
  <c r="BD495" i="4"/>
  <c r="BC495" i="4"/>
  <c r="AY505" i="4"/>
  <c r="AH505" i="4"/>
  <c r="AZ551" i="4"/>
  <c r="BB551" i="4"/>
  <c r="AP434" i="4"/>
  <c r="AS435" i="4"/>
  <c r="AT435" i="4" s="1"/>
  <c r="BC439" i="4"/>
  <c r="BD439" i="4"/>
  <c r="AY276" i="4"/>
  <c r="AH276" i="4"/>
  <c r="BC107" i="4"/>
  <c r="BD107" i="4"/>
  <c r="AH43" i="4"/>
  <c r="AY43" i="4"/>
  <c r="BC81" i="4"/>
  <c r="BD81" i="4"/>
  <c r="AG911" i="4"/>
  <c r="Y911" i="4"/>
  <c r="BC806" i="4"/>
  <c r="BD806" i="4"/>
  <c r="AZ742" i="4"/>
  <c r="BB742" i="4"/>
  <c r="AN715" i="4"/>
  <c r="AV715" i="4"/>
  <c r="AW715" i="4" s="1"/>
  <c r="BD649" i="4"/>
  <c r="BC649" i="4"/>
  <c r="AZ691" i="4"/>
  <c r="BB691" i="4"/>
  <c r="AD557" i="4"/>
  <c r="AE557" i="4" s="1"/>
  <c r="AA556" i="4"/>
  <c r="AH599" i="4"/>
  <c r="AY599" i="4"/>
  <c r="AY543" i="4"/>
  <c r="AH543" i="4"/>
  <c r="BD491" i="4"/>
  <c r="BC491" i="4"/>
  <c r="BC448" i="4"/>
  <c r="BD448" i="4"/>
  <c r="BD352" i="4"/>
  <c r="BC352" i="4"/>
  <c r="BC386" i="4"/>
  <c r="BD386" i="4"/>
  <c r="BC446" i="4"/>
  <c r="BD446" i="4"/>
  <c r="AG173" i="4"/>
  <c r="Y173" i="4"/>
  <c r="BD114" i="4"/>
  <c r="BC114" i="4"/>
  <c r="AM14" i="4"/>
  <c r="AY861" i="4"/>
  <c r="AH861" i="4"/>
  <c r="AZ731" i="4"/>
  <c r="BB731" i="4"/>
  <c r="BD624" i="4"/>
  <c r="BC624" i="4"/>
  <c r="BD348" i="4"/>
  <c r="BC348" i="4"/>
  <c r="BD409" i="4"/>
  <c r="BC409" i="4"/>
  <c r="BD224" i="4"/>
  <c r="BC224" i="4"/>
  <c r="AS220" i="4"/>
  <c r="AT220" i="4" s="1"/>
  <c r="AP219" i="4"/>
  <c r="AM168" i="4"/>
  <c r="AJ167" i="4"/>
  <c r="BB89" i="4"/>
  <c r="AZ89" i="4"/>
  <c r="BC961" i="4"/>
  <c r="BD961" i="4"/>
  <c r="AG930" i="4"/>
  <c r="Y930" i="4"/>
  <c r="AZ903" i="4"/>
  <c r="BB903" i="4"/>
  <c r="AH898" i="4"/>
  <c r="AY898" i="4"/>
  <c r="AD802" i="4"/>
  <c r="AA801" i="4"/>
  <c r="AA745" i="4"/>
  <c r="AD746" i="4"/>
  <c r="AE746" i="4" s="1"/>
  <c r="S616" i="4"/>
  <c r="AZ633" i="4"/>
  <c r="BB633" i="4"/>
  <c r="S379" i="4"/>
  <c r="AD380" i="4"/>
  <c r="AE380" i="4" s="1"/>
  <c r="AA379" i="4"/>
  <c r="BD426" i="4"/>
  <c r="BC426" i="4"/>
  <c r="BB442" i="4"/>
  <c r="AZ442" i="4"/>
  <c r="AZ320" i="4"/>
  <c r="BB320" i="4"/>
  <c r="BC204" i="4"/>
  <c r="BD204" i="4"/>
  <c r="BC155" i="4"/>
  <c r="BD155" i="4"/>
  <c r="AZ241" i="4"/>
  <c r="BB241" i="4"/>
  <c r="BB137" i="4"/>
  <c r="AZ137" i="4"/>
  <c r="BC764" i="4"/>
  <c r="BD764" i="4"/>
  <c r="S713" i="4"/>
  <c r="AY755" i="4"/>
  <c r="AH755" i="4"/>
  <c r="BD613" i="4"/>
  <c r="BC613" i="4"/>
  <c r="AJ554" i="4"/>
  <c r="AS341" i="4"/>
  <c r="AT341" i="4" s="1"/>
  <c r="AP340" i="4"/>
  <c r="BB283" i="4"/>
  <c r="AZ283" i="4"/>
  <c r="AY205" i="4"/>
  <c r="AH205" i="4"/>
  <c r="Y221" i="4"/>
  <c r="AG221" i="4"/>
  <c r="X941" i="4"/>
  <c r="U940" i="4"/>
  <c r="AV754" i="4"/>
  <c r="AW754" i="4" s="1"/>
  <c r="AN754" i="4"/>
  <c r="AN802" i="4"/>
  <c r="S737" i="4"/>
  <c r="BD469" i="4"/>
  <c r="BC469" i="4"/>
  <c r="BB407" i="4"/>
  <c r="AZ407" i="4"/>
  <c r="AN325" i="4"/>
  <c r="AV325" i="4"/>
  <c r="AW325" i="4" s="1"/>
  <c r="BC293" i="4"/>
  <c r="BD293" i="4"/>
  <c r="AY253" i="4"/>
  <c r="AS167" i="4"/>
  <c r="AT167" i="4" s="1"/>
  <c r="AP142" i="4"/>
  <c r="AY214" i="4"/>
  <c r="AH214" i="4"/>
  <c r="AY74" i="4"/>
  <c r="AH74" i="4"/>
  <c r="BC976" i="4"/>
  <c r="BD976" i="4"/>
  <c r="AH855" i="4"/>
  <c r="AY855" i="4"/>
  <c r="AQ738" i="4"/>
  <c r="AS739" i="4"/>
  <c r="AT739" i="4" s="1"/>
  <c r="BD707" i="4"/>
  <c r="BC707" i="4"/>
  <c r="AH639" i="4"/>
  <c r="AY639" i="4"/>
  <c r="AN463" i="4"/>
  <c r="AV463" i="4"/>
  <c r="AW463" i="4" s="1"/>
  <c r="BD515" i="4"/>
  <c r="BC515" i="4"/>
  <c r="BC577" i="4"/>
  <c r="BD577" i="4"/>
  <c r="BC444" i="4"/>
  <c r="BD444" i="4"/>
  <c r="AH374" i="4"/>
  <c r="AY374" i="4"/>
  <c r="BC133" i="4"/>
  <c r="BD133" i="4"/>
  <c r="Y397" i="4"/>
  <c r="AG397" i="4"/>
  <c r="AG747" i="4"/>
  <c r="BC824" i="4"/>
  <c r="BD824" i="4"/>
  <c r="BD680" i="4"/>
  <c r="BC680" i="4"/>
  <c r="BC708" i="4"/>
  <c r="BD708" i="4"/>
  <c r="AV607" i="4"/>
  <c r="AW607" i="4" s="1"/>
  <c r="BD620" i="4"/>
  <c r="BC620" i="4"/>
  <c r="AK556" i="4"/>
  <c r="AM557" i="4"/>
  <c r="BC484" i="4"/>
  <c r="BD484" i="4"/>
  <c r="AZ292" i="4"/>
  <c r="BB292" i="4"/>
  <c r="BD327" i="4"/>
  <c r="BC327" i="4"/>
  <c r="BC238" i="4"/>
  <c r="BD238" i="4"/>
  <c r="AG143" i="4"/>
  <c r="Y143" i="4"/>
  <c r="AY42" i="4"/>
  <c r="AH42" i="4"/>
  <c r="BC849" i="4"/>
  <c r="BD849" i="4"/>
  <c r="BC809" i="4"/>
  <c r="BD809" i="4"/>
  <c r="AY804" i="4"/>
  <c r="AY748" i="4"/>
  <c r="AJ697" i="4"/>
  <c r="AM698" i="4"/>
  <c r="BD579" i="4"/>
  <c r="BC579" i="4"/>
  <c r="BD429" i="4"/>
  <c r="BC429" i="4"/>
  <c r="AY305" i="4"/>
  <c r="AH305" i="4"/>
  <c r="BC199" i="4"/>
  <c r="BD199" i="4"/>
  <c r="X260" i="4"/>
  <c r="U259" i="4"/>
  <c r="AY235" i="4"/>
  <c r="BC917" i="4"/>
  <c r="BD917" i="4"/>
  <c r="AZ918" i="4"/>
  <c r="BB918" i="4"/>
  <c r="AP801" i="4"/>
  <c r="AS802" i="4"/>
  <c r="AZ881" i="4"/>
  <c r="BB881" i="4"/>
  <c r="AN801" i="4"/>
  <c r="BC706" i="4"/>
  <c r="BD706" i="4"/>
  <c r="AT617" i="4"/>
  <c r="AE478" i="4"/>
  <c r="BD531" i="4"/>
  <c r="BC531" i="4"/>
  <c r="BD640" i="4"/>
  <c r="BC640" i="4"/>
  <c r="AV942" i="4"/>
  <c r="AW942" i="4" s="1"/>
  <c r="AN942" i="4"/>
  <c r="AV897" i="4"/>
  <c r="AW897" i="4" s="1"/>
  <c r="BD682" i="4"/>
  <c r="BC682" i="4"/>
  <c r="AY638" i="4"/>
  <c r="AH638" i="4"/>
  <c r="AZ458" i="4"/>
  <c r="BB458" i="4"/>
  <c r="AV342" i="4"/>
  <c r="AW342" i="4" s="1"/>
  <c r="AN342" i="4"/>
  <c r="BD248" i="4"/>
  <c r="BC248" i="4"/>
  <c r="BD313" i="4"/>
  <c r="BC313" i="4"/>
  <c r="BC249" i="4"/>
  <c r="BD249" i="4"/>
  <c r="BC230" i="4"/>
  <c r="BD230" i="4"/>
  <c r="BC266" i="4"/>
  <c r="BD266" i="4"/>
  <c r="AN957" i="4"/>
  <c r="AV957" i="4"/>
  <c r="AW957" i="4" s="1"/>
  <c r="BC904" i="4"/>
  <c r="BD904" i="4"/>
  <c r="AZ825" i="4"/>
  <c r="BB825" i="4"/>
  <c r="AV288" i="4"/>
  <c r="AN288" i="4"/>
  <c r="BC153" i="4"/>
  <c r="BD153" i="4"/>
  <c r="AJ55" i="4"/>
  <c r="AY452" i="4"/>
  <c r="BD286" i="4"/>
  <c r="BC286" i="4"/>
  <c r="AV319" i="4"/>
  <c r="AW319" i="4" s="1"/>
  <c r="AW320" i="4"/>
  <c r="BC212" i="4"/>
  <c r="BD212" i="4"/>
  <c r="AZ131" i="4"/>
  <c r="BB131" i="4"/>
  <c r="BC39" i="4"/>
  <c r="BD39" i="4"/>
  <c r="AM518" i="4"/>
  <c r="AJ517" i="4"/>
  <c r="AE16" i="34" l="1"/>
  <c r="AT16" i="32"/>
  <c r="AP29" i="31"/>
  <c r="AS29" i="31" s="1"/>
  <c r="AS30" i="31"/>
  <c r="AD40" i="26"/>
  <c r="AE40" i="26" s="1"/>
  <c r="AS40" i="26"/>
  <c r="AT40" i="26" s="1"/>
  <c r="AV17" i="24"/>
  <c r="AW17" i="24" s="1"/>
  <c r="AN16" i="24"/>
  <c r="S15" i="24"/>
  <c r="AG16" i="24"/>
  <c r="AT16" i="24"/>
  <c r="AV17" i="23"/>
  <c r="AW17" i="23" s="1"/>
  <c r="AZ18" i="34"/>
  <c r="BB18" i="34"/>
  <c r="AH17" i="34"/>
  <c r="AY17" i="34"/>
  <c r="AM15" i="34"/>
  <c r="AM14" i="34"/>
  <c r="BC19" i="34"/>
  <c r="BD19" i="34"/>
  <c r="AG16" i="34"/>
  <c r="Y16" i="34"/>
  <c r="AD15" i="34"/>
  <c r="AD14" i="34"/>
  <c r="S15" i="34"/>
  <c r="AT16" i="34"/>
  <c r="X15" i="34"/>
  <c r="U14" i="34"/>
  <c r="AV16" i="34"/>
  <c r="AW16" i="34" s="1"/>
  <c r="AN16" i="34"/>
  <c r="BC20" i="34"/>
  <c r="BD20" i="34"/>
  <c r="AS14" i="34"/>
  <c r="AS15" i="34"/>
  <c r="S14" i="33"/>
  <c r="AH18" i="33"/>
  <c r="AY18" i="33"/>
  <c r="AV17" i="33"/>
  <c r="AW17" i="33" s="1"/>
  <c r="AN17" i="33"/>
  <c r="BC20" i="33"/>
  <c r="BD20" i="33"/>
  <c r="Y15" i="33"/>
  <c r="BC22" i="33"/>
  <c r="BD22" i="33"/>
  <c r="AK15" i="33"/>
  <c r="AM16" i="33"/>
  <c r="BC24" i="33"/>
  <c r="BD24" i="33"/>
  <c r="AE17" i="33"/>
  <c r="AG17" i="33"/>
  <c r="AS16" i="33"/>
  <c r="AT16" i="33" s="1"/>
  <c r="AP15" i="33"/>
  <c r="AZ19" i="33"/>
  <c r="BB19" i="33"/>
  <c r="AD16" i="33"/>
  <c r="AA15" i="33"/>
  <c r="AD15" i="32"/>
  <c r="AD14" i="32"/>
  <c r="AG17" i="32"/>
  <c r="AH17" i="32" s="1"/>
  <c r="Y17" i="32"/>
  <c r="AV17" i="32"/>
  <c r="AW17" i="32" s="1"/>
  <c r="AN17" i="32"/>
  <c r="BC24" i="32"/>
  <c r="BD24" i="32"/>
  <c r="AS15" i="32"/>
  <c r="AS14" i="32"/>
  <c r="BC20" i="32"/>
  <c r="BD20" i="32"/>
  <c r="AM16" i="32"/>
  <c r="AJ15" i="32"/>
  <c r="AY18" i="32"/>
  <c r="AZ19" i="32"/>
  <c r="BB19" i="32"/>
  <c r="S15" i="32"/>
  <c r="X16" i="32"/>
  <c r="U15" i="32"/>
  <c r="AZ19" i="31"/>
  <c r="BB19" i="31"/>
  <c r="AZ18" i="31"/>
  <c r="BB18" i="31"/>
  <c r="AH30" i="31"/>
  <c r="AZ32" i="31"/>
  <c r="BB32" i="31"/>
  <c r="AG37" i="31"/>
  <c r="Y37" i="31"/>
  <c r="AK14" i="31"/>
  <c r="AM15" i="31"/>
  <c r="AH38" i="31"/>
  <c r="AY38" i="31"/>
  <c r="S29" i="31"/>
  <c r="AT30" i="31"/>
  <c r="AE30" i="31"/>
  <c r="AE17" i="31"/>
  <c r="AG17" i="31"/>
  <c r="AV37" i="31"/>
  <c r="AW37" i="31" s="1"/>
  <c r="AN37" i="31"/>
  <c r="AS16" i="31"/>
  <c r="AT16" i="31" s="1"/>
  <c r="AP15" i="31"/>
  <c r="S15" i="31"/>
  <c r="S36" i="31"/>
  <c r="AG36" i="31"/>
  <c r="Y36" i="31"/>
  <c r="BC33" i="31"/>
  <c r="BD33" i="31"/>
  <c r="AD16" i="31"/>
  <c r="AA15" i="31"/>
  <c r="AV36" i="31"/>
  <c r="AW36" i="31" s="1"/>
  <c r="AN36" i="31"/>
  <c r="BC40" i="31"/>
  <c r="BD40" i="31"/>
  <c r="BC34" i="31"/>
  <c r="BD34" i="31"/>
  <c r="AV30" i="31"/>
  <c r="AW30" i="31" s="1"/>
  <c r="AN30" i="31"/>
  <c r="BD31" i="31"/>
  <c r="Y30" i="31"/>
  <c r="BC20" i="31"/>
  <c r="BD20" i="31"/>
  <c r="AH29" i="31"/>
  <c r="AZ39" i="31"/>
  <c r="BB39" i="31"/>
  <c r="BC24" i="31"/>
  <c r="BD24" i="31"/>
  <c r="AN16" i="31"/>
  <c r="AV16" i="31"/>
  <c r="AW16" i="31" s="1"/>
  <c r="AM29" i="31"/>
  <c r="AJ14" i="31"/>
  <c r="AM14" i="31" s="1"/>
  <c r="AM16" i="30"/>
  <c r="AJ15" i="30"/>
  <c r="AY18" i="30"/>
  <c r="AH18" i="30"/>
  <c r="AD15" i="30"/>
  <c r="AE15" i="30" s="1"/>
  <c r="AD14" i="30"/>
  <c r="AE14" i="30" s="1"/>
  <c r="X16" i="30"/>
  <c r="U15" i="30"/>
  <c r="AZ19" i="30"/>
  <c r="BB19" i="30"/>
  <c r="BC20" i="30"/>
  <c r="BD20" i="30"/>
  <c r="AS15" i="30"/>
  <c r="AT15" i="30" s="1"/>
  <c r="AS14" i="30"/>
  <c r="AT14" i="30" s="1"/>
  <c r="AV17" i="30"/>
  <c r="AW17" i="30" s="1"/>
  <c r="AN17" i="30"/>
  <c r="AG17" i="30"/>
  <c r="Y17" i="30"/>
  <c r="AZ41" i="29"/>
  <c r="BB41" i="29"/>
  <c r="BC19" i="29"/>
  <c r="BD19" i="29"/>
  <c r="AZ42" i="29"/>
  <c r="BB42" i="29"/>
  <c r="Y17" i="29"/>
  <c r="AG17" i="29"/>
  <c r="BC35" i="29"/>
  <c r="BD35" i="29"/>
  <c r="BC36" i="29"/>
  <c r="BD36" i="29"/>
  <c r="BC50" i="29"/>
  <c r="BD50" i="29"/>
  <c r="AZ32" i="29"/>
  <c r="BB32" i="29"/>
  <c r="BC37" i="29"/>
  <c r="BD37" i="29"/>
  <c r="BC23" i="29"/>
  <c r="BD23" i="29"/>
  <c r="BC48" i="29"/>
  <c r="BD48" i="29"/>
  <c r="BC57" i="29"/>
  <c r="BD57" i="29"/>
  <c r="AZ55" i="29"/>
  <c r="BB55" i="29"/>
  <c r="AY18" i="29"/>
  <c r="BC49" i="29"/>
  <c r="BD49" i="29"/>
  <c r="S15" i="29"/>
  <c r="AZ31" i="29"/>
  <c r="BB31" i="29"/>
  <c r="AM15" i="29"/>
  <c r="AJ14" i="29"/>
  <c r="AM14" i="29" s="1"/>
  <c r="AD16" i="29"/>
  <c r="AE16" i="29" s="1"/>
  <c r="AA15" i="29"/>
  <c r="BC26" i="29"/>
  <c r="BD26" i="29"/>
  <c r="BD43" i="29"/>
  <c r="BC43" i="29"/>
  <c r="AN16" i="29"/>
  <c r="AS16" i="29"/>
  <c r="AT16" i="29" s="1"/>
  <c r="AP15" i="29"/>
  <c r="BC65" i="29"/>
  <c r="BD65" i="29"/>
  <c r="AZ56" i="29"/>
  <c r="BB56" i="29"/>
  <c r="X16" i="29"/>
  <c r="U15" i="29"/>
  <c r="AM16" i="28"/>
  <c r="AJ15" i="28"/>
  <c r="AJ14" i="28" s="1"/>
  <c r="AJ13" i="28" s="1"/>
  <c r="AJ12" i="28" s="1"/>
  <c r="AJ11" i="28" s="1"/>
  <c r="AS16" i="28"/>
  <c r="AT16" i="28" s="1"/>
  <c r="AP15" i="28"/>
  <c r="AP14" i="28" s="1"/>
  <c r="AP13" i="28" s="1"/>
  <c r="AP12" i="28" s="1"/>
  <c r="AP11" i="28" s="1"/>
  <c r="BC20" i="28"/>
  <c r="BD20" i="28"/>
  <c r="BC24" i="28"/>
  <c r="BD24" i="28"/>
  <c r="AV17" i="28"/>
  <c r="AW17" i="28" s="1"/>
  <c r="AN17" i="28"/>
  <c r="AD16" i="28"/>
  <c r="AE16" i="28" s="1"/>
  <c r="AA15" i="28"/>
  <c r="AA14" i="28" s="1"/>
  <c r="AA13" i="28" s="1"/>
  <c r="AA12" i="28" s="1"/>
  <c r="AA11" i="28" s="1"/>
  <c r="Y16" i="28"/>
  <c r="AH17" i="28"/>
  <c r="AY18" i="28"/>
  <c r="X15" i="28"/>
  <c r="S15" i="28"/>
  <c r="BC19" i="28"/>
  <c r="BD19" i="28"/>
  <c r="AG17" i="27"/>
  <c r="Y17" i="27"/>
  <c r="AM15" i="27"/>
  <c r="S14" i="27"/>
  <c r="S13" i="27" s="1"/>
  <c r="S12" i="27" s="1"/>
  <c r="BC20" i="27"/>
  <c r="BD20" i="27"/>
  <c r="AS16" i="27"/>
  <c r="AT16" i="27" s="1"/>
  <c r="AP15" i="27"/>
  <c r="AP14" i="27" s="1"/>
  <c r="AP13" i="27" s="1"/>
  <c r="AP12" i="27" s="1"/>
  <c r="AP11" i="27" s="1"/>
  <c r="AZ19" i="27"/>
  <c r="BB19" i="27"/>
  <c r="X16" i="27"/>
  <c r="U15" i="27"/>
  <c r="AN16" i="27"/>
  <c r="AV16" i="27"/>
  <c r="AW16" i="27" s="1"/>
  <c r="BC24" i="27"/>
  <c r="BD24" i="27"/>
  <c r="AY18" i="27"/>
  <c r="AH18" i="27"/>
  <c r="AD15" i="27"/>
  <c r="AE15" i="27" s="1"/>
  <c r="AV17" i="27"/>
  <c r="AW17" i="27" s="1"/>
  <c r="AH43" i="26"/>
  <c r="AY43" i="26"/>
  <c r="AV42" i="26"/>
  <c r="AW42" i="26" s="1"/>
  <c r="AN42" i="26"/>
  <c r="Y62" i="26"/>
  <c r="AV17" i="26"/>
  <c r="AW17" i="26" s="1"/>
  <c r="AN17" i="26"/>
  <c r="AG56" i="26"/>
  <c r="Y56" i="26"/>
  <c r="AZ44" i="26"/>
  <c r="BB44" i="26"/>
  <c r="AG49" i="26"/>
  <c r="AD48" i="26"/>
  <c r="AE48" i="26" s="1"/>
  <c r="AA47" i="26"/>
  <c r="AD47" i="26" s="1"/>
  <c r="AM55" i="26"/>
  <c r="AJ54" i="26"/>
  <c r="AM54" i="26" s="1"/>
  <c r="AV80" i="26"/>
  <c r="AW81" i="26"/>
  <c r="AY81" i="26"/>
  <c r="AN48" i="26"/>
  <c r="AG48" i="26"/>
  <c r="Y48" i="26"/>
  <c r="AZ65" i="26"/>
  <c r="BB65" i="26"/>
  <c r="BC91" i="26"/>
  <c r="BD91" i="26"/>
  <c r="BC83" i="26"/>
  <c r="BD83" i="26"/>
  <c r="AZ19" i="26"/>
  <c r="BB19" i="26"/>
  <c r="S47" i="26"/>
  <c r="BC33" i="26"/>
  <c r="BD33" i="26"/>
  <c r="AM41" i="26"/>
  <c r="AJ40" i="26"/>
  <c r="AZ51" i="26"/>
  <c r="BB51" i="26"/>
  <c r="BC92" i="26"/>
  <c r="BD92" i="26"/>
  <c r="AN61" i="26"/>
  <c r="X15" i="26"/>
  <c r="BC100" i="26"/>
  <c r="BD100" i="26"/>
  <c r="AV56" i="26"/>
  <c r="AW56" i="26" s="1"/>
  <c r="AN56" i="26"/>
  <c r="AY64" i="26"/>
  <c r="AH64" i="26"/>
  <c r="Y47" i="26"/>
  <c r="AG47" i="26"/>
  <c r="AS62" i="26"/>
  <c r="AT62" i="26" s="1"/>
  <c r="AP61" i="26"/>
  <c r="AS61" i="26" s="1"/>
  <c r="AT61" i="26" s="1"/>
  <c r="X41" i="26"/>
  <c r="U40" i="26"/>
  <c r="AG63" i="26"/>
  <c r="AS16" i="26"/>
  <c r="AT16" i="26" s="1"/>
  <c r="AP15" i="26"/>
  <c r="BC20" i="26"/>
  <c r="BD20" i="26"/>
  <c r="AY57" i="26"/>
  <c r="AH57" i="26"/>
  <c r="AH17" i="26"/>
  <c r="AY17" i="26"/>
  <c r="BC66" i="26"/>
  <c r="BD66" i="26"/>
  <c r="AN62" i="26"/>
  <c r="AV62" i="26"/>
  <c r="AW62" i="26" s="1"/>
  <c r="BC45" i="26"/>
  <c r="BD45" i="26"/>
  <c r="Y16" i="26"/>
  <c r="AZ50" i="26"/>
  <c r="BB50" i="26"/>
  <c r="BB82" i="26"/>
  <c r="AZ82" i="26"/>
  <c r="BC90" i="26"/>
  <c r="BD90" i="26"/>
  <c r="AH79" i="26"/>
  <c r="AD16" i="26"/>
  <c r="AE16" i="26" s="1"/>
  <c r="AA15" i="26"/>
  <c r="AD62" i="26"/>
  <c r="AE62" i="26" s="1"/>
  <c r="AA61" i="26"/>
  <c r="AD61" i="26" s="1"/>
  <c r="AE61" i="26" s="1"/>
  <c r="AZ58" i="26"/>
  <c r="BB58" i="26"/>
  <c r="AG42" i="26"/>
  <c r="Y42" i="26"/>
  <c r="AS48" i="26"/>
  <c r="AT48" i="26" s="1"/>
  <c r="AP47" i="26"/>
  <c r="AS47" i="26" s="1"/>
  <c r="AT47" i="26" s="1"/>
  <c r="Y61" i="26"/>
  <c r="AJ15" i="26"/>
  <c r="AM16" i="26"/>
  <c r="X55" i="26"/>
  <c r="U54" i="26"/>
  <c r="X54" i="26" s="1"/>
  <c r="S15" i="26"/>
  <c r="AZ18" i="26"/>
  <c r="BB18" i="26"/>
  <c r="AN47" i="26"/>
  <c r="BC34" i="26"/>
  <c r="BD34" i="26"/>
  <c r="BC98" i="26"/>
  <c r="BD98" i="26"/>
  <c r="AG15" i="25"/>
  <c r="Y15" i="25"/>
  <c r="AZ19" i="25"/>
  <c r="BB19" i="25"/>
  <c r="AY16" i="25"/>
  <c r="AH16" i="25"/>
  <c r="AG14" i="25"/>
  <c r="AZ18" i="25"/>
  <c r="BB18" i="25"/>
  <c r="AZ17" i="25"/>
  <c r="BB17" i="25"/>
  <c r="S14" i="25"/>
  <c r="Y14" i="25" s="1"/>
  <c r="BD20" i="25"/>
  <c r="BC20" i="25"/>
  <c r="AV15" i="25"/>
  <c r="AW15" i="25" s="1"/>
  <c r="AN15" i="25"/>
  <c r="BC22" i="25"/>
  <c r="BD22" i="25"/>
  <c r="AV14" i="25"/>
  <c r="AW14" i="25" s="1"/>
  <c r="AN14" i="25"/>
  <c r="AY16" i="24"/>
  <c r="AZ16" i="24" s="1"/>
  <c r="AH16" i="24"/>
  <c r="BC18" i="24"/>
  <c r="BD18" i="24"/>
  <c r="AG17" i="24"/>
  <c r="BC19" i="24"/>
  <c r="BD19" i="24"/>
  <c r="AM15" i="24"/>
  <c r="BC20" i="24"/>
  <c r="BD20" i="24"/>
  <c r="X15" i="24"/>
  <c r="AG17" i="23"/>
  <c r="X15" i="23"/>
  <c r="BC19" i="23"/>
  <c r="BD19" i="23"/>
  <c r="AS16" i="23"/>
  <c r="AD16" i="23"/>
  <c r="AM15" i="23"/>
  <c r="AZ18" i="23"/>
  <c r="BB18" i="23"/>
  <c r="Y17" i="20"/>
  <c r="AG17" i="20"/>
  <c r="BB27" i="20"/>
  <c r="AZ27" i="20"/>
  <c r="AZ19" i="20"/>
  <c r="BB19" i="20"/>
  <c r="AH18" i="20"/>
  <c r="AY18" i="20"/>
  <c r="AV16" i="20"/>
  <c r="AW16" i="20" s="1"/>
  <c r="AN16" i="20"/>
  <c r="AV25" i="20"/>
  <c r="AW25" i="20" s="1"/>
  <c r="AN25" i="20"/>
  <c r="S14" i="20"/>
  <c r="AG16" i="20"/>
  <c r="Y16" i="20"/>
  <c r="AY26" i="20"/>
  <c r="AH26" i="20"/>
  <c r="BC20" i="20"/>
  <c r="BD20" i="20"/>
  <c r="AK15" i="20"/>
  <c r="AM24" i="20"/>
  <c r="AG25" i="20"/>
  <c r="Y25" i="20"/>
  <c r="AP15" i="20"/>
  <c r="AS24" i="20"/>
  <c r="AT24" i="20" s="1"/>
  <c r="AA15" i="20"/>
  <c r="AD24" i="20"/>
  <c r="AE24" i="20" s="1"/>
  <c r="AN17" i="20"/>
  <c r="AV17" i="20"/>
  <c r="AW17" i="20" s="1"/>
  <c r="V15" i="20"/>
  <c r="X24" i="20"/>
  <c r="BC44" i="18"/>
  <c r="BD44" i="18"/>
  <c r="BC20" i="18"/>
  <c r="BD20" i="18"/>
  <c r="BC26" i="11"/>
  <c r="BD26" i="11"/>
  <c r="BC51" i="11"/>
  <c r="BD51" i="11"/>
  <c r="AZ19" i="11"/>
  <c r="BB19" i="11"/>
  <c r="AM16" i="11"/>
  <c r="AJ15" i="11"/>
  <c r="S15" i="11"/>
  <c r="X16" i="11"/>
  <c r="U15" i="11"/>
  <c r="AZ43" i="11"/>
  <c r="BB43" i="11"/>
  <c r="BC45" i="11"/>
  <c r="BD45" i="11"/>
  <c r="AS16" i="11"/>
  <c r="AT16" i="11" s="1"/>
  <c r="AP15" i="11"/>
  <c r="AN17" i="11"/>
  <c r="AV17" i="11"/>
  <c r="AW17" i="11" s="1"/>
  <c r="AH18" i="11"/>
  <c r="AY18" i="11"/>
  <c r="Y17" i="11"/>
  <c r="AG17" i="11"/>
  <c r="AZ32" i="11"/>
  <c r="AY31" i="11"/>
  <c r="BB32" i="11"/>
  <c r="BC44" i="11"/>
  <c r="BD44" i="11"/>
  <c r="BC38" i="11"/>
  <c r="BD38" i="11"/>
  <c r="BC53" i="11"/>
  <c r="BD53" i="11"/>
  <c r="BC47" i="11"/>
  <c r="BD47" i="11"/>
  <c r="BC52" i="11"/>
  <c r="BD52" i="11"/>
  <c r="AD16" i="11"/>
  <c r="AE16" i="11" s="1"/>
  <c r="AA15" i="11"/>
  <c r="BD44" i="13"/>
  <c r="BC44" i="13"/>
  <c r="AS15" i="22"/>
  <c r="AN17" i="22"/>
  <c r="AV17" i="22"/>
  <c r="AW17" i="22" s="1"/>
  <c r="AZ19" i="22"/>
  <c r="BB19" i="22"/>
  <c r="AH18" i="22"/>
  <c r="AY18" i="22"/>
  <c r="X16" i="22"/>
  <c r="Y17" i="22"/>
  <c r="AG17" i="22"/>
  <c r="AH17" i="22" s="1"/>
  <c r="AM16" i="22"/>
  <c r="AN17" i="21"/>
  <c r="AV17" i="21"/>
  <c r="AW17" i="21" s="1"/>
  <c r="BC26" i="21"/>
  <c r="BD26" i="21"/>
  <c r="BC33" i="21"/>
  <c r="BD33" i="21"/>
  <c r="BC19" i="21"/>
  <c r="BD19" i="21"/>
  <c r="AW31" i="21"/>
  <c r="AY31" i="21"/>
  <c r="BC38" i="21"/>
  <c r="BD38" i="21"/>
  <c r="AM16" i="21"/>
  <c r="AJ15" i="21"/>
  <c r="BC40" i="21"/>
  <c r="BD40" i="21"/>
  <c r="AZ18" i="21"/>
  <c r="BB18" i="21"/>
  <c r="BC46" i="21"/>
  <c r="BD46" i="21"/>
  <c r="S15" i="21"/>
  <c r="BC43" i="21"/>
  <c r="BD43" i="21"/>
  <c r="X15" i="21"/>
  <c r="U14" i="21"/>
  <c r="X14" i="21" s="1"/>
  <c r="BC32" i="21"/>
  <c r="BD32" i="21"/>
  <c r="AY42" i="21"/>
  <c r="AH42" i="21"/>
  <c r="AD16" i="21"/>
  <c r="AE16" i="21" s="1"/>
  <c r="AA15" i="21"/>
  <c r="Y16" i="21"/>
  <c r="AS15" i="21"/>
  <c r="AT15" i="21" s="1"/>
  <c r="AP14" i="21"/>
  <c r="AS14" i="21" s="1"/>
  <c r="AY17" i="21"/>
  <c r="AH17" i="21"/>
  <c r="BC39" i="21"/>
  <c r="BD39" i="21"/>
  <c r="BD20" i="21"/>
  <c r="BC20" i="21"/>
  <c r="AV17" i="19"/>
  <c r="AW17" i="19" s="1"/>
  <c r="AN17" i="19"/>
  <c r="BC50" i="19"/>
  <c r="BD50" i="19"/>
  <c r="AZ19" i="19"/>
  <c r="BB19" i="19"/>
  <c r="AG17" i="19"/>
  <c r="Y17" i="19"/>
  <c r="BC51" i="19"/>
  <c r="BD51" i="19"/>
  <c r="AA15" i="19"/>
  <c r="AD16" i="19"/>
  <c r="AE16" i="19" s="1"/>
  <c r="AZ44" i="19"/>
  <c r="BB44" i="19"/>
  <c r="AY18" i="19"/>
  <c r="AH18" i="19"/>
  <c r="X16" i="19"/>
  <c r="U15" i="19"/>
  <c r="AZ45" i="19"/>
  <c r="BB45" i="19"/>
  <c r="BC38" i="19"/>
  <c r="BD38" i="19"/>
  <c r="AP15" i="19"/>
  <c r="AS16" i="19"/>
  <c r="AT16" i="19" s="1"/>
  <c r="BC35" i="19"/>
  <c r="BD35" i="19"/>
  <c r="BC46" i="19"/>
  <c r="BD46" i="19"/>
  <c r="BC20" i="19"/>
  <c r="BD20" i="19"/>
  <c r="AM16" i="19"/>
  <c r="AJ15" i="19"/>
  <c r="BB34" i="19"/>
  <c r="AY33" i="19"/>
  <c r="AZ34" i="19"/>
  <c r="S15" i="19"/>
  <c r="BC24" i="19"/>
  <c r="BD24" i="19"/>
  <c r="AY17" i="18"/>
  <c r="AH17" i="18"/>
  <c r="X15" i="18"/>
  <c r="U14" i="18"/>
  <c r="X14" i="18" s="1"/>
  <c r="AN16" i="18"/>
  <c r="AS16" i="18"/>
  <c r="AT16" i="18" s="1"/>
  <c r="AP15" i="18"/>
  <c r="AZ41" i="18"/>
  <c r="BB41" i="18"/>
  <c r="Y16" i="18"/>
  <c r="AY33" i="18"/>
  <c r="AH33" i="18"/>
  <c r="AZ49" i="18"/>
  <c r="BB49" i="18"/>
  <c r="AD16" i="18"/>
  <c r="AE16" i="18" s="1"/>
  <c r="AA15" i="18"/>
  <c r="AZ34" i="18"/>
  <c r="BB34" i="18"/>
  <c r="AZ48" i="18"/>
  <c r="BB48" i="18"/>
  <c r="BC42" i="18"/>
  <c r="BD42" i="18"/>
  <c r="AH40" i="18"/>
  <c r="AY40" i="18"/>
  <c r="BC50" i="18"/>
  <c r="BD50" i="18"/>
  <c r="S15" i="18"/>
  <c r="AZ19" i="18"/>
  <c r="BB19" i="18"/>
  <c r="AM15" i="18"/>
  <c r="AJ14" i="18"/>
  <c r="AM14" i="18" s="1"/>
  <c r="AZ18" i="18"/>
  <c r="BB18" i="18"/>
  <c r="X15" i="17"/>
  <c r="U14" i="17"/>
  <c r="X14" i="17" s="1"/>
  <c r="AM15" i="17"/>
  <c r="AJ14" i="17"/>
  <c r="AM14" i="17" s="1"/>
  <c r="AD16" i="17"/>
  <c r="AE16" i="17" s="1"/>
  <c r="AA15" i="17"/>
  <c r="S15" i="17"/>
  <c r="AZ53" i="17"/>
  <c r="BB53" i="17"/>
  <c r="BC40" i="17"/>
  <c r="BD40" i="17"/>
  <c r="Y16" i="17"/>
  <c r="AG16" i="17"/>
  <c r="AV17" i="17"/>
  <c r="AW17" i="17" s="1"/>
  <c r="AN17" i="17"/>
  <c r="AH18" i="17"/>
  <c r="AY18" i="17"/>
  <c r="AN16" i="17"/>
  <c r="BC55" i="17"/>
  <c r="BD55" i="17"/>
  <c r="BD49" i="17"/>
  <c r="BC49" i="17"/>
  <c r="AZ46" i="17"/>
  <c r="BB46" i="17"/>
  <c r="AZ54" i="17"/>
  <c r="BB54" i="17"/>
  <c r="AG17" i="17"/>
  <c r="Y17" i="17"/>
  <c r="AY33" i="17"/>
  <c r="AZ19" i="17"/>
  <c r="BB19" i="17"/>
  <c r="BC34" i="17"/>
  <c r="BD34" i="17"/>
  <c r="AS16" i="17"/>
  <c r="AT16" i="17" s="1"/>
  <c r="AP15" i="17"/>
  <c r="AZ45" i="17"/>
  <c r="BB45" i="17"/>
  <c r="U14" i="10"/>
  <c r="X15" i="10"/>
  <c r="AM16" i="10"/>
  <c r="AJ15" i="10"/>
  <c r="AZ18" i="10"/>
  <c r="BB18" i="10"/>
  <c r="AY37" i="10"/>
  <c r="AH37" i="10"/>
  <c r="AG16" i="10"/>
  <c r="Y16" i="10"/>
  <c r="AY30" i="10"/>
  <c r="AH30" i="10"/>
  <c r="BC32" i="10"/>
  <c r="BD32" i="10"/>
  <c r="BC20" i="10"/>
  <c r="BD20" i="10"/>
  <c r="AZ39" i="10"/>
  <c r="BB39" i="10"/>
  <c r="AD14" i="10"/>
  <c r="AY17" i="10"/>
  <c r="AH17" i="10"/>
  <c r="AS15" i="10"/>
  <c r="AP14" i="10"/>
  <c r="S15" i="10"/>
  <c r="AE15" i="10" s="1"/>
  <c r="BC35" i="10"/>
  <c r="BD35" i="10"/>
  <c r="AY38" i="10"/>
  <c r="AH38" i="10"/>
  <c r="BB19" i="10"/>
  <c r="AZ19" i="10"/>
  <c r="AZ25" i="10"/>
  <c r="BB25" i="10"/>
  <c r="AZ31" i="10"/>
  <c r="BB31" i="10"/>
  <c r="AM16" i="16"/>
  <c r="AJ15" i="16"/>
  <c r="AY18" i="16"/>
  <c r="AH18" i="16"/>
  <c r="S15" i="16"/>
  <c r="AN17" i="16"/>
  <c r="AV17" i="16"/>
  <c r="AW17" i="16" s="1"/>
  <c r="AS16" i="16"/>
  <c r="AT16" i="16" s="1"/>
  <c r="AP15" i="16"/>
  <c r="AZ19" i="16"/>
  <c r="BB19" i="16"/>
  <c r="AD16" i="16"/>
  <c r="AE16" i="16" s="1"/>
  <c r="AA15" i="16"/>
  <c r="X16" i="16"/>
  <c r="U15" i="16"/>
  <c r="Y17" i="16"/>
  <c r="AG17" i="16"/>
  <c r="AS15" i="9"/>
  <c r="AP14" i="9"/>
  <c r="AP13" i="9" s="1"/>
  <c r="AP12" i="9" s="1"/>
  <c r="AP11" i="9" s="1"/>
  <c r="BC51" i="9"/>
  <c r="BD51" i="9"/>
  <c r="AH41" i="9"/>
  <c r="AY41" i="9"/>
  <c r="AD15" i="9"/>
  <c r="AA14" i="9"/>
  <c r="AA13" i="9" s="1"/>
  <c r="AA12" i="9" s="1"/>
  <c r="AA11" i="9" s="1"/>
  <c r="BC33" i="9"/>
  <c r="BD33" i="9"/>
  <c r="AM15" i="9"/>
  <c r="AJ14" i="9"/>
  <c r="AJ13" i="9" s="1"/>
  <c r="AJ12" i="9" s="1"/>
  <c r="AJ11" i="9" s="1"/>
  <c r="AG38" i="9"/>
  <c r="Y38" i="9"/>
  <c r="X32" i="9"/>
  <c r="BC43" i="9"/>
  <c r="BD43" i="9"/>
  <c r="AZ49" i="9"/>
  <c r="BB49" i="9"/>
  <c r="AZ42" i="9"/>
  <c r="BB42" i="9"/>
  <c r="AN16" i="9"/>
  <c r="AV16" i="9"/>
  <c r="AW16" i="9" s="1"/>
  <c r="X17" i="9"/>
  <c r="U16" i="9"/>
  <c r="AZ19" i="9"/>
  <c r="BB19" i="9"/>
  <c r="AZ50" i="9"/>
  <c r="BB50" i="9"/>
  <c r="BC45" i="9"/>
  <c r="BD45" i="9"/>
  <c r="S15" i="9"/>
  <c r="BD26" i="9"/>
  <c r="BC26" i="9"/>
  <c r="AZ18" i="9"/>
  <c r="BB18" i="9"/>
  <c r="AD16" i="15"/>
  <c r="AE16" i="15" s="1"/>
  <c r="AA15" i="15"/>
  <c r="AY39" i="15"/>
  <c r="S15" i="15"/>
  <c r="BD35" i="15"/>
  <c r="BC35" i="15"/>
  <c r="AZ34" i="15"/>
  <c r="BB34" i="15"/>
  <c r="AZ47" i="15"/>
  <c r="BB47" i="15"/>
  <c r="AS15" i="15"/>
  <c r="AT15" i="15" s="1"/>
  <c r="AP14" i="15"/>
  <c r="AS14" i="15" s="1"/>
  <c r="AH17" i="15"/>
  <c r="AY17" i="15"/>
  <c r="AZ48" i="15"/>
  <c r="BB48" i="15"/>
  <c r="X15" i="15"/>
  <c r="U14" i="15"/>
  <c r="X14" i="15" s="1"/>
  <c r="AM15" i="15"/>
  <c r="AJ14" i="15"/>
  <c r="AM14" i="15" s="1"/>
  <c r="AZ18" i="15"/>
  <c r="BB18" i="15"/>
  <c r="BD43" i="15"/>
  <c r="BC43" i="15"/>
  <c r="Y16" i="15"/>
  <c r="AG16" i="15"/>
  <c r="AZ19" i="15"/>
  <c r="BB19" i="15"/>
  <c r="AH33" i="15"/>
  <c r="AY33" i="15"/>
  <c r="AN16" i="15"/>
  <c r="AV16" i="15"/>
  <c r="AW16" i="15" s="1"/>
  <c r="AZ40" i="15"/>
  <c r="BB40" i="15"/>
  <c r="AH53" i="8"/>
  <c r="AY53" i="8"/>
  <c r="S14" i="8"/>
  <c r="BC47" i="8"/>
  <c r="BD47" i="8"/>
  <c r="Y17" i="8"/>
  <c r="AG17" i="8"/>
  <c r="AN17" i="8"/>
  <c r="AV17" i="8"/>
  <c r="AW17" i="8" s="1"/>
  <c r="AZ33" i="8"/>
  <c r="BB33" i="8"/>
  <c r="AS16" i="8"/>
  <c r="AT16" i="8" s="1"/>
  <c r="AP15" i="8"/>
  <c r="BD40" i="8"/>
  <c r="BC40" i="8"/>
  <c r="BC46" i="8"/>
  <c r="BD46" i="8"/>
  <c r="AD16" i="8"/>
  <c r="AE16" i="8" s="1"/>
  <c r="AA15" i="8"/>
  <c r="BB19" i="8"/>
  <c r="AZ19" i="8"/>
  <c r="BC55" i="8"/>
  <c r="BD55" i="8"/>
  <c r="BC38" i="8"/>
  <c r="BD38" i="8"/>
  <c r="BC45" i="8"/>
  <c r="BD45" i="8"/>
  <c r="BC49" i="8"/>
  <c r="BD49" i="8"/>
  <c r="AZ54" i="8"/>
  <c r="BB54" i="8"/>
  <c r="AY18" i="8"/>
  <c r="AH18" i="8"/>
  <c r="X16" i="8"/>
  <c r="U15" i="8"/>
  <c r="AM16" i="8"/>
  <c r="AJ15" i="8"/>
  <c r="AZ34" i="8"/>
  <c r="BB34" i="8"/>
  <c r="AV17" i="14"/>
  <c r="AW17" i="14" s="1"/>
  <c r="AN17" i="14"/>
  <c r="BD44" i="14"/>
  <c r="BC44" i="14"/>
  <c r="BC38" i="14"/>
  <c r="BD38" i="14"/>
  <c r="S14" i="14"/>
  <c r="S13" i="14" s="1"/>
  <c r="S12" i="14" s="1"/>
  <c r="AG17" i="14"/>
  <c r="Y17" i="14"/>
  <c r="BC23" i="14"/>
  <c r="BD23" i="14"/>
  <c r="AD15" i="14"/>
  <c r="AE15" i="14" s="1"/>
  <c r="AA14" i="14"/>
  <c r="AS15" i="14"/>
  <c r="AT15" i="14" s="1"/>
  <c r="AP14" i="14"/>
  <c r="AZ43" i="14"/>
  <c r="BB43" i="14"/>
  <c r="BC51" i="14"/>
  <c r="BD51" i="14"/>
  <c r="BC52" i="14"/>
  <c r="BD52" i="14"/>
  <c r="BC32" i="14"/>
  <c r="BD32" i="14"/>
  <c r="X16" i="14"/>
  <c r="U15" i="14"/>
  <c r="AZ19" i="14"/>
  <c r="BB19" i="14"/>
  <c r="AY42" i="14"/>
  <c r="AH42" i="14"/>
  <c r="BC50" i="14"/>
  <c r="BD50" i="14"/>
  <c r="AZ31" i="14"/>
  <c r="BB31" i="14"/>
  <c r="AY18" i="14"/>
  <c r="AH18" i="14"/>
  <c r="AM16" i="14"/>
  <c r="AJ15" i="14"/>
  <c r="BC20" i="14"/>
  <c r="BD20" i="14"/>
  <c r="BD36" i="14"/>
  <c r="BC36" i="14"/>
  <c r="AZ43" i="7"/>
  <c r="BB43" i="7"/>
  <c r="AM15" i="7"/>
  <c r="AJ14" i="7"/>
  <c r="AM14" i="7" s="1"/>
  <c r="S15" i="7"/>
  <c r="BC51" i="7"/>
  <c r="BD51" i="7"/>
  <c r="AN16" i="7"/>
  <c r="X15" i="7"/>
  <c r="U14" i="7"/>
  <c r="X14" i="7" s="1"/>
  <c r="BB19" i="7"/>
  <c r="AZ19" i="7"/>
  <c r="BC38" i="7"/>
  <c r="BD38" i="7"/>
  <c r="AZ31" i="7"/>
  <c r="BB31" i="7"/>
  <c r="AY42" i="7"/>
  <c r="AH42" i="7"/>
  <c r="AS16" i="7"/>
  <c r="AT16" i="7" s="1"/>
  <c r="AP15" i="7"/>
  <c r="Y16" i="7"/>
  <c r="BC44" i="7"/>
  <c r="BD44" i="7"/>
  <c r="BD52" i="7"/>
  <c r="BC52" i="7"/>
  <c r="AV17" i="7"/>
  <c r="AW17" i="7" s="1"/>
  <c r="BC50" i="7"/>
  <c r="BD50" i="7"/>
  <c r="AY17" i="7"/>
  <c r="AH17" i="7"/>
  <c r="BC32" i="7"/>
  <c r="BD32" i="7"/>
  <c r="AD16" i="7"/>
  <c r="AE16" i="7" s="1"/>
  <c r="AA15" i="7"/>
  <c r="AY18" i="7"/>
  <c r="AH18" i="7"/>
  <c r="AG43" i="13"/>
  <c r="BD26" i="13"/>
  <c r="BC26" i="13"/>
  <c r="BC31" i="13"/>
  <c r="BD31" i="13"/>
  <c r="BD50" i="13"/>
  <c r="BC50" i="13"/>
  <c r="AY18" i="13"/>
  <c r="AH18" i="13"/>
  <c r="AS42" i="13"/>
  <c r="AT42" i="13" s="1"/>
  <c r="AP17" i="13"/>
  <c r="AM17" i="13"/>
  <c r="AJ16" i="13"/>
  <c r="AD42" i="13"/>
  <c r="AE42" i="13" s="1"/>
  <c r="AA17" i="13"/>
  <c r="AZ19" i="13"/>
  <c r="BB19" i="13"/>
  <c r="AV46" i="13"/>
  <c r="BC32" i="13"/>
  <c r="BD32" i="13"/>
  <c r="AN42" i="13"/>
  <c r="X17" i="13"/>
  <c r="U16" i="13"/>
  <c r="AZ48" i="13"/>
  <c r="BB48" i="13"/>
  <c r="Y42" i="13"/>
  <c r="AZ49" i="13"/>
  <c r="BB49" i="13"/>
  <c r="BD33" i="13"/>
  <c r="BC33" i="13"/>
  <c r="S14" i="13"/>
  <c r="BC52" i="6"/>
  <c r="BD52" i="6"/>
  <c r="AY18" i="6"/>
  <c r="AH18" i="6"/>
  <c r="S15" i="6"/>
  <c r="AN17" i="6"/>
  <c r="AV17" i="6"/>
  <c r="AW17" i="6" s="1"/>
  <c r="AZ34" i="6"/>
  <c r="BB34" i="6"/>
  <c r="X14" i="6"/>
  <c r="X15" i="6"/>
  <c r="BC48" i="6"/>
  <c r="BD48" i="6"/>
  <c r="BC40" i="6"/>
  <c r="BD40" i="6"/>
  <c r="AZ45" i="6"/>
  <c r="BB45" i="6"/>
  <c r="AP15" i="6"/>
  <c r="AS16" i="6"/>
  <c r="AT16" i="6" s="1"/>
  <c r="BD54" i="6"/>
  <c r="BC54" i="6"/>
  <c r="AH17" i="6"/>
  <c r="AY17" i="6"/>
  <c r="Y16" i="6"/>
  <c r="BC24" i="6"/>
  <c r="BD24" i="6"/>
  <c r="BC38" i="6"/>
  <c r="BD38" i="6"/>
  <c r="AZ19" i="6"/>
  <c r="BB19" i="6"/>
  <c r="AD16" i="6"/>
  <c r="AE16" i="6" s="1"/>
  <c r="AA15" i="6"/>
  <c r="AJ15" i="6"/>
  <c r="AM16" i="6"/>
  <c r="AZ33" i="6"/>
  <c r="BB33" i="6"/>
  <c r="BC20" i="6"/>
  <c r="BD20" i="6"/>
  <c r="BD53" i="6"/>
  <c r="BC53" i="6"/>
  <c r="BC54" i="12"/>
  <c r="BD54" i="12"/>
  <c r="AA14" i="12"/>
  <c r="AD15" i="12"/>
  <c r="AZ45" i="12"/>
  <c r="BB45" i="12"/>
  <c r="AZ19" i="12"/>
  <c r="BB19" i="12"/>
  <c r="Y17" i="12"/>
  <c r="AG17" i="12"/>
  <c r="BD35" i="12"/>
  <c r="BC35" i="12"/>
  <c r="BC53" i="12"/>
  <c r="BD53" i="12"/>
  <c r="AN16" i="12"/>
  <c r="AV16" i="12"/>
  <c r="AW16" i="12" s="1"/>
  <c r="BC40" i="12"/>
  <c r="BD40" i="12"/>
  <c r="AS15" i="12"/>
  <c r="AP14" i="12"/>
  <c r="AY44" i="12"/>
  <c r="AH44" i="12"/>
  <c r="BC46" i="12"/>
  <c r="BD46" i="12"/>
  <c r="AM15" i="12"/>
  <c r="AJ14" i="12"/>
  <c r="AZ34" i="12"/>
  <c r="BB34" i="12"/>
  <c r="S15" i="12"/>
  <c r="AY18" i="12"/>
  <c r="AZ33" i="12"/>
  <c r="BB33" i="12"/>
  <c r="BC52" i="12"/>
  <c r="BD52" i="12"/>
  <c r="X16" i="12"/>
  <c r="U15" i="12"/>
  <c r="BD34" i="5"/>
  <c r="BC34" i="5"/>
  <c r="AZ16" i="5"/>
  <c r="BB16" i="5"/>
  <c r="AD14" i="5"/>
  <c r="AY17" i="5"/>
  <c r="AH17" i="5"/>
  <c r="BD36" i="5"/>
  <c r="BC36" i="5"/>
  <c r="BC25" i="5"/>
  <c r="BD25" i="5"/>
  <c r="AZ29" i="5"/>
  <c r="BB29" i="5"/>
  <c r="BD19" i="5"/>
  <c r="BC19" i="5"/>
  <c r="X14" i="5"/>
  <c r="AN14" i="5"/>
  <c r="AZ42" i="5"/>
  <c r="BB42" i="5"/>
  <c r="BC31" i="5"/>
  <c r="BD31" i="5"/>
  <c r="AZ30" i="5"/>
  <c r="BB30" i="5"/>
  <c r="AY23" i="5"/>
  <c r="AZ24" i="5"/>
  <c r="BB24" i="5"/>
  <c r="AY15" i="5"/>
  <c r="AH15" i="5"/>
  <c r="AS14" i="5"/>
  <c r="AT14" i="5" s="1"/>
  <c r="AZ18" i="5"/>
  <c r="BB18" i="5"/>
  <c r="AW288" i="4"/>
  <c r="AY288" i="4"/>
  <c r="AT802" i="4"/>
  <c r="AV802" i="4"/>
  <c r="AW802" i="4" s="1"/>
  <c r="Y260" i="4"/>
  <c r="AG260" i="4"/>
  <c r="AZ305" i="4"/>
  <c r="BB305" i="4"/>
  <c r="AZ804" i="4"/>
  <c r="BB804" i="4"/>
  <c r="AH143" i="4"/>
  <c r="AY143" i="4"/>
  <c r="AY747" i="4"/>
  <c r="AH747" i="4"/>
  <c r="AQ737" i="4"/>
  <c r="AS738" i="4"/>
  <c r="AT738" i="4" s="1"/>
  <c r="AZ214" i="4"/>
  <c r="BB214" i="4"/>
  <c r="AY221" i="4"/>
  <c r="AH221" i="4"/>
  <c r="BC137" i="4"/>
  <c r="BD137" i="4"/>
  <c r="S615" i="4"/>
  <c r="AA744" i="4"/>
  <c r="AD744" i="4" s="1"/>
  <c r="AD745" i="4"/>
  <c r="AE745" i="4" s="1"/>
  <c r="AH930" i="4"/>
  <c r="BC89" i="4"/>
  <c r="BD89" i="4"/>
  <c r="AZ861" i="4"/>
  <c r="BB861" i="4"/>
  <c r="AZ686" i="4"/>
  <c r="BB686" i="4"/>
  <c r="S818" i="4"/>
  <c r="AY535" i="4"/>
  <c r="AH535" i="4"/>
  <c r="AZ821" i="4"/>
  <c r="BB821" i="4"/>
  <c r="Y924" i="4"/>
  <c r="AD14" i="4"/>
  <c r="AD395" i="4"/>
  <c r="S301" i="4"/>
  <c r="AH598" i="4"/>
  <c r="AY598" i="4"/>
  <c r="BC145" i="4"/>
  <c r="BD145" i="4"/>
  <c r="AS518" i="4"/>
  <c r="AT518" i="4" s="1"/>
  <c r="AP517" i="4"/>
  <c r="X517" i="4"/>
  <c r="U516" i="4"/>
  <c r="X516" i="4" s="1"/>
  <c r="AZ619" i="4"/>
  <c r="BB619" i="4"/>
  <c r="AG714" i="4"/>
  <c r="Y714" i="4"/>
  <c r="BC840" i="4"/>
  <c r="BD840" i="4"/>
  <c r="AN674" i="4"/>
  <c r="AV674" i="4"/>
  <c r="AW674" i="4" s="1"/>
  <c r="AY573" i="4"/>
  <c r="AZ574" i="4"/>
  <c r="BB574" i="4"/>
  <c r="S432" i="4"/>
  <c r="S697" i="4"/>
  <c r="BC683" i="4"/>
  <c r="BD683" i="4"/>
  <c r="AY492" i="4"/>
  <c r="AZ493" i="4"/>
  <c r="BB493" i="4"/>
  <c r="AY181" i="4"/>
  <c r="AH181" i="4"/>
  <c r="X395" i="4"/>
  <c r="AH18" i="4"/>
  <c r="AY18" i="4"/>
  <c r="AH912" i="4"/>
  <c r="AY912" i="4"/>
  <c r="Y16" i="4"/>
  <c r="Y220" i="4"/>
  <c r="AG220" i="4"/>
  <c r="AZ437" i="4"/>
  <c r="BB437" i="4"/>
  <c r="BC644" i="4"/>
  <c r="BD644" i="4"/>
  <c r="AG435" i="4"/>
  <c r="BC35" i="4"/>
  <c r="BD35" i="4"/>
  <c r="BC944" i="4"/>
  <c r="BD944" i="4"/>
  <c r="AG606" i="4"/>
  <c r="BC877" i="4"/>
  <c r="BD877" i="4"/>
  <c r="BD17" i="4"/>
  <c r="AY463" i="4"/>
  <c r="AZ117" i="4"/>
  <c r="BB117" i="4"/>
  <c r="BC544" i="4"/>
  <c r="BD544" i="4"/>
  <c r="AZ701" i="4"/>
  <c r="BB701" i="4"/>
  <c r="BC797" i="4"/>
  <c r="BD797" i="4"/>
  <c r="AN930" i="4"/>
  <c r="BD123" i="4"/>
  <c r="BC123" i="4"/>
  <c r="AY381" i="4"/>
  <c r="AH381" i="4"/>
  <c r="BC689" i="4"/>
  <c r="BD689" i="4"/>
  <c r="BD720" i="4"/>
  <c r="BC720" i="4"/>
  <c r="AG760" i="4"/>
  <c r="AG745" i="4"/>
  <c r="Y745" i="4"/>
  <c r="BD189" i="4"/>
  <c r="BC189" i="4"/>
  <c r="AN397" i="4"/>
  <c r="AD615" i="4"/>
  <c r="AE615" i="4" s="1"/>
  <c r="AA614" i="4"/>
  <c r="AD614" i="4" s="1"/>
  <c r="AD759" i="4"/>
  <c r="AE759" i="4" s="1"/>
  <c r="AA758" i="4"/>
  <c r="AD758" i="4" s="1"/>
  <c r="AZ182" i="4"/>
  <c r="BB182" i="4"/>
  <c r="AZ761" i="4"/>
  <c r="BB761" i="4"/>
  <c r="AM968" i="4"/>
  <c r="AJ967" i="4"/>
  <c r="AM967" i="4" s="1"/>
  <c r="AH451" i="4"/>
  <c r="AY451" i="4"/>
  <c r="S55" i="4"/>
  <c r="X14" i="4"/>
  <c r="BB262" i="4"/>
  <c r="AZ262" i="4"/>
  <c r="X555" i="4"/>
  <c r="U554" i="4"/>
  <c r="X554" i="4" s="1"/>
  <c r="AH737" i="4"/>
  <c r="X894" i="4"/>
  <c r="U893" i="4"/>
  <c r="X893" i="4" s="1"/>
  <c r="AZ75" i="4"/>
  <c r="BB75" i="4"/>
  <c r="BC687" i="4"/>
  <c r="BD687" i="4"/>
  <c r="BC914" i="4"/>
  <c r="BD914" i="4"/>
  <c r="BC93" i="4"/>
  <c r="BD93" i="4"/>
  <c r="X596" i="4"/>
  <c r="U595" i="4"/>
  <c r="AW740" i="4"/>
  <c r="AY740" i="4"/>
  <c r="AZ875" i="4"/>
  <c r="BB875" i="4"/>
  <c r="AY245" i="4"/>
  <c r="AH245" i="4"/>
  <c r="AJ818" i="4"/>
  <c r="AM819" i="4"/>
  <c r="AK909" i="4"/>
  <c r="AM910" i="4"/>
  <c r="AZ862" i="4"/>
  <c r="BB862" i="4"/>
  <c r="X98" i="4"/>
  <c r="U97" i="4"/>
  <c r="X97" i="4" s="1"/>
  <c r="X969" i="4"/>
  <c r="U968" i="4"/>
  <c r="Y380" i="4"/>
  <c r="AG380" i="4"/>
  <c r="AY607" i="4"/>
  <c r="X673" i="4"/>
  <c r="U652" i="4"/>
  <c r="AG759" i="4"/>
  <c r="Y759" i="4"/>
  <c r="Y179" i="4"/>
  <c r="AZ464" i="4"/>
  <c r="BB464" i="4"/>
  <c r="AG746" i="4"/>
  <c r="AZ869" i="4"/>
  <c r="BB869" i="4"/>
  <c r="AV519" i="4"/>
  <c r="AW519" i="4" s="1"/>
  <c r="AM178" i="4"/>
  <c r="AJ177" i="4"/>
  <c r="AM177" i="4" s="1"/>
  <c r="AS759" i="4"/>
  <c r="AT759" i="4" s="1"/>
  <c r="AP758" i="4"/>
  <c r="AS758" i="4" s="1"/>
  <c r="AM940" i="4"/>
  <c r="AJ939" i="4"/>
  <c r="AP595" i="4"/>
  <c r="AN800" i="4"/>
  <c r="AZ913" i="4"/>
  <c r="BB913" i="4"/>
  <c r="AM259" i="4"/>
  <c r="AJ258" i="4"/>
  <c r="AG478" i="4"/>
  <c r="Y478" i="4"/>
  <c r="AV478" i="4"/>
  <c r="AW478" i="4" s="1"/>
  <c r="AN478" i="4"/>
  <c r="AD698" i="4"/>
  <c r="AE698" i="4" s="1"/>
  <c r="AA697" i="4"/>
  <c r="BC853" i="4"/>
  <c r="BD853" i="4"/>
  <c r="AS556" i="4"/>
  <c r="AT556" i="4" s="1"/>
  <c r="AP555" i="4"/>
  <c r="S651" i="4"/>
  <c r="AS910" i="4"/>
  <c r="AT910" i="4" s="1"/>
  <c r="AP909" i="4"/>
  <c r="BD37" i="4"/>
  <c r="BC37" i="4"/>
  <c r="BC655" i="4"/>
  <c r="BD655" i="4"/>
  <c r="BC357" i="4"/>
  <c r="BD357" i="4"/>
  <c r="BC588" i="4"/>
  <c r="BD588" i="4"/>
  <c r="AZ297" i="4"/>
  <c r="BB297" i="4"/>
  <c r="AV714" i="4"/>
  <c r="AW714" i="4" s="1"/>
  <c r="AN714" i="4"/>
  <c r="AH85" i="4"/>
  <c r="AY85" i="4"/>
  <c r="BC290" i="4"/>
  <c r="BD290" i="4"/>
  <c r="AH754" i="4"/>
  <c r="AY754" i="4"/>
  <c r="AV746" i="4"/>
  <c r="AW746" i="4" s="1"/>
  <c r="BC207" i="4"/>
  <c r="BD207" i="4"/>
  <c r="S517" i="4"/>
  <c r="AH597" i="4"/>
  <c r="AY597" i="4"/>
  <c r="AZ597" i="4" s="1"/>
  <c r="AY971" i="4"/>
  <c r="AH971" i="4"/>
  <c r="AY365" i="4"/>
  <c r="AH365" i="4"/>
  <c r="BC552" i="4"/>
  <c r="BD552" i="4"/>
  <c r="AY715" i="4"/>
  <c r="AH715" i="4"/>
  <c r="BD780" i="4"/>
  <c r="BC780" i="4"/>
  <c r="AM219" i="4"/>
  <c r="AJ218" i="4"/>
  <c r="AM616" i="4"/>
  <c r="AJ615" i="4"/>
  <c r="AD712" i="4"/>
  <c r="AA711" i="4"/>
  <c r="AD711" i="4" s="1"/>
  <c r="BC825" i="4"/>
  <c r="BD825" i="4"/>
  <c r="AS801" i="4"/>
  <c r="AP800" i="4"/>
  <c r="AN698" i="4"/>
  <c r="BD292" i="4"/>
  <c r="BC292" i="4"/>
  <c r="AN557" i="4"/>
  <c r="AV557" i="4"/>
  <c r="AW557" i="4" s="1"/>
  <c r="AY397" i="4"/>
  <c r="AZ397" i="4" s="1"/>
  <c r="AH397" i="4"/>
  <c r="BB374" i="4"/>
  <c r="AZ374" i="4"/>
  <c r="AZ855" i="4"/>
  <c r="BB855" i="4"/>
  <c r="AP141" i="4"/>
  <c r="AS142" i="4"/>
  <c r="AT142" i="4" s="1"/>
  <c r="BD407" i="4"/>
  <c r="BC407" i="4"/>
  <c r="BC283" i="4"/>
  <c r="BD283" i="4"/>
  <c r="AZ755" i="4"/>
  <c r="BB755" i="4"/>
  <c r="BC241" i="4"/>
  <c r="BD241" i="4"/>
  <c r="AD379" i="4"/>
  <c r="AE379" i="4" s="1"/>
  <c r="AA378" i="4"/>
  <c r="AD801" i="4"/>
  <c r="AA800" i="4"/>
  <c r="BC903" i="4"/>
  <c r="BD903" i="4"/>
  <c r="AM167" i="4"/>
  <c r="AJ142" i="4"/>
  <c r="BC731" i="4"/>
  <c r="BD731" i="4"/>
  <c r="AD556" i="4"/>
  <c r="AE556" i="4" s="1"/>
  <c r="AA555" i="4"/>
  <c r="BC742" i="4"/>
  <c r="BD742" i="4"/>
  <c r="AZ43" i="4"/>
  <c r="BB43" i="4"/>
  <c r="X616" i="4"/>
  <c r="U615" i="4"/>
  <c r="AV99" i="4"/>
  <c r="AW99" i="4" s="1"/>
  <c r="AN99" i="4"/>
  <c r="AD651" i="4"/>
  <c r="AE651" i="4" s="1"/>
  <c r="AN745" i="4"/>
  <c r="BC95" i="4"/>
  <c r="BD95" i="4"/>
  <c r="AY897" i="4"/>
  <c r="AS56" i="4"/>
  <c r="AT56" i="4" s="1"/>
  <c r="AP55" i="4"/>
  <c r="AS55" i="4" s="1"/>
  <c r="AT55" i="4" s="1"/>
  <c r="Y518" i="4"/>
  <c r="X713" i="4"/>
  <c r="U712" i="4"/>
  <c r="BD247" i="4"/>
  <c r="BC247" i="4"/>
  <c r="AM673" i="4"/>
  <c r="AJ652" i="4"/>
  <c r="AZ926" i="4"/>
  <c r="BB926" i="4"/>
  <c r="BC195" i="4"/>
  <c r="BD195" i="4"/>
  <c r="AJ954" i="4"/>
  <c r="AM955" i="4"/>
  <c r="BC935" i="4"/>
  <c r="BD935" i="4"/>
  <c r="BC310" i="4"/>
  <c r="BD310" i="4"/>
  <c r="AS615" i="4"/>
  <c r="AT615" i="4" s="1"/>
  <c r="AP614" i="4"/>
  <c r="AS614" i="4" s="1"/>
  <c r="AZ762" i="4"/>
  <c r="BB762" i="4"/>
  <c r="BB31" i="4"/>
  <c r="AZ31" i="4"/>
  <c r="AZ382" i="4"/>
  <c r="BB382" i="4"/>
  <c r="S98" i="4"/>
  <c r="AG396" i="4"/>
  <c r="BC306" i="4"/>
  <c r="BD306" i="4"/>
  <c r="BD657" i="4"/>
  <c r="BC657" i="4"/>
  <c r="BC420" i="4"/>
  <c r="BD420" i="4"/>
  <c r="AH699" i="4"/>
  <c r="U301" i="4"/>
  <c r="X302" i="4"/>
  <c r="AZ411" i="4"/>
  <c r="BB411" i="4"/>
  <c r="AZ590" i="4"/>
  <c r="BB590" i="4"/>
  <c r="AS698" i="4"/>
  <c r="AT698" i="4" s="1"/>
  <c r="AP697" i="4"/>
  <c r="X836" i="4"/>
  <c r="U835" i="4"/>
  <c r="X167" i="4"/>
  <c r="U142" i="4"/>
  <c r="AZ852" i="4"/>
  <c r="BB852" i="4"/>
  <c r="AZ943" i="4"/>
  <c r="AY942" i="4"/>
  <c r="BB943" i="4"/>
  <c r="S744" i="4"/>
  <c r="AZ246" i="4"/>
  <c r="BB246" i="4"/>
  <c r="BC749" i="4"/>
  <c r="BD749" i="4"/>
  <c r="AH925" i="4"/>
  <c r="BC412" i="4"/>
  <c r="BD412" i="4"/>
  <c r="AY100" i="4"/>
  <c r="AH100" i="4"/>
  <c r="AN931" i="4"/>
  <c r="AV931" i="4"/>
  <c r="AW931" i="4" s="1"/>
  <c r="AZ472" i="4"/>
  <c r="BB472" i="4"/>
  <c r="AG744" i="4"/>
  <c r="Y744" i="4"/>
  <c r="AE616" i="4"/>
  <c r="AZ101" i="4"/>
  <c r="BB101" i="4"/>
  <c r="BC213" i="4"/>
  <c r="BD213" i="4"/>
  <c r="AJ301" i="4"/>
  <c r="AM302" i="4"/>
  <c r="AJ835" i="4"/>
  <c r="AM836" i="4"/>
  <c r="AW778" i="4"/>
  <c r="AV777" i="4"/>
  <c r="AY778" i="4"/>
  <c r="AV969" i="4"/>
  <c r="AW969" i="4" s="1"/>
  <c r="AN969" i="4"/>
  <c r="AZ584" i="4"/>
  <c r="BB584" i="4"/>
  <c r="S968" i="4"/>
  <c r="AA98" i="4"/>
  <c r="AD99" i="4"/>
  <c r="AE99" i="4" s="1"/>
  <c r="AG15" i="4"/>
  <c r="S554" i="4"/>
  <c r="S800" i="4"/>
  <c r="Y801" i="4"/>
  <c r="AZ254" i="4"/>
  <c r="BB254" i="4"/>
  <c r="Y556" i="4"/>
  <c r="AG556" i="4"/>
  <c r="BC846" i="4"/>
  <c r="BD846" i="4"/>
  <c r="BC580" i="4"/>
  <c r="BD580" i="4"/>
  <c r="AH436" i="4"/>
  <c r="AY436" i="4"/>
  <c r="AG753" i="4"/>
  <c r="Y753" i="4"/>
  <c r="BC44" i="4"/>
  <c r="BD44" i="4"/>
  <c r="S476" i="4"/>
  <c r="BC157" i="4"/>
  <c r="BD157" i="4"/>
  <c r="AM894" i="4"/>
  <c r="AJ893" i="4"/>
  <c r="AM893" i="4" s="1"/>
  <c r="Y955" i="4"/>
  <c r="AG955" i="4"/>
  <c r="AY304" i="4"/>
  <c r="AH304" i="4"/>
  <c r="AZ550" i="4"/>
  <c r="BB550" i="4"/>
  <c r="Y674" i="4"/>
  <c r="AG674" i="4"/>
  <c r="AG758" i="4"/>
  <c r="X178" i="4"/>
  <c r="U177" i="4"/>
  <c r="X177" i="4" s="1"/>
  <c r="BC863" i="4"/>
  <c r="BD863" i="4"/>
  <c r="AM395" i="4"/>
  <c r="AD924" i="4"/>
  <c r="AE924" i="4" s="1"/>
  <c r="AA923" i="4"/>
  <c r="AD923" i="4" s="1"/>
  <c r="AN179" i="4"/>
  <c r="AV179" i="4"/>
  <c r="AW179" i="4" s="1"/>
  <c r="AH642" i="4"/>
  <c r="AY642" i="4"/>
  <c r="BD870" i="4"/>
  <c r="BC870" i="4"/>
  <c r="AV758" i="4"/>
  <c r="AW933" i="4"/>
  <c r="AY933" i="4"/>
  <c r="AV699" i="4"/>
  <c r="AW699" i="4" s="1"/>
  <c r="BD857" i="4"/>
  <c r="BC857" i="4"/>
  <c r="AN260" i="4"/>
  <c r="AV260" i="4"/>
  <c r="AW260" i="4" s="1"/>
  <c r="BB597" i="4"/>
  <c r="BC597" i="4" s="1"/>
  <c r="Y597" i="4"/>
  <c r="AN597" i="4"/>
  <c r="AN924" i="4"/>
  <c r="AS931" i="4"/>
  <c r="AT931" i="4" s="1"/>
  <c r="AP930" i="4"/>
  <c r="AS930" i="4" s="1"/>
  <c r="AT930" i="4" s="1"/>
  <c r="AS379" i="4"/>
  <c r="AT379" i="4" s="1"/>
  <c r="AP378" i="4"/>
  <c r="AD895" i="4"/>
  <c r="AE895" i="4" s="1"/>
  <c r="AA894" i="4"/>
  <c r="AV753" i="4"/>
  <c r="AW753" i="4" s="1"/>
  <c r="AN753" i="4"/>
  <c r="AZ136" i="4"/>
  <c r="BB136" i="4"/>
  <c r="AE737" i="4"/>
  <c r="AG931" i="4"/>
  <c r="AH738" i="4"/>
  <c r="AZ856" i="4"/>
  <c r="BB856" i="4"/>
  <c r="AH296" i="4"/>
  <c r="AY296" i="4"/>
  <c r="AD518" i="4"/>
  <c r="AE518" i="4" s="1"/>
  <c r="AA517" i="4"/>
  <c r="BC416" i="4"/>
  <c r="BD416" i="4"/>
  <c r="BC559" i="4"/>
  <c r="BD559" i="4"/>
  <c r="BC702" i="4"/>
  <c r="BD702" i="4"/>
  <c r="AT98" i="4"/>
  <c r="BC26" i="4"/>
  <c r="BD26" i="4"/>
  <c r="BD677" i="4"/>
  <c r="BC677" i="4"/>
  <c r="BC148" i="4"/>
  <c r="BD148" i="4"/>
  <c r="BD209" i="4"/>
  <c r="BC209" i="4"/>
  <c r="AE597" i="4"/>
  <c r="BC438" i="4"/>
  <c r="BD438" i="4"/>
  <c r="AN220" i="4"/>
  <c r="AV220" i="4"/>
  <c r="AW220" i="4" s="1"/>
  <c r="AN617" i="4"/>
  <c r="AV617" i="4"/>
  <c r="AW617" i="4" s="1"/>
  <c r="AE713" i="4"/>
  <c r="AM517" i="4"/>
  <c r="AJ516" i="4"/>
  <c r="AM516" i="4" s="1"/>
  <c r="BD131" i="4"/>
  <c r="BC131" i="4"/>
  <c r="AZ452" i="4"/>
  <c r="BB452" i="4"/>
  <c r="BB638" i="4"/>
  <c r="AZ638" i="4"/>
  <c r="BC881" i="4"/>
  <c r="BD881" i="4"/>
  <c r="BC918" i="4"/>
  <c r="BD918" i="4"/>
  <c r="AZ235" i="4"/>
  <c r="AY234" i="4"/>
  <c r="BB235" i="4"/>
  <c r="AM697" i="4"/>
  <c r="AJ696" i="4"/>
  <c r="AM696" i="4" s="1"/>
  <c r="AZ42" i="4"/>
  <c r="BB42" i="4"/>
  <c r="AK555" i="4"/>
  <c r="AM556" i="4"/>
  <c r="AZ74" i="4"/>
  <c r="BB74" i="4"/>
  <c r="X940" i="4"/>
  <c r="U939" i="4"/>
  <c r="AS340" i="4"/>
  <c r="AT340" i="4" s="1"/>
  <c r="AP339" i="4"/>
  <c r="BC442" i="4"/>
  <c r="BD442" i="4"/>
  <c r="BC633" i="4"/>
  <c r="BD633" i="4"/>
  <c r="AE802" i="4"/>
  <c r="AG802" i="4"/>
  <c r="AV168" i="4"/>
  <c r="AW168" i="4" s="1"/>
  <c r="AN168" i="4"/>
  <c r="AV14" i="4"/>
  <c r="AH173" i="4"/>
  <c r="AY173" i="4"/>
  <c r="AZ543" i="4"/>
  <c r="BB543" i="4"/>
  <c r="AH911" i="4"/>
  <c r="AZ276" i="4"/>
  <c r="BB276" i="4"/>
  <c r="AS434" i="4"/>
  <c r="AT434" i="4" s="1"/>
  <c r="AP433" i="4"/>
  <c r="AZ505" i="4"/>
  <c r="BB505" i="4"/>
  <c r="Y617" i="4"/>
  <c r="AG617" i="4"/>
  <c r="AM98" i="4"/>
  <c r="AJ97" i="4"/>
  <c r="AM97" i="4" s="1"/>
  <c r="AN744" i="4"/>
  <c r="BC76" i="4"/>
  <c r="BD76" i="4"/>
  <c r="AD56" i="4"/>
  <c r="AE56" i="4" s="1"/>
  <c r="AA55" i="4"/>
  <c r="AD55" i="4" s="1"/>
  <c r="AE55" i="4" s="1"/>
  <c r="BC723" i="4"/>
  <c r="BD723" i="4"/>
  <c r="BC814" i="4"/>
  <c r="BD814" i="4"/>
  <c r="AZ60" i="4"/>
  <c r="BB60" i="4"/>
  <c r="X341" i="4"/>
  <c r="U340" i="4"/>
  <c r="AZ822" i="4"/>
  <c r="BB822" i="4"/>
  <c r="AA595" i="4"/>
  <c r="AN956" i="4"/>
  <c r="AV956" i="4"/>
  <c r="AW956" i="4" s="1"/>
  <c r="BC161" i="4"/>
  <c r="BD161" i="4"/>
  <c r="BC427" i="4"/>
  <c r="BD427" i="4"/>
  <c r="AM340" i="4"/>
  <c r="AJ339" i="4"/>
  <c r="AZ585" i="4"/>
  <c r="BB585" i="4"/>
  <c r="AS955" i="4"/>
  <c r="AT955" i="4" s="1"/>
  <c r="AP954" i="4"/>
  <c r="AJ433" i="4"/>
  <c r="AM434" i="4"/>
  <c r="AZ591" i="4"/>
  <c r="BB591" i="4"/>
  <c r="BC32" i="4"/>
  <c r="BD32" i="4"/>
  <c r="AR596" i="4"/>
  <c r="AR595" i="4" s="1"/>
  <c r="AR594" i="4" s="1"/>
  <c r="AR12" i="4" s="1"/>
  <c r="AR11" i="4" s="1"/>
  <c r="AS605" i="4"/>
  <c r="AT605" i="4" s="1"/>
  <c r="AG58" i="4"/>
  <c r="Y58" i="4"/>
  <c r="AZ480" i="4"/>
  <c r="BB480" i="4"/>
  <c r="AG303" i="4"/>
  <c r="Y303" i="4"/>
  <c r="AG837" i="4"/>
  <c r="Y837" i="4"/>
  <c r="AP923" i="4"/>
  <c r="AS923" i="4" s="1"/>
  <c r="AS924" i="4"/>
  <c r="AT924" i="4" s="1"/>
  <c r="AG168" i="4"/>
  <c r="Y168" i="4"/>
  <c r="Y910" i="4"/>
  <c r="AZ222" i="4"/>
  <c r="BB222" i="4"/>
  <c r="AN739" i="4"/>
  <c r="AV739" i="4"/>
  <c r="BD94" i="4"/>
  <c r="BC94" i="4"/>
  <c r="BC169" i="4"/>
  <c r="BD169" i="4"/>
  <c r="S15" i="4"/>
  <c r="Y15" i="4" s="1"/>
  <c r="AN16" i="4"/>
  <c r="AZ471" i="4"/>
  <c r="BB471" i="4"/>
  <c r="AZ868" i="4"/>
  <c r="BB868" i="4"/>
  <c r="BD118" i="4"/>
  <c r="BC118" i="4"/>
  <c r="AZ851" i="4"/>
  <c r="BB851" i="4"/>
  <c r="AH956" i="4"/>
  <c r="AY956" i="4"/>
  <c r="BD127" i="4"/>
  <c r="BC127" i="4"/>
  <c r="AH180" i="4"/>
  <c r="AY180" i="4"/>
  <c r="AN605" i="4"/>
  <c r="AG819" i="4"/>
  <c r="Y819" i="4"/>
  <c r="AE819" i="4"/>
  <c r="S758" i="4"/>
  <c r="Y758" i="4" s="1"/>
  <c r="BD418" i="4"/>
  <c r="AD939" i="4"/>
  <c r="AE939" i="4" s="1"/>
  <c r="AA938" i="4"/>
  <c r="AD938" i="4" s="1"/>
  <c r="AE938" i="4" s="1"/>
  <c r="AN303" i="4"/>
  <c r="AV303" i="4"/>
  <c r="AW303" i="4" s="1"/>
  <c r="AZ972" i="4"/>
  <c r="BB972" i="4"/>
  <c r="AY30" i="4"/>
  <c r="AH30" i="4"/>
  <c r="BD158" i="4"/>
  <c r="BC158" i="4"/>
  <c r="AY520" i="4"/>
  <c r="AH520" i="4"/>
  <c r="AZ716" i="4"/>
  <c r="BB716" i="4"/>
  <c r="AN837" i="4"/>
  <c r="AV837" i="4"/>
  <c r="AW837" i="4" s="1"/>
  <c r="AY319" i="4"/>
  <c r="AH319" i="4"/>
  <c r="AY479" i="4"/>
  <c r="AH479" i="4"/>
  <c r="AS968" i="4"/>
  <c r="AP967" i="4"/>
  <c r="AS967" i="4" s="1"/>
  <c r="AD259" i="4"/>
  <c r="AE259" i="4" s="1"/>
  <c r="AA258" i="4"/>
  <c r="BC717" i="4"/>
  <c r="BD717" i="4"/>
  <c r="BC405" i="4"/>
  <c r="BD405" i="4"/>
  <c r="BD465" i="4"/>
  <c r="BC465" i="4"/>
  <c r="X697" i="4"/>
  <c r="U696" i="4"/>
  <c r="X696" i="4" s="1"/>
  <c r="AS14" i="4"/>
  <c r="X56" i="4"/>
  <c r="U55" i="4"/>
  <c r="X55" i="4" s="1"/>
  <c r="BC326" i="4"/>
  <c r="BD326" i="4"/>
  <c r="AA968" i="4"/>
  <c r="AD969" i="4"/>
  <c r="AE969" i="4" s="1"/>
  <c r="Y434" i="4"/>
  <c r="S596" i="4"/>
  <c r="AY838" i="4"/>
  <c r="AH838" i="4"/>
  <c r="AC178" i="4"/>
  <c r="AD179" i="4"/>
  <c r="AE179" i="4" s="1"/>
  <c r="BC298" i="4"/>
  <c r="BD298" i="4"/>
  <c r="AZ608" i="4"/>
  <c r="BB608" i="4"/>
  <c r="AZ700" i="4"/>
  <c r="BB700" i="4"/>
  <c r="X752" i="4"/>
  <c r="U751" i="4"/>
  <c r="X751" i="4" s="1"/>
  <c r="AZ839" i="4"/>
  <c r="BB839" i="4"/>
  <c r="AN895" i="4"/>
  <c r="BC121" i="4"/>
  <c r="BD121" i="4"/>
  <c r="AZ521" i="4"/>
  <c r="BB521" i="4"/>
  <c r="U953" i="4"/>
  <c r="X953" i="4" s="1"/>
  <c r="X954" i="4"/>
  <c r="BC789" i="4"/>
  <c r="BD789" i="4"/>
  <c r="AH820" i="4"/>
  <c r="AN396" i="4"/>
  <c r="AV396" i="4"/>
  <c r="S834" i="4"/>
  <c r="AZ194" i="4"/>
  <c r="BB194" i="4"/>
  <c r="AV759" i="4"/>
  <c r="AW759" i="4" s="1"/>
  <c r="AN759" i="4"/>
  <c r="AY261" i="4"/>
  <c r="AH261" i="4"/>
  <c r="AZ366" i="4"/>
  <c r="BB366" i="4"/>
  <c r="S140" i="4"/>
  <c r="AD219" i="4"/>
  <c r="AE219" i="4" s="1"/>
  <c r="AA218" i="4"/>
  <c r="AV923" i="4"/>
  <c r="AM752" i="4"/>
  <c r="AJ751" i="4"/>
  <c r="AM751" i="4" s="1"/>
  <c r="BC631" i="4"/>
  <c r="BD631" i="4"/>
  <c r="BC281" i="4"/>
  <c r="BD281" i="4"/>
  <c r="AZ654" i="4"/>
  <c r="AY653" i="4"/>
  <c r="BB654" i="4"/>
  <c r="AT713" i="4"/>
  <c r="AP744" i="4"/>
  <c r="AS744" i="4" s="1"/>
  <c r="AT744" i="4" s="1"/>
  <c r="AS745" i="4"/>
  <c r="AT745" i="4" s="1"/>
  <c r="BC899" i="4"/>
  <c r="BD899" i="4"/>
  <c r="BC129" i="4"/>
  <c r="BD129" i="4"/>
  <c r="BC963" i="4"/>
  <c r="BD963" i="4"/>
  <c r="AZ206" i="4"/>
  <c r="BB206" i="4"/>
  <c r="AV58" i="4"/>
  <c r="AW58" i="4" s="1"/>
  <c r="AN58" i="4"/>
  <c r="AZ536" i="4"/>
  <c r="BB536" i="4"/>
  <c r="BC102" i="4"/>
  <c r="BD102" i="4"/>
  <c r="BD578" i="4"/>
  <c r="BC578" i="4"/>
  <c r="BC975" i="4"/>
  <c r="BD975" i="4"/>
  <c r="BC727" i="4"/>
  <c r="BD727" i="4"/>
  <c r="AZ876" i="4"/>
  <c r="BB876" i="4"/>
  <c r="AM379" i="4"/>
  <c r="AJ378" i="4"/>
  <c r="BC400" i="4"/>
  <c r="BD400" i="4"/>
  <c r="BC807" i="4"/>
  <c r="BD807" i="4"/>
  <c r="AD955" i="4"/>
  <c r="AE955" i="4" s="1"/>
  <c r="AA954" i="4"/>
  <c r="AV518" i="4"/>
  <c r="AW518" i="4" s="1"/>
  <c r="AN518" i="4"/>
  <c r="BC458" i="4"/>
  <c r="BD458" i="4"/>
  <c r="X259" i="4"/>
  <c r="U258" i="4"/>
  <c r="AZ748" i="4"/>
  <c r="BB748" i="4"/>
  <c r="BB639" i="4"/>
  <c r="AZ639" i="4"/>
  <c r="AZ253" i="4"/>
  <c r="BB253" i="4"/>
  <c r="AG941" i="4"/>
  <c r="AH941" i="4" s="1"/>
  <c r="Y941" i="4"/>
  <c r="AZ205" i="4"/>
  <c r="BB205" i="4"/>
  <c r="S712" i="4"/>
  <c r="BC320" i="4"/>
  <c r="BD320" i="4"/>
  <c r="S378" i="4"/>
  <c r="AZ898" i="4"/>
  <c r="BB898" i="4"/>
  <c r="AS219" i="4"/>
  <c r="AT219" i="4" s="1"/>
  <c r="AP218" i="4"/>
  <c r="AZ599" i="4"/>
  <c r="BB599" i="4"/>
  <c r="BC691" i="4"/>
  <c r="BD691" i="4"/>
  <c r="BC551" i="4"/>
  <c r="BD551" i="4"/>
  <c r="BC600" i="4"/>
  <c r="BD600" i="4"/>
  <c r="AS836" i="4"/>
  <c r="AT836" i="4" s="1"/>
  <c r="AP835" i="4"/>
  <c r="BC321" i="4"/>
  <c r="BD321" i="4"/>
  <c r="AG923" i="4"/>
  <c r="AZ277" i="4"/>
  <c r="BB277" i="4"/>
  <c r="AD910" i="4"/>
  <c r="AE910" i="4" s="1"/>
  <c r="AA909" i="4"/>
  <c r="S923" i="4"/>
  <c r="Y923" i="4" s="1"/>
  <c r="S218" i="4"/>
  <c r="AG362" i="4"/>
  <c r="Y362" i="4"/>
  <c r="X356" i="4"/>
  <c r="AZ144" i="4"/>
  <c r="BB144" i="4"/>
  <c r="AZ343" i="4"/>
  <c r="BB343" i="4"/>
  <c r="AZ135" i="4"/>
  <c r="BB135" i="4"/>
  <c r="AN341" i="4"/>
  <c r="AV341" i="4"/>
  <c r="AW341" i="4" s="1"/>
  <c r="AD836" i="4"/>
  <c r="AE836" i="4" s="1"/>
  <c r="AA835" i="4"/>
  <c r="BD948" i="4"/>
  <c r="BC948" i="4"/>
  <c r="AD476" i="4"/>
  <c r="AE476" i="4" s="1"/>
  <c r="AA475" i="4"/>
  <c r="AD475" i="4" s="1"/>
  <c r="BC289" i="4"/>
  <c r="BD289" i="4"/>
  <c r="AZ334" i="4"/>
  <c r="BB334" i="4"/>
  <c r="BC421" i="4"/>
  <c r="BD421" i="4"/>
  <c r="AV435" i="4"/>
  <c r="AW435" i="4" s="1"/>
  <c r="AN435" i="4"/>
  <c r="AZ643" i="4"/>
  <c r="BB643" i="4"/>
  <c r="BB19" i="4"/>
  <c r="AZ19" i="4"/>
  <c r="AD140" i="4"/>
  <c r="AA139" i="4"/>
  <c r="AD139" i="4" s="1"/>
  <c r="AZ788" i="4"/>
  <c r="BB788" i="4"/>
  <c r="BC958" i="4"/>
  <c r="BD958" i="4"/>
  <c r="AY16" i="4"/>
  <c r="AZ16" i="4" s="1"/>
  <c r="AH16" i="4"/>
  <c r="X219" i="4"/>
  <c r="U218" i="4"/>
  <c r="AZ741" i="4"/>
  <c r="BB741" i="4"/>
  <c r="BC592" i="4"/>
  <c r="BD592" i="4"/>
  <c r="AH803" i="4"/>
  <c r="AY803" i="4"/>
  <c r="BC928" i="4"/>
  <c r="BD928" i="4"/>
  <c r="AG557" i="4"/>
  <c r="AS651" i="4"/>
  <c r="AT651" i="4" s="1"/>
  <c r="AY896" i="4"/>
  <c r="AH896" i="4"/>
  <c r="AH542" i="4"/>
  <c r="AY542" i="4"/>
  <c r="X909" i="4"/>
  <c r="U908" i="4"/>
  <c r="X908" i="4" s="1"/>
  <c r="AD434" i="4"/>
  <c r="AE434" i="4" s="1"/>
  <c r="AA433" i="4"/>
  <c r="AL737" i="4"/>
  <c r="AM738" i="4"/>
  <c r="AY932" i="4"/>
  <c r="BC128" i="4"/>
  <c r="BD128" i="4"/>
  <c r="S339" i="4"/>
  <c r="AD339" i="4"/>
  <c r="AE339" i="4" s="1"/>
  <c r="AA338" i="4"/>
  <c r="AC596" i="4"/>
  <c r="AC595" i="4" s="1"/>
  <c r="AC594" i="4" s="1"/>
  <c r="AD605" i="4"/>
  <c r="AE605" i="4" s="1"/>
  <c r="BC756" i="4"/>
  <c r="BD756" i="4"/>
  <c r="AD302" i="4"/>
  <c r="AE302" i="4" s="1"/>
  <c r="AA301" i="4"/>
  <c r="AY685" i="4"/>
  <c r="AH685" i="4"/>
  <c r="AZ333" i="4"/>
  <c r="BB333" i="4"/>
  <c r="AM596" i="4"/>
  <c r="AJ595" i="4"/>
  <c r="X818" i="4"/>
  <c r="U817" i="4"/>
  <c r="X817" i="4" s="1"/>
  <c r="AD818" i="4"/>
  <c r="AE818" i="4" s="1"/>
  <c r="AA817" i="4"/>
  <c r="AD817" i="4" s="1"/>
  <c r="BC959" i="4"/>
  <c r="BD959" i="4"/>
  <c r="S894" i="4"/>
  <c r="BC885" i="4"/>
  <c r="BD885" i="4"/>
  <c r="BC156" i="4"/>
  <c r="BD156" i="4"/>
  <c r="BC558" i="4"/>
  <c r="BD558" i="4"/>
  <c r="BB779" i="4"/>
  <c r="AZ779" i="4"/>
  <c r="AV925" i="4"/>
  <c r="AW925" i="4" s="1"/>
  <c r="BC632" i="4"/>
  <c r="BD632" i="4"/>
  <c r="BD20" i="4"/>
  <c r="BC20" i="4"/>
  <c r="BD397" i="4"/>
  <c r="BB397" i="4"/>
  <c r="BC397" i="4" s="1"/>
  <c r="S396" i="4"/>
  <c r="BC601" i="4"/>
  <c r="BD601" i="4"/>
  <c r="AG698" i="4"/>
  <c r="Y698" i="4"/>
  <c r="AT15" i="4"/>
  <c r="AG57" i="4"/>
  <c r="Y57" i="4"/>
  <c r="AS302" i="4"/>
  <c r="AT302" i="4" s="1"/>
  <c r="AP301" i="4"/>
  <c r="X433" i="4"/>
  <c r="U432" i="4"/>
  <c r="X432" i="4" s="1"/>
  <c r="Y737" i="4"/>
  <c r="AG895" i="4"/>
  <c r="Y895" i="4"/>
  <c r="AS395" i="4"/>
  <c r="BC763" i="4"/>
  <c r="BD763" i="4"/>
  <c r="S954" i="4"/>
  <c r="AY59" i="4"/>
  <c r="AH59" i="4"/>
  <c r="AS477" i="4"/>
  <c r="AT477" i="4" s="1"/>
  <c r="AP476" i="4"/>
  <c r="Y605" i="4"/>
  <c r="AG605" i="4"/>
  <c r="BD901" i="4"/>
  <c r="BC901" i="4"/>
  <c r="BC61" i="4"/>
  <c r="BD61" i="4"/>
  <c r="AH342" i="4"/>
  <c r="AY342" i="4"/>
  <c r="AV820" i="4"/>
  <c r="AW820" i="4" s="1"/>
  <c r="AN820" i="4"/>
  <c r="AV911" i="4"/>
  <c r="AW911" i="4" s="1"/>
  <c r="AN911" i="4"/>
  <c r="BC805" i="4"/>
  <c r="BD805" i="4"/>
  <c r="AG99" i="4"/>
  <c r="Y99" i="4"/>
  <c r="AZ174" i="4"/>
  <c r="BB174" i="4"/>
  <c r="Y970" i="4"/>
  <c r="AG970" i="4"/>
  <c r="AS259" i="4"/>
  <c r="AT259" i="4" s="1"/>
  <c r="AP258" i="4"/>
  <c r="X379" i="4"/>
  <c r="U378" i="4"/>
  <c r="S178" i="4"/>
  <c r="BC513" i="4"/>
  <c r="BD513" i="4"/>
  <c r="BC675" i="4"/>
  <c r="BD675" i="4"/>
  <c r="AT356" i="4"/>
  <c r="AS355" i="4"/>
  <c r="AT355" i="4" s="1"/>
  <c r="AV356" i="4"/>
  <c r="AP818" i="4"/>
  <c r="AS819" i="4"/>
  <c r="AT819" i="4" s="1"/>
  <c r="AZ373" i="4"/>
  <c r="BB373" i="4"/>
  <c r="AV941" i="4"/>
  <c r="AW941" i="4" s="1"/>
  <c r="AN941" i="4"/>
  <c r="BD163" i="4"/>
  <c r="BC163" i="4"/>
  <c r="BC314" i="4"/>
  <c r="BD314" i="4"/>
  <c r="BB406" i="4"/>
  <c r="AZ406" i="4"/>
  <c r="BC512" i="4"/>
  <c r="BD512" i="4"/>
  <c r="AZ934" i="4"/>
  <c r="BB934" i="4"/>
  <c r="AH776" i="4"/>
  <c r="AY325" i="4"/>
  <c r="X477" i="4"/>
  <c r="U476" i="4"/>
  <c r="AS895" i="4"/>
  <c r="AT895" i="4" s="1"/>
  <c r="AP894" i="4"/>
  <c r="BC175" i="4"/>
  <c r="BD175" i="4"/>
  <c r="AM477" i="4"/>
  <c r="AJ476" i="4"/>
  <c r="AZ927" i="4"/>
  <c r="BB927" i="4"/>
  <c r="AV171" i="4"/>
  <c r="AN171" i="4"/>
  <c r="AS712" i="4"/>
  <c r="AT712" i="4" s="1"/>
  <c r="AP711" i="4"/>
  <c r="BD560" i="4"/>
  <c r="BC560" i="4"/>
  <c r="AM713" i="4"/>
  <c r="AJ712" i="4"/>
  <c r="AY957" i="4"/>
  <c r="AH957" i="4"/>
  <c r="AZ116" i="4"/>
  <c r="BB116" i="4"/>
  <c r="AZ86" i="4"/>
  <c r="BB86" i="4"/>
  <c r="AY618" i="4"/>
  <c r="AH618" i="4"/>
  <c r="AZ25" i="4"/>
  <c r="AY24" i="4"/>
  <c r="BB25" i="4"/>
  <c r="AL56" i="4"/>
  <c r="AM57" i="4"/>
  <c r="S257" i="4"/>
  <c r="AG519" i="4"/>
  <c r="AN380" i="4"/>
  <c r="AV380" i="4"/>
  <c r="AW380" i="4" s="1"/>
  <c r="X14" i="34" l="1"/>
  <c r="U13" i="34"/>
  <c r="U12" i="34" s="1"/>
  <c r="U11" i="34" s="1"/>
  <c r="AY17" i="28"/>
  <c r="AG16" i="28"/>
  <c r="AD14" i="27"/>
  <c r="AE14" i="27" s="1"/>
  <c r="AD13" i="27"/>
  <c r="AE13" i="27" s="1"/>
  <c r="AM14" i="27"/>
  <c r="AM13" i="27"/>
  <c r="AN13" i="27" s="1"/>
  <c r="AP14" i="26"/>
  <c r="AP13" i="26" s="1"/>
  <c r="AP12" i="26" s="1"/>
  <c r="AP11" i="26" s="1"/>
  <c r="AG61" i="26"/>
  <c r="AA14" i="26"/>
  <c r="AA13" i="26" s="1"/>
  <c r="AA12" i="26" s="1"/>
  <c r="AA11" i="26" s="1"/>
  <c r="AV47" i="26"/>
  <c r="AW47" i="26" s="1"/>
  <c r="AM40" i="26"/>
  <c r="AJ14" i="26"/>
  <c r="AJ13" i="26" s="1"/>
  <c r="AJ12" i="26" s="1"/>
  <c r="AJ11" i="26" s="1"/>
  <c r="X40" i="26"/>
  <c r="U14" i="26"/>
  <c r="U13" i="26" s="1"/>
  <c r="U12" i="26" s="1"/>
  <c r="U11" i="26" s="1"/>
  <c r="BB16" i="24"/>
  <c r="BC16" i="24" s="1"/>
  <c r="AV15" i="34"/>
  <c r="AW15" i="34" s="1"/>
  <c r="AN15" i="34"/>
  <c r="AT15" i="34"/>
  <c r="AG14" i="34"/>
  <c r="AE15" i="34"/>
  <c r="AZ17" i="34"/>
  <c r="BB17" i="34"/>
  <c r="AG15" i="34"/>
  <c r="Y15" i="34"/>
  <c r="S14" i="34"/>
  <c r="AH16" i="34"/>
  <c r="AY16" i="34"/>
  <c r="AV14" i="34"/>
  <c r="BC18" i="34"/>
  <c r="BD18" i="34"/>
  <c r="AD15" i="33"/>
  <c r="AA14" i="33"/>
  <c r="AD14" i="33" s="1"/>
  <c r="AN16" i="33"/>
  <c r="AV16" i="33"/>
  <c r="AW16" i="33" s="1"/>
  <c r="AZ18" i="33"/>
  <c r="BB18" i="33"/>
  <c r="Y14" i="33"/>
  <c r="AE16" i="33"/>
  <c r="AG16" i="33"/>
  <c r="BC19" i="33"/>
  <c r="BD19" i="33"/>
  <c r="AP14" i="33"/>
  <c r="AS14" i="33" s="1"/>
  <c r="AT14" i="33" s="1"/>
  <c r="AS15" i="33"/>
  <c r="AT15" i="33" s="1"/>
  <c r="AH17" i="33"/>
  <c r="AY17" i="33"/>
  <c r="AK14" i="33"/>
  <c r="AM14" i="33" s="1"/>
  <c r="AM15" i="33"/>
  <c r="BC19" i="32"/>
  <c r="BD19" i="32"/>
  <c r="AT15" i="32"/>
  <c r="AM15" i="32"/>
  <c r="AM14" i="32"/>
  <c r="X15" i="32"/>
  <c r="U14" i="32"/>
  <c r="X14" i="32" s="1"/>
  <c r="S14" i="32"/>
  <c r="AE14" i="32" s="1"/>
  <c r="AZ18" i="32"/>
  <c r="AY17" i="32"/>
  <c r="BB18" i="32"/>
  <c r="AV16" i="32"/>
  <c r="AW16" i="32" s="1"/>
  <c r="AN16" i="32"/>
  <c r="AG16" i="32"/>
  <c r="AH16" i="32" s="1"/>
  <c r="Y16" i="32"/>
  <c r="AT14" i="32"/>
  <c r="AE15" i="32"/>
  <c r="AV29" i="31"/>
  <c r="AN29" i="31"/>
  <c r="BC39" i="31"/>
  <c r="BD39" i="31"/>
  <c r="AT36" i="31"/>
  <c r="AH17" i="31"/>
  <c r="AY17" i="31"/>
  <c r="AE36" i="31"/>
  <c r="AT29" i="31"/>
  <c r="AE29" i="31"/>
  <c r="Y29" i="31"/>
  <c r="AH37" i="31"/>
  <c r="AY37" i="31"/>
  <c r="BC32" i="31"/>
  <c r="BD32" i="31"/>
  <c r="AD15" i="31"/>
  <c r="AA14" i="31"/>
  <c r="AD14" i="31" s="1"/>
  <c r="AZ38" i="31"/>
  <c r="BB38" i="31"/>
  <c r="BC18" i="31"/>
  <c r="BD18" i="31"/>
  <c r="BC19" i="31"/>
  <c r="BD19" i="31"/>
  <c r="AE16" i="31"/>
  <c r="AG16" i="31"/>
  <c r="AH36" i="31"/>
  <c r="AY36" i="31"/>
  <c r="AZ36" i="31" s="1"/>
  <c r="S14" i="31"/>
  <c r="AN14" i="31" s="1"/>
  <c r="AN15" i="31"/>
  <c r="Y15" i="31"/>
  <c r="AS15" i="31"/>
  <c r="AT15" i="31" s="1"/>
  <c r="AP14" i="31"/>
  <c r="AS14" i="31" s="1"/>
  <c r="AT14" i="31" s="1"/>
  <c r="AY30" i="31"/>
  <c r="X14" i="30"/>
  <c r="X15" i="30"/>
  <c r="AM14" i="30"/>
  <c r="AM15" i="30"/>
  <c r="AG16" i="30"/>
  <c r="Y16" i="30"/>
  <c r="AV16" i="30"/>
  <c r="AW16" i="30" s="1"/>
  <c r="AN16" i="30"/>
  <c r="BC19" i="30"/>
  <c r="BD19" i="30"/>
  <c r="AH17" i="30"/>
  <c r="AY17" i="30"/>
  <c r="AZ18" i="30"/>
  <c r="BB18" i="30"/>
  <c r="X15" i="29"/>
  <c r="U14" i="29"/>
  <c r="X14" i="29" s="1"/>
  <c r="AN15" i="29"/>
  <c r="BC31" i="29"/>
  <c r="BD31" i="29"/>
  <c r="AZ18" i="29"/>
  <c r="BB18" i="29"/>
  <c r="BC32" i="29"/>
  <c r="BD32" i="29"/>
  <c r="AG16" i="29"/>
  <c r="Y16" i="29"/>
  <c r="BC56" i="29"/>
  <c r="BD56" i="29"/>
  <c r="AV16" i="29"/>
  <c r="AW16" i="29" s="1"/>
  <c r="AY17" i="29"/>
  <c r="AH17" i="29"/>
  <c r="AS15" i="29"/>
  <c r="AT15" i="29" s="1"/>
  <c r="AP14" i="29"/>
  <c r="AS14" i="29" s="1"/>
  <c r="BC42" i="29"/>
  <c r="BD42" i="29"/>
  <c r="BC41" i="29"/>
  <c r="BD41" i="29"/>
  <c r="AD15" i="29"/>
  <c r="AE15" i="29" s="1"/>
  <c r="AA14" i="29"/>
  <c r="AD14" i="29" s="1"/>
  <c r="AV14" i="29"/>
  <c r="AW14" i="29" s="1"/>
  <c r="S14" i="29"/>
  <c r="BC55" i="29"/>
  <c r="BD55" i="29"/>
  <c r="AZ18" i="28"/>
  <c r="BB18" i="28"/>
  <c r="AS15" i="28"/>
  <c r="AT15" i="28" s="1"/>
  <c r="AS14" i="28"/>
  <c r="Y15" i="28"/>
  <c r="AZ17" i="28"/>
  <c r="BB17" i="28"/>
  <c r="AH16" i="28"/>
  <c r="AD15" i="28"/>
  <c r="AE15" i="28" s="1"/>
  <c r="AD14" i="28"/>
  <c r="AM14" i="28"/>
  <c r="AM15" i="28"/>
  <c r="S14" i="28"/>
  <c r="S13" i="28" s="1"/>
  <c r="S12" i="28" s="1"/>
  <c r="X14" i="28"/>
  <c r="AN16" i="28"/>
  <c r="AV16" i="28"/>
  <c r="AW16" i="28" s="1"/>
  <c r="AZ18" i="27"/>
  <c r="BB18" i="27"/>
  <c r="AS15" i="27"/>
  <c r="AT15" i="27" s="1"/>
  <c r="X15" i="27"/>
  <c r="U14" i="27"/>
  <c r="U13" i="27" s="1"/>
  <c r="U12" i="27" s="1"/>
  <c r="U11" i="27" s="1"/>
  <c r="BC19" i="27"/>
  <c r="BD19" i="27"/>
  <c r="AN14" i="27"/>
  <c r="AY17" i="27"/>
  <c r="AH17" i="27"/>
  <c r="AG16" i="27"/>
  <c r="Y16" i="27"/>
  <c r="AN15" i="27"/>
  <c r="Y55" i="26"/>
  <c r="AG55" i="26"/>
  <c r="AD15" i="26"/>
  <c r="AE15" i="26" s="1"/>
  <c r="AD14" i="26"/>
  <c r="AG16" i="26"/>
  <c r="AZ57" i="26"/>
  <c r="BB57" i="26"/>
  <c r="AH63" i="26"/>
  <c r="AY63" i="26"/>
  <c r="AW80" i="26"/>
  <c r="AV79" i="26"/>
  <c r="AY80" i="26"/>
  <c r="BC44" i="26"/>
  <c r="BD44" i="26"/>
  <c r="AN16" i="26"/>
  <c r="AV16" i="26"/>
  <c r="AW16" i="26" s="1"/>
  <c r="AH61" i="26"/>
  <c r="BC50" i="26"/>
  <c r="BD50" i="26"/>
  <c r="AS15" i="26"/>
  <c r="AT15" i="26" s="1"/>
  <c r="AS14" i="26"/>
  <c r="Y40" i="26"/>
  <c r="AG40" i="26"/>
  <c r="X14" i="26"/>
  <c r="AN40" i="26"/>
  <c r="AV40" i="26"/>
  <c r="AW40" i="26" s="1"/>
  <c r="BC65" i="26"/>
  <c r="BD65" i="26"/>
  <c r="AV48" i="26"/>
  <c r="AW48" i="26" s="1"/>
  <c r="AN54" i="26"/>
  <c r="AV54" i="26"/>
  <c r="AW54" i="26" s="1"/>
  <c r="AH56" i="26"/>
  <c r="AY56" i="26"/>
  <c r="BC18" i="26"/>
  <c r="BD18" i="26"/>
  <c r="AM15" i="26"/>
  <c r="AM14" i="26"/>
  <c r="AY42" i="26"/>
  <c r="AH42" i="26"/>
  <c r="Y41" i="26"/>
  <c r="AG41" i="26"/>
  <c r="AZ64" i="26"/>
  <c r="BB64" i="26"/>
  <c r="AG15" i="26"/>
  <c r="Y15" i="26"/>
  <c r="AV61" i="26"/>
  <c r="AW61" i="26" s="1"/>
  <c r="AV41" i="26"/>
  <c r="AW41" i="26" s="1"/>
  <c r="AN41" i="26"/>
  <c r="AY48" i="26"/>
  <c r="AH48" i="26"/>
  <c r="AZ81" i="26"/>
  <c r="BB81" i="26"/>
  <c r="AN55" i="26"/>
  <c r="AV55" i="26"/>
  <c r="AW55" i="26" s="1"/>
  <c r="AG62" i="26"/>
  <c r="AZ43" i="26"/>
  <c r="BB43" i="26"/>
  <c r="S14" i="26"/>
  <c r="S13" i="26" s="1"/>
  <c r="S12" i="26" s="1"/>
  <c r="Y54" i="26"/>
  <c r="AG54" i="26"/>
  <c r="BC58" i="26"/>
  <c r="BD58" i="26"/>
  <c r="BD82" i="26"/>
  <c r="BC82" i="26"/>
  <c r="AZ17" i="26"/>
  <c r="BB17" i="26"/>
  <c r="AH47" i="26"/>
  <c r="AY47" i="26"/>
  <c r="AZ47" i="26" s="1"/>
  <c r="BC51" i="26"/>
  <c r="BD51" i="26"/>
  <c r="BC19" i="26"/>
  <c r="BD19" i="26"/>
  <c r="AE47" i="26"/>
  <c r="AH49" i="26"/>
  <c r="AY49" i="26"/>
  <c r="BC18" i="25"/>
  <c r="BD18" i="25"/>
  <c r="AE14" i="25"/>
  <c r="AH15" i="25"/>
  <c r="AY15" i="25"/>
  <c r="BC19" i="25"/>
  <c r="BD19" i="25"/>
  <c r="AH14" i="25"/>
  <c r="AY14" i="25"/>
  <c r="AZ14" i="25" s="1"/>
  <c r="AZ16" i="25"/>
  <c r="BB16" i="25"/>
  <c r="AT14" i="25"/>
  <c r="BC17" i="25"/>
  <c r="BD17" i="25"/>
  <c r="AD15" i="24"/>
  <c r="AE15" i="24" s="1"/>
  <c r="AM14" i="24"/>
  <c r="AN15" i="24"/>
  <c r="AS15" i="24"/>
  <c r="AT15" i="24" s="1"/>
  <c r="S14" i="24"/>
  <c r="Y15" i="24"/>
  <c r="X14" i="24"/>
  <c r="AH17" i="24"/>
  <c r="AY17" i="24"/>
  <c r="AT16" i="23"/>
  <c r="AV16" i="23"/>
  <c r="AW16" i="23" s="1"/>
  <c r="BC18" i="23"/>
  <c r="BD18" i="23"/>
  <c r="AY17" i="23"/>
  <c r="AH17" i="23"/>
  <c r="AM14" i="23"/>
  <c r="AD15" i="23"/>
  <c r="AE15" i="23" s="1"/>
  <c r="X14" i="23"/>
  <c r="Y15" i="23"/>
  <c r="AN15" i="23"/>
  <c r="AE16" i="23"/>
  <c r="AG16" i="23"/>
  <c r="S14" i="23"/>
  <c r="AS15" i="23"/>
  <c r="AT15" i="23" s="1"/>
  <c r="AG16" i="21"/>
  <c r="V14" i="20"/>
  <c r="X15" i="20"/>
  <c r="AK14" i="20"/>
  <c r="AM15" i="20"/>
  <c r="BC27" i="20"/>
  <c r="BD27" i="20"/>
  <c r="AD15" i="20"/>
  <c r="AE15" i="20" s="1"/>
  <c r="AA14" i="20"/>
  <c r="AY25" i="20"/>
  <c r="AH25" i="20"/>
  <c r="AH16" i="20"/>
  <c r="AY16" i="20"/>
  <c r="AS15" i="20"/>
  <c r="AT15" i="20" s="1"/>
  <c r="AP14" i="20"/>
  <c r="AZ26" i="20"/>
  <c r="BB26" i="20"/>
  <c r="BC19" i="20"/>
  <c r="BD19" i="20"/>
  <c r="AY17" i="20"/>
  <c r="AH17" i="20"/>
  <c r="AG24" i="20"/>
  <c r="Y24" i="20"/>
  <c r="AV24" i="20"/>
  <c r="AW24" i="20" s="1"/>
  <c r="AN24" i="20"/>
  <c r="AZ18" i="20"/>
  <c r="BB18" i="20"/>
  <c r="AZ31" i="11"/>
  <c r="BB31" i="11"/>
  <c r="BC43" i="11"/>
  <c r="BD43" i="11"/>
  <c r="Y16" i="11"/>
  <c r="AG16" i="11"/>
  <c r="AM15" i="11"/>
  <c r="AJ14" i="11"/>
  <c r="AM14" i="11" s="1"/>
  <c r="BC19" i="11"/>
  <c r="BD19" i="11"/>
  <c r="AD15" i="11"/>
  <c r="AE15" i="11" s="1"/>
  <c r="AA14" i="11"/>
  <c r="AD14" i="11" s="1"/>
  <c r="AN16" i="11"/>
  <c r="AV16" i="11"/>
  <c r="AW16" i="11" s="1"/>
  <c r="S14" i="11"/>
  <c r="BC32" i="11"/>
  <c r="BD32" i="11"/>
  <c r="AY17" i="11"/>
  <c r="AH17" i="11"/>
  <c r="AZ18" i="11"/>
  <c r="BB18" i="11"/>
  <c r="AS15" i="11"/>
  <c r="AT15" i="11" s="1"/>
  <c r="AP14" i="11"/>
  <c r="AS14" i="11" s="1"/>
  <c r="X15" i="11"/>
  <c r="U14" i="11"/>
  <c r="X14" i="11" s="1"/>
  <c r="AD14" i="14"/>
  <c r="AE14" i="14" s="1"/>
  <c r="AA13" i="14"/>
  <c r="AA12" i="14" s="1"/>
  <c r="AA11" i="14" s="1"/>
  <c r="AS14" i="14"/>
  <c r="AT14" i="14" s="1"/>
  <c r="AP13" i="14"/>
  <c r="AP12" i="14" s="1"/>
  <c r="AP11" i="14" s="1"/>
  <c r="AG42" i="13"/>
  <c r="AV42" i="13"/>
  <c r="AW42" i="13" s="1"/>
  <c r="AN16" i="22"/>
  <c r="AV16" i="22"/>
  <c r="AW16" i="22" s="1"/>
  <c r="S14" i="22"/>
  <c r="X15" i="22"/>
  <c r="U14" i="22"/>
  <c r="AY17" i="22"/>
  <c r="AZ18" i="22"/>
  <c r="BB18" i="22"/>
  <c r="Y16" i="22"/>
  <c r="AG16" i="22"/>
  <c r="AH16" i="22" s="1"/>
  <c r="AS14" i="22"/>
  <c r="AT14" i="22" s="1"/>
  <c r="BC19" i="22"/>
  <c r="BD19" i="22"/>
  <c r="AT15" i="22"/>
  <c r="AD15" i="22"/>
  <c r="AE15" i="22" s="1"/>
  <c r="AM15" i="22"/>
  <c r="AV16" i="21"/>
  <c r="AW16" i="21" s="1"/>
  <c r="AN16" i="21"/>
  <c r="AS13" i="21"/>
  <c r="Y15" i="21"/>
  <c r="S14" i="21"/>
  <c r="BC18" i="21"/>
  <c r="BD18" i="21"/>
  <c r="AZ31" i="21"/>
  <c r="BB31" i="21"/>
  <c r="AH16" i="21"/>
  <c r="AZ17" i="21"/>
  <c r="BB17" i="21"/>
  <c r="AD15" i="21"/>
  <c r="AE15" i="21" s="1"/>
  <c r="AA14" i="21"/>
  <c r="AZ42" i="21"/>
  <c r="BB42" i="21"/>
  <c r="AM15" i="21"/>
  <c r="AJ14" i="21"/>
  <c r="AM14" i="21" s="1"/>
  <c r="X13" i="21"/>
  <c r="AN16" i="19"/>
  <c r="AV16" i="19"/>
  <c r="AW16" i="19" s="1"/>
  <c r="BD44" i="19"/>
  <c r="BC44" i="19"/>
  <c r="AS15" i="19"/>
  <c r="AT15" i="19" s="1"/>
  <c r="AP14" i="19"/>
  <c r="AS14" i="19" s="1"/>
  <c r="U14" i="19"/>
  <c r="X14" i="19" s="1"/>
  <c r="X15" i="19"/>
  <c r="AY17" i="19"/>
  <c r="AH17" i="19"/>
  <c r="AZ33" i="19"/>
  <c r="BB33" i="19"/>
  <c r="BC45" i="19"/>
  <c r="BD45" i="19"/>
  <c r="AG16" i="19"/>
  <c r="Y16" i="19"/>
  <c r="AD15" i="19"/>
  <c r="AE15" i="19" s="1"/>
  <c r="AA14" i="19"/>
  <c r="AD14" i="19" s="1"/>
  <c r="S14" i="19"/>
  <c r="BC34" i="19"/>
  <c r="BD34" i="19"/>
  <c r="AM15" i="19"/>
  <c r="AJ14" i="19"/>
  <c r="AM14" i="19" s="1"/>
  <c r="AZ18" i="19"/>
  <c r="BB18" i="19"/>
  <c r="BC19" i="19"/>
  <c r="BD19" i="19"/>
  <c r="S14" i="18"/>
  <c r="AZ40" i="18"/>
  <c r="BB40" i="18"/>
  <c r="BC34" i="18"/>
  <c r="BD34" i="18"/>
  <c r="BC41" i="18"/>
  <c r="BD41" i="18"/>
  <c r="BC18" i="18"/>
  <c r="BD18" i="18"/>
  <c r="AN15" i="18"/>
  <c r="AV16" i="18"/>
  <c r="AW16" i="18" s="1"/>
  <c r="BC48" i="18"/>
  <c r="BD48" i="18"/>
  <c r="AD15" i="18"/>
  <c r="AE15" i="18" s="1"/>
  <c r="AA14" i="18"/>
  <c r="AD14" i="18" s="1"/>
  <c r="AE14" i="18" s="1"/>
  <c r="BC49" i="18"/>
  <c r="BD49" i="18"/>
  <c r="AZ33" i="18"/>
  <c r="BB33" i="18"/>
  <c r="AG16" i="18"/>
  <c r="AS15" i="18"/>
  <c r="AT15" i="18" s="1"/>
  <c r="AP14" i="18"/>
  <c r="AS14" i="18" s="1"/>
  <c r="AT14" i="18" s="1"/>
  <c r="Y14" i="18"/>
  <c r="BC19" i="18"/>
  <c r="BD19" i="18"/>
  <c r="Y15" i="18"/>
  <c r="AG15" i="18"/>
  <c r="AZ17" i="18"/>
  <c r="BB17" i="18"/>
  <c r="AS15" i="17"/>
  <c r="AT15" i="17" s="1"/>
  <c r="AP14" i="17"/>
  <c r="AS14" i="17" s="1"/>
  <c r="BC19" i="17"/>
  <c r="BD19" i="17"/>
  <c r="BC54" i="17"/>
  <c r="BD54" i="17"/>
  <c r="BC45" i="17"/>
  <c r="BD45" i="17"/>
  <c r="AZ33" i="17"/>
  <c r="BB33" i="17"/>
  <c r="AV16" i="17"/>
  <c r="AW16" i="17" s="1"/>
  <c r="AZ18" i="17"/>
  <c r="BB18" i="17"/>
  <c r="AH16" i="17"/>
  <c r="AY16" i="17"/>
  <c r="S14" i="17"/>
  <c r="Y14" i="17"/>
  <c r="BC46" i="17"/>
  <c r="BD46" i="17"/>
  <c r="AV14" i="17"/>
  <c r="AW14" i="17" s="1"/>
  <c r="AN14" i="17"/>
  <c r="Y15" i="17"/>
  <c r="AY17" i="17"/>
  <c r="AH17" i="17"/>
  <c r="BC53" i="17"/>
  <c r="BD53" i="17"/>
  <c r="AD15" i="17"/>
  <c r="AE15" i="17" s="1"/>
  <c r="AA14" i="17"/>
  <c r="AD14" i="17" s="1"/>
  <c r="AE14" i="17" s="1"/>
  <c r="AN15" i="17"/>
  <c r="AV15" i="17"/>
  <c r="AW15" i="17" s="1"/>
  <c r="BC25" i="10"/>
  <c r="BD25" i="10"/>
  <c r="AS14" i="10"/>
  <c r="BC39" i="10"/>
  <c r="BD39" i="10"/>
  <c r="AN16" i="10"/>
  <c r="AV16" i="10"/>
  <c r="AW16" i="10" s="1"/>
  <c r="Y15" i="10"/>
  <c r="AG15" i="10"/>
  <c r="S14" i="10"/>
  <c r="AE14" i="10" s="1"/>
  <c r="AT15" i="10"/>
  <c r="AZ37" i="10"/>
  <c r="BB37" i="10"/>
  <c r="X14" i="10"/>
  <c r="AZ38" i="10"/>
  <c r="BB38" i="10"/>
  <c r="AH16" i="10"/>
  <c r="AY16" i="10"/>
  <c r="BC31" i="10"/>
  <c r="BD31" i="10"/>
  <c r="BC19" i="10"/>
  <c r="BD19" i="10"/>
  <c r="AZ17" i="10"/>
  <c r="BB17" i="10"/>
  <c r="AZ30" i="10"/>
  <c r="BB30" i="10"/>
  <c r="BC18" i="10"/>
  <c r="BD18" i="10"/>
  <c r="AJ14" i="10"/>
  <c r="AM15" i="10"/>
  <c r="AY17" i="16"/>
  <c r="AH17" i="16"/>
  <c r="AD15" i="16"/>
  <c r="AE15" i="16" s="1"/>
  <c r="AA14" i="16"/>
  <c r="AD14" i="16" s="1"/>
  <c r="BC19" i="16"/>
  <c r="BD19" i="16"/>
  <c r="S14" i="16"/>
  <c r="X15" i="16"/>
  <c r="U14" i="16"/>
  <c r="X14" i="16" s="1"/>
  <c r="AS15" i="16"/>
  <c r="AT15" i="16" s="1"/>
  <c r="AP14" i="16"/>
  <c r="AS14" i="16" s="1"/>
  <c r="AT14" i="16" s="1"/>
  <c r="AM15" i="16"/>
  <c r="AJ14" i="16"/>
  <c r="AM14" i="16" s="1"/>
  <c r="AG16" i="16"/>
  <c r="Y16" i="16"/>
  <c r="AD13" i="16"/>
  <c r="AS13" i="16"/>
  <c r="AZ18" i="16"/>
  <c r="BB18" i="16"/>
  <c r="AV16" i="16"/>
  <c r="AW16" i="16" s="1"/>
  <c r="AN16" i="16"/>
  <c r="BC18" i="9"/>
  <c r="BD18" i="9"/>
  <c r="AZ41" i="9"/>
  <c r="BB41" i="9"/>
  <c r="S14" i="9"/>
  <c r="S13" i="9" s="1"/>
  <c r="S12" i="9" s="1"/>
  <c r="BC50" i="9"/>
  <c r="BD50" i="9"/>
  <c r="BC19" i="9"/>
  <c r="BD19" i="9"/>
  <c r="X16" i="9"/>
  <c r="U15" i="9"/>
  <c r="Y32" i="9"/>
  <c r="AG32" i="9"/>
  <c r="X31" i="9"/>
  <c r="AD14" i="9"/>
  <c r="AE14" i="9" s="1"/>
  <c r="AD13" i="9"/>
  <c r="AS14" i="9"/>
  <c r="AS13" i="9"/>
  <c r="AG17" i="9"/>
  <c r="Y17" i="9"/>
  <c r="BC42" i="9"/>
  <c r="BD42" i="9"/>
  <c r="AM14" i="9"/>
  <c r="AM13" i="9"/>
  <c r="AE15" i="9"/>
  <c r="AT15" i="9"/>
  <c r="BC49" i="9"/>
  <c r="BD49" i="9"/>
  <c r="AY38" i="9"/>
  <c r="AH38" i="9"/>
  <c r="AN15" i="9"/>
  <c r="AV15" i="9"/>
  <c r="AW15" i="9" s="1"/>
  <c r="AY16" i="15"/>
  <c r="AH16" i="15"/>
  <c r="Y15" i="15"/>
  <c r="AZ17" i="15"/>
  <c r="BB17" i="15"/>
  <c r="AZ39" i="15"/>
  <c r="BB39" i="15"/>
  <c r="BC40" i="15"/>
  <c r="BD40" i="15"/>
  <c r="AZ33" i="15"/>
  <c r="BB33" i="15"/>
  <c r="BC18" i="15"/>
  <c r="BD18" i="15"/>
  <c r="AV14" i="15"/>
  <c r="S14" i="15"/>
  <c r="AN14" i="15" s="1"/>
  <c r="AD15" i="15"/>
  <c r="AE15" i="15" s="1"/>
  <c r="AA14" i="15"/>
  <c r="AD14" i="15" s="1"/>
  <c r="AE14" i="15" s="1"/>
  <c r="AN15" i="15"/>
  <c r="AV15" i="15"/>
  <c r="AW15" i="15" s="1"/>
  <c r="BC47" i="15"/>
  <c r="BD47" i="15"/>
  <c r="BC19" i="15"/>
  <c r="BD19" i="15"/>
  <c r="AG14" i="15"/>
  <c r="Y14" i="15"/>
  <c r="BC48" i="15"/>
  <c r="BD48" i="15"/>
  <c r="AT14" i="15"/>
  <c r="BC34" i="15"/>
  <c r="BD34" i="15"/>
  <c r="BC34" i="8"/>
  <c r="BD34" i="8"/>
  <c r="AM15" i="8"/>
  <c r="AJ14" i="8"/>
  <c r="AM14" i="8" s="1"/>
  <c r="X15" i="8"/>
  <c r="U14" i="8"/>
  <c r="X14" i="8" s="1"/>
  <c r="BC19" i="8"/>
  <c r="BD19" i="8"/>
  <c r="AS15" i="8"/>
  <c r="AT15" i="8" s="1"/>
  <c r="AP14" i="8"/>
  <c r="AS14" i="8" s="1"/>
  <c r="AT14" i="8" s="1"/>
  <c r="AV16" i="8"/>
  <c r="AW16" i="8" s="1"/>
  <c r="AN16" i="8"/>
  <c r="AG16" i="8"/>
  <c r="Y16" i="8"/>
  <c r="AZ18" i="8"/>
  <c r="BB18" i="8"/>
  <c r="BC54" i="8"/>
  <c r="BD54" i="8"/>
  <c r="AD15" i="8"/>
  <c r="AE15" i="8" s="1"/>
  <c r="AA14" i="8"/>
  <c r="AD14" i="8" s="1"/>
  <c r="AE14" i="8" s="1"/>
  <c r="AY17" i="8"/>
  <c r="AH17" i="8"/>
  <c r="BC33" i="8"/>
  <c r="BD33" i="8"/>
  <c r="AZ53" i="8"/>
  <c r="BB53" i="8"/>
  <c r="AJ14" i="14"/>
  <c r="AM15" i="14"/>
  <c r="BC19" i="14"/>
  <c r="BD19" i="14"/>
  <c r="AG16" i="14"/>
  <c r="Y16" i="14"/>
  <c r="AN16" i="14"/>
  <c r="AV16" i="14"/>
  <c r="AW16" i="14" s="1"/>
  <c r="BC31" i="14"/>
  <c r="BD31" i="14"/>
  <c r="BC43" i="14"/>
  <c r="BD43" i="14"/>
  <c r="AZ18" i="14"/>
  <c r="BB18" i="14"/>
  <c r="AY17" i="14"/>
  <c r="AH17" i="14"/>
  <c r="AZ42" i="14"/>
  <c r="BB42" i="14"/>
  <c r="U14" i="14"/>
  <c r="X15" i="14"/>
  <c r="AG16" i="7"/>
  <c r="Y15" i="7"/>
  <c r="AV16" i="7"/>
  <c r="AW16" i="7" s="1"/>
  <c r="AN15" i="7"/>
  <c r="BC43" i="7"/>
  <c r="BD43" i="7"/>
  <c r="AZ18" i="7"/>
  <c r="BB18" i="7"/>
  <c r="AD15" i="7"/>
  <c r="AE15" i="7" s="1"/>
  <c r="AA14" i="7"/>
  <c r="AD14" i="7" s="1"/>
  <c r="AZ42" i="7"/>
  <c r="BB42" i="7"/>
  <c r="BC31" i="7"/>
  <c r="BD31" i="7"/>
  <c r="AS15" i="7"/>
  <c r="AT15" i="7" s="1"/>
  <c r="AP14" i="7"/>
  <c r="AS14" i="7" s="1"/>
  <c r="BC19" i="7"/>
  <c r="BD19" i="7"/>
  <c r="S14" i="7"/>
  <c r="AZ17" i="7"/>
  <c r="BB17" i="7"/>
  <c r="Y14" i="7"/>
  <c r="AG14" i="7"/>
  <c r="AN14" i="7"/>
  <c r="AV14" i="7"/>
  <c r="AW14" i="7" s="1"/>
  <c r="AH42" i="13"/>
  <c r="AY42" i="13"/>
  <c r="Y17" i="13"/>
  <c r="AZ18" i="13"/>
  <c r="BB18" i="13"/>
  <c r="AW46" i="13"/>
  <c r="AY46" i="13"/>
  <c r="BC19" i="13"/>
  <c r="BD19" i="13"/>
  <c r="AM16" i="13"/>
  <c r="AJ15" i="13"/>
  <c r="AS17" i="13"/>
  <c r="AT17" i="13" s="1"/>
  <c r="AP16" i="13"/>
  <c r="BC49" i="13"/>
  <c r="BD49" i="13"/>
  <c r="BC48" i="13"/>
  <c r="BD48" i="13"/>
  <c r="AD17" i="13"/>
  <c r="AE17" i="13" s="1"/>
  <c r="AA16" i="13"/>
  <c r="AV17" i="13"/>
  <c r="AW17" i="13" s="1"/>
  <c r="AN17" i="13"/>
  <c r="AY43" i="13"/>
  <c r="AH43" i="13"/>
  <c r="X16" i="13"/>
  <c r="U15" i="13"/>
  <c r="BC33" i="6"/>
  <c r="BD33" i="6"/>
  <c r="BC19" i="6"/>
  <c r="BD19" i="6"/>
  <c r="AS15" i="6"/>
  <c r="AT15" i="6" s="1"/>
  <c r="AS14" i="6"/>
  <c r="Y15" i="6"/>
  <c r="AV16" i="6"/>
  <c r="AW16" i="6" s="1"/>
  <c r="AN16" i="6"/>
  <c r="BC45" i="6"/>
  <c r="BD45" i="6"/>
  <c r="BC34" i="6"/>
  <c r="BD34" i="6"/>
  <c r="AM15" i="6"/>
  <c r="AM14" i="6"/>
  <c r="AD14" i="6"/>
  <c r="AG14" i="6" s="1"/>
  <c r="AD15" i="6"/>
  <c r="AE15" i="6" s="1"/>
  <c r="AG16" i="6"/>
  <c r="AZ17" i="6"/>
  <c r="BB17" i="6"/>
  <c r="S14" i="6"/>
  <c r="Y14" i="6" s="1"/>
  <c r="AZ18" i="6"/>
  <c r="BB18" i="6"/>
  <c r="X15" i="12"/>
  <c r="U14" i="12"/>
  <c r="BC33" i="12"/>
  <c r="BD33" i="12"/>
  <c r="AS14" i="12"/>
  <c r="AE15" i="12"/>
  <c r="Y16" i="12"/>
  <c r="AG16" i="12"/>
  <c r="S14" i="12"/>
  <c r="AZ44" i="12"/>
  <c r="BB44" i="12"/>
  <c r="AT15" i="12"/>
  <c r="AY17" i="12"/>
  <c r="AH17" i="12"/>
  <c r="AD14" i="12"/>
  <c r="AE14" i="12" s="1"/>
  <c r="BC34" i="12"/>
  <c r="BD34" i="12"/>
  <c r="AM14" i="12"/>
  <c r="BC19" i="12"/>
  <c r="BD19" i="12"/>
  <c r="AZ18" i="12"/>
  <c r="BB18" i="12"/>
  <c r="AV15" i="12"/>
  <c r="AW15" i="12" s="1"/>
  <c r="AN15" i="12"/>
  <c r="BC45" i="12"/>
  <c r="BD45" i="12"/>
  <c r="AZ23" i="5"/>
  <c r="BB23" i="5"/>
  <c r="AG14" i="5"/>
  <c r="Y14" i="5"/>
  <c r="AZ15" i="5"/>
  <c r="BB15" i="5"/>
  <c r="BC30" i="5"/>
  <c r="BD30" i="5"/>
  <c r="W11" i="5"/>
  <c r="AV14" i="5"/>
  <c r="AW14" i="5" s="1"/>
  <c r="BC16" i="5"/>
  <c r="BD16" i="5"/>
  <c r="BC18" i="5"/>
  <c r="BD18" i="5"/>
  <c r="BC24" i="5"/>
  <c r="BD24" i="5"/>
  <c r="AE14" i="5"/>
  <c r="BC42" i="5"/>
  <c r="BD42" i="5"/>
  <c r="BC29" i="5"/>
  <c r="BD29" i="5"/>
  <c r="AZ17" i="5"/>
  <c r="BB17" i="5"/>
  <c r="Y477" i="4"/>
  <c r="AG477" i="4"/>
  <c r="AZ24" i="4"/>
  <c r="BB24" i="4"/>
  <c r="BC86" i="4"/>
  <c r="BD86" i="4"/>
  <c r="AM476" i="4"/>
  <c r="AJ475" i="4"/>
  <c r="AM475" i="4" s="1"/>
  <c r="AP893" i="4"/>
  <c r="AS893" i="4" s="1"/>
  <c r="AS894" i="4"/>
  <c r="AT894" i="4" s="1"/>
  <c r="AZ325" i="4"/>
  <c r="BB325" i="4"/>
  <c r="AP817" i="4"/>
  <c r="AS817" i="4" s="1"/>
  <c r="AS818" i="4"/>
  <c r="AT818" i="4" s="1"/>
  <c r="S177" i="4"/>
  <c r="AG379" i="4"/>
  <c r="Y379" i="4"/>
  <c r="AH99" i="4"/>
  <c r="AY99" i="4"/>
  <c r="S395" i="4"/>
  <c r="AG818" i="4"/>
  <c r="Y818" i="4"/>
  <c r="S338" i="4"/>
  <c r="AD433" i="4"/>
  <c r="AE433" i="4" s="1"/>
  <c r="AA432" i="4"/>
  <c r="AZ542" i="4"/>
  <c r="BB542" i="4"/>
  <c r="AG219" i="4"/>
  <c r="Y219" i="4"/>
  <c r="AE140" i="4"/>
  <c r="AD909" i="4"/>
  <c r="AE909" i="4" s="1"/>
  <c r="AA908" i="4"/>
  <c r="AD908" i="4" s="1"/>
  <c r="AH923" i="4"/>
  <c r="AY923" i="4"/>
  <c r="AZ923" i="4" s="1"/>
  <c r="AS835" i="4"/>
  <c r="AT835" i="4" s="1"/>
  <c r="AP834" i="4"/>
  <c r="AS834" i="4" s="1"/>
  <c r="AT834" i="4" s="1"/>
  <c r="BC599" i="4"/>
  <c r="BD599" i="4"/>
  <c r="BC898" i="4"/>
  <c r="BD898" i="4"/>
  <c r="S711" i="4"/>
  <c r="X258" i="4"/>
  <c r="U257" i="4"/>
  <c r="X257" i="4" s="1"/>
  <c r="AN751" i="4"/>
  <c r="AV751" i="4"/>
  <c r="AW751" i="4" s="1"/>
  <c r="AD218" i="4"/>
  <c r="AE218" i="4" s="1"/>
  <c r="AA217" i="4"/>
  <c r="AD217" i="4" s="1"/>
  <c r="AZ261" i="4"/>
  <c r="BB261" i="4"/>
  <c r="AW396" i="4"/>
  <c r="BC521" i="4"/>
  <c r="BD521" i="4"/>
  <c r="Y751" i="4"/>
  <c r="AG751" i="4"/>
  <c r="BC608" i="4"/>
  <c r="BD608" i="4"/>
  <c r="AT968" i="4"/>
  <c r="AZ319" i="4"/>
  <c r="BB319" i="4"/>
  <c r="AV605" i="4"/>
  <c r="AW605" i="4" s="1"/>
  <c r="BC851" i="4"/>
  <c r="BD851" i="4"/>
  <c r="AT178" i="4"/>
  <c r="AH168" i="4"/>
  <c r="AY168" i="4"/>
  <c r="AH837" i="4"/>
  <c r="AY837" i="4"/>
  <c r="AV340" i="4"/>
  <c r="AW340" i="4" s="1"/>
  <c r="AN340" i="4"/>
  <c r="AD596" i="4"/>
  <c r="AE596" i="4" s="1"/>
  <c r="Y341" i="4"/>
  <c r="AG341" i="4"/>
  <c r="AV744" i="4"/>
  <c r="AW744" i="4" s="1"/>
  <c r="AZ234" i="4"/>
  <c r="BB234" i="4"/>
  <c r="BC452" i="4"/>
  <c r="BD452" i="4"/>
  <c r="AZ933" i="4"/>
  <c r="BB933" i="4"/>
  <c r="AZ436" i="4"/>
  <c r="BB436" i="4"/>
  <c r="BC254" i="4"/>
  <c r="BD254" i="4"/>
  <c r="S799" i="4"/>
  <c r="Y800" i="4"/>
  <c r="AD98" i="4"/>
  <c r="AE98" i="4" s="1"/>
  <c r="AA97" i="4"/>
  <c r="AD97" i="4" s="1"/>
  <c r="AN836" i="4"/>
  <c r="AV836" i="4"/>
  <c r="AW836" i="4" s="1"/>
  <c r="AZ100" i="4"/>
  <c r="BB100" i="4"/>
  <c r="AY925" i="4"/>
  <c r="BC943" i="4"/>
  <c r="BD943" i="4"/>
  <c r="AG836" i="4"/>
  <c r="Y836" i="4"/>
  <c r="U300" i="4"/>
  <c r="X300" i="4" s="1"/>
  <c r="X301" i="4"/>
  <c r="S97" i="4"/>
  <c r="AM652" i="4"/>
  <c r="AJ651" i="4"/>
  <c r="X712" i="4"/>
  <c r="U711" i="4"/>
  <c r="X711" i="4" s="1"/>
  <c r="AV745" i="4"/>
  <c r="AW745" i="4" s="1"/>
  <c r="AN167" i="4"/>
  <c r="AV167" i="4"/>
  <c r="AW167" i="4" s="1"/>
  <c r="AE801" i="4"/>
  <c r="AG801" i="4"/>
  <c r="AT801" i="4"/>
  <c r="AV801" i="4"/>
  <c r="AW801" i="4" s="1"/>
  <c r="AE712" i="4"/>
  <c r="AV219" i="4"/>
  <c r="AW219" i="4" s="1"/>
  <c r="AN219" i="4"/>
  <c r="AZ715" i="4"/>
  <c r="BB715" i="4"/>
  <c r="AZ365" i="4"/>
  <c r="BB365" i="4"/>
  <c r="AS555" i="4"/>
  <c r="AT555" i="4" s="1"/>
  <c r="AP554" i="4"/>
  <c r="AS554" i="4" s="1"/>
  <c r="AT554" i="4" s="1"/>
  <c r="AA696" i="4"/>
  <c r="AD697" i="4"/>
  <c r="AE697" i="4" s="1"/>
  <c r="BC913" i="4"/>
  <c r="BD913" i="4"/>
  <c r="AS595" i="4"/>
  <c r="AP594" i="4"/>
  <c r="AS594" i="4" s="1"/>
  <c r="AT758" i="4"/>
  <c r="BC464" i="4"/>
  <c r="BD464" i="4"/>
  <c r="AZ607" i="4"/>
  <c r="BB607" i="4"/>
  <c r="AG969" i="4"/>
  <c r="Y969" i="4"/>
  <c r="AM818" i="4"/>
  <c r="AJ817" i="4"/>
  <c r="AM817" i="4" s="1"/>
  <c r="Y596" i="4"/>
  <c r="BC75" i="4"/>
  <c r="BD75" i="4"/>
  <c r="AH760" i="4"/>
  <c r="AY760" i="4"/>
  <c r="AH435" i="4"/>
  <c r="AY435" i="4"/>
  <c r="AZ912" i="4"/>
  <c r="BB912" i="4"/>
  <c r="BC493" i="4"/>
  <c r="BD493" i="4"/>
  <c r="BC619" i="4"/>
  <c r="BD619" i="4"/>
  <c r="AS517" i="4"/>
  <c r="AT517" i="4" s="1"/>
  <c r="AP516" i="4"/>
  <c r="AS516" i="4" s="1"/>
  <c r="AV516" i="4" s="1"/>
  <c r="AW516" i="4" s="1"/>
  <c r="AZ598" i="4"/>
  <c r="BB598" i="4"/>
  <c r="S817" i="4"/>
  <c r="AE817" i="4" s="1"/>
  <c r="BC861" i="4"/>
  <c r="BD861" i="4"/>
  <c r="BC214" i="4"/>
  <c r="BD214" i="4"/>
  <c r="BC804" i="4"/>
  <c r="BD804" i="4"/>
  <c r="AY260" i="4"/>
  <c r="AH260" i="4"/>
  <c r="AZ288" i="4"/>
  <c r="BB288" i="4"/>
  <c r="AY519" i="4"/>
  <c r="AH519" i="4"/>
  <c r="AV57" i="4"/>
  <c r="AW57" i="4" s="1"/>
  <c r="AN57" i="4"/>
  <c r="AZ957" i="4"/>
  <c r="BB957" i="4"/>
  <c r="AW171" i="4"/>
  <c r="AY171" i="4"/>
  <c r="AN477" i="4"/>
  <c r="AV477" i="4"/>
  <c r="AW477" i="4" s="1"/>
  <c r="BC373" i="4"/>
  <c r="BD373" i="4"/>
  <c r="AV355" i="4"/>
  <c r="AW355" i="4" s="1"/>
  <c r="AW356" i="4"/>
  <c r="AS258" i="4"/>
  <c r="AT258" i="4" s="1"/>
  <c r="AP257" i="4"/>
  <c r="AS257" i="4" s="1"/>
  <c r="AT257" i="4" s="1"/>
  <c r="BC174" i="4"/>
  <c r="BD174" i="4"/>
  <c r="AH605" i="4"/>
  <c r="AT395" i="4"/>
  <c r="Y432" i="4"/>
  <c r="AH698" i="4"/>
  <c r="BD779" i="4"/>
  <c r="BC779" i="4"/>
  <c r="S893" i="4"/>
  <c r="AM595" i="4"/>
  <c r="AD338" i="4"/>
  <c r="AE338" i="4" s="1"/>
  <c r="AZ932" i="4"/>
  <c r="BB932" i="4"/>
  <c r="AZ803" i="4"/>
  <c r="BB803" i="4"/>
  <c r="BC741" i="4"/>
  <c r="BD741" i="4"/>
  <c r="BC788" i="4"/>
  <c r="BD788" i="4"/>
  <c r="BC334" i="4"/>
  <c r="BD334" i="4"/>
  <c r="AD835" i="4"/>
  <c r="AE835" i="4" s="1"/>
  <c r="AA834" i="4"/>
  <c r="AD834" i="4" s="1"/>
  <c r="AE834" i="4" s="1"/>
  <c r="BC135" i="4"/>
  <c r="BD135" i="4"/>
  <c r="BC144" i="4"/>
  <c r="BD144" i="4"/>
  <c r="AH362" i="4"/>
  <c r="AY362" i="4"/>
  <c r="BC639" i="4"/>
  <c r="BD639" i="4"/>
  <c r="AG259" i="4"/>
  <c r="Y259" i="4"/>
  <c r="AM378" i="4"/>
  <c r="AJ377" i="4"/>
  <c r="AM377" i="4" s="1"/>
  <c r="BC536" i="4"/>
  <c r="BD536" i="4"/>
  <c r="BC654" i="4"/>
  <c r="BD654" i="4"/>
  <c r="AV752" i="4"/>
  <c r="AW752" i="4" s="1"/>
  <c r="AN752" i="4"/>
  <c r="BC366" i="4"/>
  <c r="BD366" i="4"/>
  <c r="AV895" i="4"/>
  <c r="AW895" i="4" s="1"/>
  <c r="AG752" i="4"/>
  <c r="Y752" i="4"/>
  <c r="AC177" i="4"/>
  <c r="AD178" i="4"/>
  <c r="AE178" i="4" s="1"/>
  <c r="Y55" i="4"/>
  <c r="AG55" i="4"/>
  <c r="AD258" i="4"/>
  <c r="AE258" i="4" s="1"/>
  <c r="AA257" i="4"/>
  <c r="AD257" i="4" s="1"/>
  <c r="AE257" i="4" s="1"/>
  <c r="BC868" i="4"/>
  <c r="BD868" i="4"/>
  <c r="AW739" i="4"/>
  <c r="AY739" i="4"/>
  <c r="AG910" i="4"/>
  <c r="AN434" i="4"/>
  <c r="AV434" i="4"/>
  <c r="AW434" i="4" s="1"/>
  <c r="BC585" i="4"/>
  <c r="BD585" i="4"/>
  <c r="BC822" i="4"/>
  <c r="BD822" i="4"/>
  <c r="BC60" i="4"/>
  <c r="BD60" i="4"/>
  <c r="AN97" i="4"/>
  <c r="AV97" i="4"/>
  <c r="AW97" i="4" s="1"/>
  <c r="BC505" i="4"/>
  <c r="BD505" i="4"/>
  <c r="BC276" i="4"/>
  <c r="BD276" i="4"/>
  <c r="BC543" i="4"/>
  <c r="BD543" i="4"/>
  <c r="AH802" i="4"/>
  <c r="AY802" i="4"/>
  <c r="U938" i="4"/>
  <c r="X938" i="4" s="1"/>
  <c r="X939" i="4"/>
  <c r="AN556" i="4"/>
  <c r="AV556" i="4"/>
  <c r="AW556" i="4" s="1"/>
  <c r="AN517" i="4"/>
  <c r="AV517" i="4"/>
  <c r="AW517" i="4" s="1"/>
  <c r="AD517" i="4"/>
  <c r="AE517" i="4" s="1"/>
  <c r="AA516" i="4"/>
  <c r="AD516" i="4" s="1"/>
  <c r="BC856" i="4"/>
  <c r="BD856" i="4"/>
  <c r="AY931" i="4"/>
  <c r="AH931" i="4"/>
  <c r="AS378" i="4"/>
  <c r="AT378" i="4" s="1"/>
  <c r="AP377" i="4"/>
  <c r="AS377" i="4" s="1"/>
  <c r="BD597" i="4"/>
  <c r="AV395" i="4"/>
  <c r="AW395" i="4" s="1"/>
  <c r="AN395" i="4"/>
  <c r="Y177" i="4"/>
  <c r="AY674" i="4"/>
  <c r="AH674" i="4"/>
  <c r="AN893" i="4"/>
  <c r="AV893" i="4"/>
  <c r="AW893" i="4" s="1"/>
  <c r="S475" i="4"/>
  <c r="AE475" i="4" s="1"/>
  <c r="BC584" i="4"/>
  <c r="BD584" i="4"/>
  <c r="BB778" i="4"/>
  <c r="AZ778" i="4"/>
  <c r="AM835" i="4"/>
  <c r="AJ834" i="4"/>
  <c r="AM834" i="4" s="1"/>
  <c r="AZ942" i="4"/>
  <c r="AY941" i="4"/>
  <c r="BB942" i="4"/>
  <c r="U141" i="4"/>
  <c r="X142" i="4"/>
  <c r="AS697" i="4"/>
  <c r="AT697" i="4" s="1"/>
  <c r="AP696" i="4"/>
  <c r="BC411" i="4"/>
  <c r="BD411" i="4"/>
  <c r="AY699" i="4"/>
  <c r="AY396" i="4"/>
  <c r="AZ396" i="4" s="1"/>
  <c r="AH396" i="4"/>
  <c r="BC31" i="4"/>
  <c r="BD31" i="4"/>
  <c r="AV673" i="4"/>
  <c r="AW673" i="4" s="1"/>
  <c r="AN673" i="4"/>
  <c r="AG713" i="4"/>
  <c r="Y713" i="4"/>
  <c r="X615" i="4"/>
  <c r="U614" i="4"/>
  <c r="X614" i="4" s="1"/>
  <c r="AD378" i="4"/>
  <c r="AE378" i="4" s="1"/>
  <c r="AA377" i="4"/>
  <c r="AD377" i="4" s="1"/>
  <c r="BC755" i="4"/>
  <c r="BD755" i="4"/>
  <c r="AM615" i="4"/>
  <c r="AJ614" i="4"/>
  <c r="AM614" i="4" s="1"/>
  <c r="AH478" i="4"/>
  <c r="AY478" i="4"/>
  <c r="AS596" i="4"/>
  <c r="AT596" i="4" s="1"/>
  <c r="BC869" i="4"/>
  <c r="BD869" i="4"/>
  <c r="AY759" i="4"/>
  <c r="AH759" i="4"/>
  <c r="AY380" i="4"/>
  <c r="AH380" i="4"/>
  <c r="Y97" i="4"/>
  <c r="AG97" i="4"/>
  <c r="AN910" i="4"/>
  <c r="AV910" i="4"/>
  <c r="AW910" i="4" s="1"/>
  <c r="AZ740" i="4"/>
  <c r="BB740" i="4"/>
  <c r="BC262" i="4"/>
  <c r="BD262" i="4"/>
  <c r="AV967" i="4"/>
  <c r="BC182" i="4"/>
  <c r="BD182" i="4"/>
  <c r="BC701" i="4"/>
  <c r="BD701" i="4"/>
  <c r="BC117" i="4"/>
  <c r="BD117" i="4"/>
  <c r="AY220" i="4"/>
  <c r="AH220" i="4"/>
  <c r="AG395" i="4"/>
  <c r="Y395" i="4"/>
  <c r="AZ573" i="4"/>
  <c r="BB573" i="4"/>
  <c r="S614" i="4"/>
  <c r="AZ747" i="4"/>
  <c r="BB747" i="4"/>
  <c r="AL55" i="4"/>
  <c r="AM56" i="4"/>
  <c r="BC116" i="4"/>
  <c r="BD116" i="4"/>
  <c r="AM712" i="4"/>
  <c r="AJ711" i="4"/>
  <c r="BC927" i="4"/>
  <c r="BD927" i="4"/>
  <c r="X476" i="4"/>
  <c r="U475" i="4"/>
  <c r="X475" i="4" s="1"/>
  <c r="BC406" i="4"/>
  <c r="BD406" i="4"/>
  <c r="AZ59" i="4"/>
  <c r="BB59" i="4"/>
  <c r="AG433" i="4"/>
  <c r="Y433" i="4"/>
  <c r="AH57" i="4"/>
  <c r="AY57" i="4"/>
  <c r="AN596" i="4"/>
  <c r="AV596" i="4"/>
  <c r="AW596" i="4" s="1"/>
  <c r="AZ685" i="4"/>
  <c r="BB685" i="4"/>
  <c r="AV738" i="4"/>
  <c r="AN738" i="4"/>
  <c r="AG908" i="4"/>
  <c r="Y908" i="4"/>
  <c r="AY557" i="4"/>
  <c r="AH557" i="4"/>
  <c r="BC19" i="4"/>
  <c r="BD19" i="4"/>
  <c r="BD923" i="4"/>
  <c r="BB923" i="4"/>
  <c r="BC923" i="4" s="1"/>
  <c r="S908" i="4"/>
  <c r="BC277" i="4"/>
  <c r="BD277" i="4"/>
  <c r="AS218" i="4"/>
  <c r="AT218" i="4" s="1"/>
  <c r="AP217" i="4"/>
  <c r="AS217" i="4" s="1"/>
  <c r="BC205" i="4"/>
  <c r="BD205" i="4"/>
  <c r="BC253" i="4"/>
  <c r="BD253" i="4"/>
  <c r="BC748" i="4"/>
  <c r="BD748" i="4"/>
  <c r="AV379" i="4"/>
  <c r="AW379" i="4" s="1"/>
  <c r="AN379" i="4"/>
  <c r="BC206" i="4"/>
  <c r="BD206" i="4"/>
  <c r="AZ653" i="4"/>
  <c r="BB653" i="4"/>
  <c r="AN923" i="4"/>
  <c r="S139" i="4"/>
  <c r="AY820" i="4"/>
  <c r="Y954" i="4"/>
  <c r="BC839" i="4"/>
  <c r="BD839" i="4"/>
  <c r="BC700" i="4"/>
  <c r="BD700" i="4"/>
  <c r="S595" i="4"/>
  <c r="AD968" i="4"/>
  <c r="AE968" i="4" s="1"/>
  <c r="AA967" i="4"/>
  <c r="AD967" i="4" s="1"/>
  <c r="Y56" i="4"/>
  <c r="AG56" i="4"/>
  <c r="Y697" i="4"/>
  <c r="AG697" i="4"/>
  <c r="AZ479" i="4"/>
  <c r="BB479" i="4"/>
  <c r="AZ520" i="4"/>
  <c r="BB520" i="4"/>
  <c r="AZ30" i="4"/>
  <c r="BB30" i="4"/>
  <c r="AZ180" i="4"/>
  <c r="BB180" i="4"/>
  <c r="AZ956" i="4"/>
  <c r="BB956" i="4"/>
  <c r="BB15" i="4"/>
  <c r="BC15" i="4" s="1"/>
  <c r="S14" i="4"/>
  <c r="BD15" i="4"/>
  <c r="AN15" i="4"/>
  <c r="AT923" i="4"/>
  <c r="AH303" i="4"/>
  <c r="AY303" i="4"/>
  <c r="AY58" i="4"/>
  <c r="AH58" i="4"/>
  <c r="AJ432" i="4"/>
  <c r="AM433" i="4"/>
  <c r="AV98" i="4"/>
  <c r="AW98" i="4" s="1"/>
  <c r="AN98" i="4"/>
  <c r="AW14" i="4"/>
  <c r="Y940" i="4"/>
  <c r="AG940" i="4"/>
  <c r="AH940" i="4" s="1"/>
  <c r="AK554" i="4"/>
  <c r="AM555" i="4"/>
  <c r="AV697" i="4"/>
  <c r="AW697" i="4" s="1"/>
  <c r="AN697" i="4"/>
  <c r="AV924" i="4"/>
  <c r="AW924" i="4" s="1"/>
  <c r="AW758" i="4"/>
  <c r="AZ642" i="4"/>
  <c r="BB642" i="4"/>
  <c r="AE923" i="4"/>
  <c r="AG178" i="4"/>
  <c r="Y178" i="4"/>
  <c r="AZ304" i="4"/>
  <c r="BB304" i="4"/>
  <c r="AN894" i="4"/>
  <c r="AV894" i="4"/>
  <c r="AW894" i="4" s="1"/>
  <c r="AY556" i="4"/>
  <c r="AH556" i="4"/>
  <c r="AY15" i="4"/>
  <c r="AZ15" i="4" s="1"/>
  <c r="AH15" i="4"/>
  <c r="S967" i="4"/>
  <c r="AN967" i="4" s="1"/>
  <c r="AW777" i="4"/>
  <c r="AV776" i="4"/>
  <c r="AY777" i="4"/>
  <c r="AN302" i="4"/>
  <c r="AV302" i="4"/>
  <c r="AW302" i="4" s="1"/>
  <c r="BC101" i="4"/>
  <c r="BD101" i="4"/>
  <c r="AH744" i="4"/>
  <c r="AY744" i="4"/>
  <c r="AZ744" i="4" s="1"/>
  <c r="Y167" i="4"/>
  <c r="AG167" i="4"/>
  <c r="Y396" i="4"/>
  <c r="BC382" i="4"/>
  <c r="BD382" i="4"/>
  <c r="BC762" i="4"/>
  <c r="BD762" i="4"/>
  <c r="AN955" i="4"/>
  <c r="AV955" i="4"/>
  <c r="AW955" i="4" s="1"/>
  <c r="BC926" i="4"/>
  <c r="BD926" i="4"/>
  <c r="AZ897" i="4"/>
  <c r="BB897" i="4"/>
  <c r="AE15" i="4"/>
  <c r="AG616" i="4"/>
  <c r="Y616" i="4"/>
  <c r="AP140" i="4"/>
  <c r="AS141" i="4"/>
  <c r="AT141" i="4" s="1"/>
  <c r="BC374" i="4"/>
  <c r="BD374" i="4"/>
  <c r="AV698" i="4"/>
  <c r="AW698" i="4" s="1"/>
  <c r="AV616" i="4"/>
  <c r="AW616" i="4" s="1"/>
  <c r="AN616" i="4"/>
  <c r="AZ971" i="4"/>
  <c r="BB971" i="4"/>
  <c r="S516" i="4"/>
  <c r="S650" i="4"/>
  <c r="AM258" i="4"/>
  <c r="AJ257" i="4"/>
  <c r="AM257" i="4" s="1"/>
  <c r="AM939" i="4"/>
  <c r="AJ938" i="4"/>
  <c r="AM938" i="4" s="1"/>
  <c r="AV177" i="4"/>
  <c r="AW177" i="4" s="1"/>
  <c r="AN177" i="4"/>
  <c r="AG179" i="4"/>
  <c r="X652" i="4"/>
  <c r="U651" i="4"/>
  <c r="AG98" i="4"/>
  <c r="Y98" i="4"/>
  <c r="AK908" i="4"/>
  <c r="AM909" i="4"/>
  <c r="AZ245" i="4"/>
  <c r="BB245" i="4"/>
  <c r="Y893" i="4"/>
  <c r="Y554" i="4"/>
  <c r="AV968" i="4"/>
  <c r="AW968" i="4" s="1"/>
  <c r="AN968" i="4"/>
  <c r="AZ381" i="4"/>
  <c r="BB381" i="4"/>
  <c r="AV930" i="4"/>
  <c r="BB18" i="4"/>
  <c r="AZ18" i="4"/>
  <c r="AZ492" i="4"/>
  <c r="BB492" i="4"/>
  <c r="S696" i="4"/>
  <c r="Y516" i="4"/>
  <c r="AG516" i="4"/>
  <c r="S300" i="4"/>
  <c r="AE395" i="4"/>
  <c r="AG924" i="4"/>
  <c r="AZ535" i="4"/>
  <c r="BB535" i="4"/>
  <c r="BC686" i="4"/>
  <c r="BD686" i="4"/>
  <c r="AZ143" i="4"/>
  <c r="BB143" i="4"/>
  <c r="BC305" i="4"/>
  <c r="BD305" i="4"/>
  <c r="BC25" i="4"/>
  <c r="BD25" i="4"/>
  <c r="AZ618" i="4"/>
  <c r="BB618" i="4"/>
  <c r="AV713" i="4"/>
  <c r="AW713" i="4" s="1"/>
  <c r="AN713" i="4"/>
  <c r="BC934" i="4"/>
  <c r="BD934" i="4"/>
  <c r="X378" i="4"/>
  <c r="U377" i="4"/>
  <c r="X377" i="4" s="1"/>
  <c r="AH970" i="4"/>
  <c r="AY970" i="4"/>
  <c r="AZ342" i="4"/>
  <c r="BB342" i="4"/>
  <c r="AS476" i="4"/>
  <c r="AT476" i="4" s="1"/>
  <c r="AP475" i="4"/>
  <c r="AS475" i="4" s="1"/>
  <c r="AT475" i="4" s="1"/>
  <c r="S953" i="4"/>
  <c r="AY895" i="4"/>
  <c r="AH895" i="4"/>
  <c r="AP300" i="4"/>
  <c r="AS300" i="4" s="1"/>
  <c r="AS301" i="4"/>
  <c r="AT301" i="4" s="1"/>
  <c r="Y817" i="4"/>
  <c r="AG817" i="4"/>
  <c r="BC333" i="4"/>
  <c r="BD333" i="4"/>
  <c r="AA300" i="4"/>
  <c r="AD300" i="4" s="1"/>
  <c r="AD301" i="4"/>
  <c r="AE301" i="4" s="1"/>
  <c r="AL711" i="4"/>
  <c r="AL650" i="4" s="1"/>
  <c r="AM737" i="4"/>
  <c r="AG909" i="4"/>
  <c r="Y909" i="4"/>
  <c r="AZ896" i="4"/>
  <c r="BB896" i="4"/>
  <c r="X218" i="4"/>
  <c r="U217" i="4"/>
  <c r="X217" i="4" s="1"/>
  <c r="AE139" i="4"/>
  <c r="BC643" i="4"/>
  <c r="BD643" i="4"/>
  <c r="BC343" i="4"/>
  <c r="BD343" i="4"/>
  <c r="Y356" i="4"/>
  <c r="AG356" i="4"/>
  <c r="X355" i="4"/>
  <c r="S217" i="4"/>
  <c r="S377" i="4"/>
  <c r="AD954" i="4"/>
  <c r="AE954" i="4" s="1"/>
  <c r="AA953" i="4"/>
  <c r="AD953" i="4" s="1"/>
  <c r="AE953" i="4" s="1"/>
  <c r="BC876" i="4"/>
  <c r="BD876" i="4"/>
  <c r="AW923" i="4"/>
  <c r="BC194" i="4"/>
  <c r="BD194" i="4"/>
  <c r="Y953" i="4"/>
  <c r="AG953" i="4"/>
  <c r="AZ838" i="4"/>
  <c r="BB838" i="4"/>
  <c r="AG434" i="4"/>
  <c r="AT967" i="4"/>
  <c r="BC716" i="4"/>
  <c r="BD716" i="4"/>
  <c r="BC972" i="4"/>
  <c r="BD972" i="4"/>
  <c r="AH819" i="4"/>
  <c r="BC471" i="4"/>
  <c r="BD471" i="4"/>
  <c r="BB16" i="4"/>
  <c r="BC222" i="4"/>
  <c r="BD222" i="4"/>
  <c r="BC480" i="4"/>
  <c r="BD480" i="4"/>
  <c r="BC591" i="4"/>
  <c r="BD591" i="4"/>
  <c r="AS954" i="4"/>
  <c r="AT954" i="4" s="1"/>
  <c r="AP953" i="4"/>
  <c r="AS953" i="4" s="1"/>
  <c r="AT953" i="4" s="1"/>
  <c r="AM339" i="4"/>
  <c r="AJ338" i="4"/>
  <c r="AD595" i="4"/>
  <c r="AE595" i="4" s="1"/>
  <c r="AA594" i="4"/>
  <c r="AD594" i="4" s="1"/>
  <c r="X340" i="4"/>
  <c r="U339" i="4"/>
  <c r="AY617" i="4"/>
  <c r="AH617" i="4"/>
  <c r="AP432" i="4"/>
  <c r="AS433" i="4"/>
  <c r="AT433" i="4" s="1"/>
  <c r="AY911" i="4"/>
  <c r="AZ173" i="4"/>
  <c r="BB173" i="4"/>
  <c r="AS339" i="4"/>
  <c r="AT339" i="4" s="1"/>
  <c r="AP338" i="4"/>
  <c r="BC74" i="4"/>
  <c r="BD74" i="4"/>
  <c r="BC42" i="4"/>
  <c r="BD42" i="4"/>
  <c r="BC235" i="4"/>
  <c r="BD235" i="4"/>
  <c r="BC638" i="4"/>
  <c r="BD638" i="4"/>
  <c r="AZ296" i="4"/>
  <c r="BB296" i="4"/>
  <c r="BC136" i="4"/>
  <c r="BD136" i="4"/>
  <c r="AD894" i="4"/>
  <c r="AE894" i="4" s="1"/>
  <c r="AA893" i="4"/>
  <c r="AD893" i="4" s="1"/>
  <c r="AE893" i="4" s="1"/>
  <c r="AN758" i="4"/>
  <c r="AH758" i="4"/>
  <c r="AY758" i="4"/>
  <c r="AZ758" i="4" s="1"/>
  <c r="BC550" i="4"/>
  <c r="BD550" i="4"/>
  <c r="AY955" i="4"/>
  <c r="AH955" i="4"/>
  <c r="AH753" i="4"/>
  <c r="AY753" i="4"/>
  <c r="AJ300" i="4"/>
  <c r="AM300" i="4" s="1"/>
  <c r="AM301" i="4"/>
  <c r="BC472" i="4"/>
  <c r="BD472" i="4"/>
  <c r="BC246" i="4"/>
  <c r="BD246" i="4"/>
  <c r="BC852" i="4"/>
  <c r="BD852" i="4"/>
  <c r="X835" i="4"/>
  <c r="U834" i="4"/>
  <c r="X834" i="4" s="1"/>
  <c r="BC590" i="4"/>
  <c r="BD590" i="4"/>
  <c r="Y302" i="4"/>
  <c r="AG302" i="4"/>
  <c r="AJ953" i="4"/>
  <c r="AM953" i="4" s="1"/>
  <c r="AM954" i="4"/>
  <c r="AG518" i="4"/>
  <c r="AE396" i="4"/>
  <c r="BC43" i="4"/>
  <c r="BD43" i="4"/>
  <c r="AD555" i="4"/>
  <c r="AE555" i="4" s="1"/>
  <c r="AA554" i="4"/>
  <c r="AD554" i="4" s="1"/>
  <c r="AE554" i="4" s="1"/>
  <c r="AJ141" i="4"/>
  <c r="AM142" i="4"/>
  <c r="AA799" i="4"/>
  <c r="AD799" i="4" s="1"/>
  <c r="AD800" i="4"/>
  <c r="BC855" i="4"/>
  <c r="BD855" i="4"/>
  <c r="AS800" i="4"/>
  <c r="AP799" i="4"/>
  <c r="AS799" i="4" s="1"/>
  <c r="AE711" i="4"/>
  <c r="AM218" i="4"/>
  <c r="AJ217" i="4"/>
  <c r="AM217" i="4" s="1"/>
  <c r="AZ754" i="4"/>
  <c r="BB754" i="4"/>
  <c r="AZ85" i="4"/>
  <c r="BB85" i="4"/>
  <c r="BC297" i="4"/>
  <c r="BD297" i="4"/>
  <c r="AP908" i="4"/>
  <c r="AS908" i="4" s="1"/>
  <c r="AT908" i="4" s="1"/>
  <c r="AS909" i="4"/>
  <c r="AT909" i="4" s="1"/>
  <c r="AV259" i="4"/>
  <c r="AW259" i="4" s="1"/>
  <c r="AN259" i="4"/>
  <c r="AV940" i="4"/>
  <c r="AW940" i="4" s="1"/>
  <c r="AN940" i="4"/>
  <c r="AV178" i="4"/>
  <c r="AW178" i="4" s="1"/>
  <c r="AN178" i="4"/>
  <c r="AY746" i="4"/>
  <c r="AH746" i="4"/>
  <c r="AG673" i="4"/>
  <c r="Y673" i="4"/>
  <c r="X968" i="4"/>
  <c r="U967" i="4"/>
  <c r="X967" i="4" s="1"/>
  <c r="BC862" i="4"/>
  <c r="BD862" i="4"/>
  <c r="AV819" i="4"/>
  <c r="AW819" i="4" s="1"/>
  <c r="AN819" i="4"/>
  <c r="BC875" i="4"/>
  <c r="BD875" i="4"/>
  <c r="U594" i="4"/>
  <c r="X594" i="4" s="1"/>
  <c r="X595" i="4"/>
  <c r="AT396" i="4"/>
  <c r="Y894" i="4"/>
  <c r="AG555" i="4"/>
  <c r="Y555" i="4"/>
  <c r="AG14" i="4"/>
  <c r="Y14" i="4"/>
  <c r="AZ451" i="4"/>
  <c r="BB451" i="4"/>
  <c r="BC761" i="4"/>
  <c r="BD761" i="4"/>
  <c r="AE758" i="4"/>
  <c r="AH745" i="4"/>
  <c r="AY745" i="4"/>
  <c r="AZ463" i="4"/>
  <c r="BB463" i="4"/>
  <c r="AY606" i="4"/>
  <c r="AH606" i="4"/>
  <c r="BC437" i="4"/>
  <c r="BD437" i="4"/>
  <c r="AZ181" i="4"/>
  <c r="BB181" i="4"/>
  <c r="BD574" i="4"/>
  <c r="BC574" i="4"/>
  <c r="AH714" i="4"/>
  <c r="AY714" i="4"/>
  <c r="Y517" i="4"/>
  <c r="AG517" i="4"/>
  <c r="AA13" i="4"/>
  <c r="BC821" i="4"/>
  <c r="BD821" i="4"/>
  <c r="AE744" i="4"/>
  <c r="AZ221" i="4"/>
  <c r="BB221" i="4"/>
  <c r="AQ711" i="4"/>
  <c r="AQ650" i="4" s="1"/>
  <c r="AQ12" i="4" s="1"/>
  <c r="AQ11" i="4" s="1"/>
  <c r="AS737" i="4"/>
  <c r="AT737" i="4" s="1"/>
  <c r="AW15" i="4"/>
  <c r="AN14" i="34" l="1"/>
  <c r="S13" i="34"/>
  <c r="S12" i="34" s="1"/>
  <c r="AW14" i="34"/>
  <c r="AV13" i="34"/>
  <c r="AT14" i="29"/>
  <c r="AG15" i="28"/>
  <c r="AV15" i="27"/>
  <c r="AW15" i="27" s="1"/>
  <c r="AS14" i="27"/>
  <c r="AS13" i="27"/>
  <c r="AT13" i="27" s="1"/>
  <c r="X14" i="27"/>
  <c r="X13" i="27"/>
  <c r="BB47" i="26"/>
  <c r="BC47" i="26" s="1"/>
  <c r="BB14" i="25"/>
  <c r="BC14" i="25" s="1"/>
  <c r="AG15" i="24"/>
  <c r="BD16" i="24"/>
  <c r="AG15" i="23"/>
  <c r="BC17" i="34"/>
  <c r="BD17" i="34"/>
  <c r="AT14" i="34"/>
  <c r="AY14" i="34"/>
  <c r="AH14" i="34"/>
  <c r="AZ16" i="34"/>
  <c r="BB16" i="34"/>
  <c r="AH15" i="34"/>
  <c r="AY15" i="34"/>
  <c r="Y14" i="34"/>
  <c r="AE14" i="34"/>
  <c r="AV15" i="33"/>
  <c r="AW15" i="33" s="1"/>
  <c r="AN15" i="33"/>
  <c r="AZ17" i="33"/>
  <c r="BB17" i="33"/>
  <c r="AE14" i="33"/>
  <c r="AG14" i="33"/>
  <c r="AV14" i="33"/>
  <c r="AW14" i="33" s="1"/>
  <c r="AN14" i="33"/>
  <c r="AE15" i="33"/>
  <c r="AG15" i="33"/>
  <c r="BC18" i="33"/>
  <c r="BD18" i="33"/>
  <c r="AY16" i="33"/>
  <c r="AH16" i="33"/>
  <c r="AZ17" i="32"/>
  <c r="AY16" i="32"/>
  <c r="BB17" i="32"/>
  <c r="Y15" i="32"/>
  <c r="AG15" i="32"/>
  <c r="AH15" i="32" s="1"/>
  <c r="AN14" i="32"/>
  <c r="AV14" i="32"/>
  <c r="AW14" i="32" s="1"/>
  <c r="BC18" i="32"/>
  <c r="BD18" i="32"/>
  <c r="Y14" i="32"/>
  <c r="AG14" i="32"/>
  <c r="AH14" i="32" s="1"/>
  <c r="AN15" i="32"/>
  <c r="AV15" i="32"/>
  <c r="AW15" i="32" s="1"/>
  <c r="AZ30" i="31"/>
  <c r="BB30" i="31"/>
  <c r="AY16" i="31"/>
  <c r="AH16" i="31"/>
  <c r="AE15" i="31"/>
  <c r="AG15" i="31"/>
  <c r="BC38" i="31"/>
  <c r="BD38" i="31"/>
  <c r="AZ37" i="31"/>
  <c r="BB37" i="31"/>
  <c r="BB36" i="31"/>
  <c r="AV14" i="31"/>
  <c r="AW14" i="31" s="1"/>
  <c r="AV15" i="31"/>
  <c r="AW15" i="31" s="1"/>
  <c r="Y14" i="31"/>
  <c r="AE14" i="31"/>
  <c r="AG14" i="31"/>
  <c r="AZ17" i="31"/>
  <c r="BB17" i="31"/>
  <c r="AW29" i="31"/>
  <c r="AY29" i="31"/>
  <c r="AH16" i="30"/>
  <c r="AY16" i="30"/>
  <c r="AV14" i="30"/>
  <c r="AW14" i="30" s="1"/>
  <c r="AN14" i="30"/>
  <c r="AZ17" i="30"/>
  <c r="BB17" i="30"/>
  <c r="Y15" i="30"/>
  <c r="AG15" i="30"/>
  <c r="BD18" i="30"/>
  <c r="BC18" i="30"/>
  <c r="AN15" i="30"/>
  <c r="AV15" i="30"/>
  <c r="AW15" i="30" s="1"/>
  <c r="AG14" i="30"/>
  <c r="Y14" i="30"/>
  <c r="AE14" i="29"/>
  <c r="AY16" i="29"/>
  <c r="AH16" i="29"/>
  <c r="AG15" i="29"/>
  <c r="Y15" i="29"/>
  <c r="X13" i="29"/>
  <c r="BC18" i="29"/>
  <c r="BD18" i="29"/>
  <c r="AZ17" i="29"/>
  <c r="BB17" i="29"/>
  <c r="AV15" i="29"/>
  <c r="AW15" i="29" s="1"/>
  <c r="AN14" i="29"/>
  <c r="Y14" i="29"/>
  <c r="AG14" i="29"/>
  <c r="AG14" i="28"/>
  <c r="Y14" i="28"/>
  <c r="AV14" i="28"/>
  <c r="AN14" i="28"/>
  <c r="BC18" i="28"/>
  <c r="BD18" i="28"/>
  <c r="AH15" i="28"/>
  <c r="AE14" i="28"/>
  <c r="BC17" i="28"/>
  <c r="BD17" i="28"/>
  <c r="AN15" i="28"/>
  <c r="AV15" i="28"/>
  <c r="AW15" i="28" s="1"/>
  <c r="AY16" i="28"/>
  <c r="AT14" i="28"/>
  <c r="AY16" i="27"/>
  <c r="AH16" i="27"/>
  <c r="AZ17" i="27"/>
  <c r="BB17" i="27"/>
  <c r="Y14" i="27"/>
  <c r="AG14" i="27"/>
  <c r="AG15" i="27"/>
  <c r="Y15" i="27"/>
  <c r="BC18" i="27"/>
  <c r="BD18" i="27"/>
  <c r="AZ49" i="26"/>
  <c r="BB49" i="26"/>
  <c r="BC17" i="26"/>
  <c r="BD17" i="26"/>
  <c r="BC43" i="26"/>
  <c r="BD43" i="26"/>
  <c r="BC81" i="26"/>
  <c r="BD81" i="26"/>
  <c r="AH15" i="26"/>
  <c r="AZ42" i="26"/>
  <c r="BB42" i="26"/>
  <c r="AV15" i="26"/>
  <c r="AW15" i="26" s="1"/>
  <c r="AN15" i="26"/>
  <c r="AY40" i="26"/>
  <c r="AH40" i="26"/>
  <c r="AT14" i="26"/>
  <c r="AY61" i="26"/>
  <c r="AZ63" i="26"/>
  <c r="BB63" i="26"/>
  <c r="BC57" i="26"/>
  <c r="BD57" i="26"/>
  <c r="AY54" i="26"/>
  <c r="AH54" i="26"/>
  <c r="BC64" i="26"/>
  <c r="BD64" i="26"/>
  <c r="AZ56" i="26"/>
  <c r="BB56" i="26"/>
  <c r="AY55" i="26"/>
  <c r="AH55" i="26"/>
  <c r="BD47" i="26"/>
  <c r="AY62" i="26"/>
  <c r="AH62" i="26"/>
  <c r="AH41" i="26"/>
  <c r="AY41" i="26"/>
  <c r="AZ80" i="26"/>
  <c r="BB80" i="26"/>
  <c r="AZ48" i="26"/>
  <c r="BB48" i="26"/>
  <c r="AV14" i="26"/>
  <c r="AN14" i="26"/>
  <c r="AG14" i="26"/>
  <c r="Y14" i="26"/>
  <c r="AW79" i="26"/>
  <c r="AY79" i="26"/>
  <c r="AY16" i="26"/>
  <c r="AH16" i="26"/>
  <c r="AE14" i="26"/>
  <c r="BC16" i="25"/>
  <c r="BD16" i="25"/>
  <c r="AZ15" i="25"/>
  <c r="BB15" i="25"/>
  <c r="BD14" i="25"/>
  <c r="AN14" i="24"/>
  <c r="AZ17" i="24"/>
  <c r="BB17" i="24"/>
  <c r="Y14" i="24"/>
  <c r="AS14" i="24"/>
  <c r="AT14" i="24" s="1"/>
  <c r="AH15" i="24"/>
  <c r="AV15" i="24"/>
  <c r="AW15" i="24" s="1"/>
  <c r="AD14" i="24"/>
  <c r="AE14" i="24" s="1"/>
  <c r="AH15" i="23"/>
  <c r="AS14" i="23"/>
  <c r="AT14" i="23" s="1"/>
  <c r="AY16" i="23"/>
  <c r="AH16" i="23"/>
  <c r="AV15" i="23"/>
  <c r="AW15" i="23" s="1"/>
  <c r="AV14" i="23"/>
  <c r="AN14" i="23"/>
  <c r="AZ17" i="23"/>
  <c r="BB17" i="23"/>
  <c r="Y14" i="23"/>
  <c r="AD14" i="23"/>
  <c r="AE14" i="23" s="1"/>
  <c r="AG15" i="21"/>
  <c r="BC26" i="20"/>
  <c r="BD26" i="20"/>
  <c r="AD14" i="20"/>
  <c r="AE14" i="20" s="1"/>
  <c r="AD13" i="20"/>
  <c r="AE13" i="20" s="1"/>
  <c r="X13" i="20"/>
  <c r="X14" i="20"/>
  <c r="BC18" i="20"/>
  <c r="BD18" i="20"/>
  <c r="AH24" i="20"/>
  <c r="AY24" i="20"/>
  <c r="AZ25" i="20"/>
  <c r="BB25" i="20"/>
  <c r="AN15" i="20"/>
  <c r="AV15" i="20"/>
  <c r="AW15" i="20" s="1"/>
  <c r="AZ17" i="20"/>
  <c r="BB17" i="20"/>
  <c r="AZ16" i="20"/>
  <c r="BB16" i="20"/>
  <c r="AM14" i="20"/>
  <c r="AS14" i="20"/>
  <c r="AT14" i="20" s="1"/>
  <c r="AS13" i="20"/>
  <c r="AT13" i="20" s="1"/>
  <c r="Y15" i="20"/>
  <c r="AG15" i="20"/>
  <c r="AE14" i="19"/>
  <c r="AT14" i="11"/>
  <c r="X13" i="11"/>
  <c r="AS13" i="11"/>
  <c r="AE14" i="11"/>
  <c r="AV14" i="11"/>
  <c r="AW14" i="11" s="1"/>
  <c r="AN14" i="11"/>
  <c r="AY16" i="11"/>
  <c r="AH16" i="11"/>
  <c r="BC31" i="11"/>
  <c r="BD31" i="11"/>
  <c r="AG14" i="11"/>
  <c r="Y14" i="11"/>
  <c r="AZ17" i="11"/>
  <c r="BB17" i="11"/>
  <c r="AV15" i="11"/>
  <c r="AW15" i="11" s="1"/>
  <c r="AN15" i="11"/>
  <c r="AD13" i="11"/>
  <c r="AG15" i="11"/>
  <c r="Y15" i="11"/>
  <c r="BC18" i="11"/>
  <c r="BD18" i="11"/>
  <c r="AJ13" i="11"/>
  <c r="AW14" i="15"/>
  <c r="X14" i="14"/>
  <c r="Y14" i="14" s="1"/>
  <c r="U13" i="14"/>
  <c r="U12" i="14" s="1"/>
  <c r="U11" i="14" s="1"/>
  <c r="AM14" i="14"/>
  <c r="AJ13" i="14"/>
  <c r="AJ12" i="14" s="1"/>
  <c r="AJ11" i="14" s="1"/>
  <c r="AV15" i="22"/>
  <c r="AW15" i="22" s="1"/>
  <c r="AN15" i="22"/>
  <c r="X13" i="22"/>
  <c r="BC18" i="22"/>
  <c r="BD18" i="22"/>
  <c r="AG15" i="22"/>
  <c r="X14" i="22"/>
  <c r="Y15" i="22"/>
  <c r="AD14" i="22"/>
  <c r="AE14" i="22" s="1"/>
  <c r="AD13" i="22"/>
  <c r="AS13" i="22"/>
  <c r="AM14" i="22"/>
  <c r="AM13" i="22"/>
  <c r="AY16" i="22"/>
  <c r="AZ17" i="22"/>
  <c r="BB17" i="22"/>
  <c r="AY16" i="21"/>
  <c r="BC31" i="21"/>
  <c r="BD31" i="21"/>
  <c r="AH15" i="21"/>
  <c r="AT14" i="21"/>
  <c r="AN14" i="21"/>
  <c r="AV14" i="21"/>
  <c r="AW14" i="21" s="1"/>
  <c r="BC42" i="21"/>
  <c r="BD42" i="21"/>
  <c r="Y13" i="21"/>
  <c r="AM13" i="21"/>
  <c r="Y14" i="21"/>
  <c r="AV15" i="21"/>
  <c r="AW15" i="21" s="1"/>
  <c r="AN15" i="21"/>
  <c r="AD14" i="21"/>
  <c r="AD13" i="21"/>
  <c r="AE13" i="21" s="1"/>
  <c r="BC17" i="21"/>
  <c r="BD17" i="21"/>
  <c r="BC18" i="19"/>
  <c r="BD18" i="19"/>
  <c r="X13" i="19"/>
  <c r="Y15" i="19"/>
  <c r="AG15" i="19"/>
  <c r="AM13" i="19"/>
  <c r="AV14" i="19"/>
  <c r="AW14" i="19" s="1"/>
  <c r="AN14" i="19"/>
  <c r="AD13" i="19"/>
  <c r="AZ17" i="19"/>
  <c r="BB17" i="19"/>
  <c r="Y14" i="19"/>
  <c r="AG14" i="19"/>
  <c r="AT14" i="19"/>
  <c r="AN15" i="19"/>
  <c r="AV15" i="19"/>
  <c r="AW15" i="19" s="1"/>
  <c r="AS13" i="19"/>
  <c r="AH16" i="19"/>
  <c r="AY16" i="19"/>
  <c r="BC33" i="19"/>
  <c r="BD33" i="19"/>
  <c r="AG14" i="18"/>
  <c r="BC40" i="18"/>
  <c r="BD40" i="18"/>
  <c r="AV14" i="18"/>
  <c r="AW14" i="18" s="1"/>
  <c r="BC17" i="18"/>
  <c r="BD17" i="18"/>
  <c r="AH15" i="18"/>
  <c r="AH16" i="18"/>
  <c r="AY16" i="18"/>
  <c r="AM13" i="18"/>
  <c r="X13" i="18"/>
  <c r="AN14" i="18"/>
  <c r="BC33" i="18"/>
  <c r="BD33" i="18"/>
  <c r="AV15" i="18"/>
  <c r="AW15" i="18" s="1"/>
  <c r="AD13" i="17"/>
  <c r="AS13" i="17"/>
  <c r="AG15" i="17"/>
  <c r="AT14" i="17"/>
  <c r="X13" i="17"/>
  <c r="AG14" i="17"/>
  <c r="AZ16" i="17"/>
  <c r="BB16" i="17"/>
  <c r="BC18" i="17"/>
  <c r="BD18" i="17"/>
  <c r="AM13" i="17"/>
  <c r="AZ17" i="17"/>
  <c r="BB17" i="17"/>
  <c r="BC33" i="17"/>
  <c r="BD33" i="17"/>
  <c r="AN15" i="10"/>
  <c r="AV15" i="10"/>
  <c r="AW15" i="10" s="1"/>
  <c r="AD13" i="10"/>
  <c r="AM13" i="10"/>
  <c r="AM14" i="10"/>
  <c r="BC17" i="10"/>
  <c r="BD17" i="10"/>
  <c r="BC38" i="10"/>
  <c r="BD38" i="10"/>
  <c r="AG14" i="10"/>
  <c r="Y14" i="10"/>
  <c r="AY15" i="10"/>
  <c r="AH15" i="10"/>
  <c r="BC30" i="10"/>
  <c r="BD30" i="10"/>
  <c r="X13" i="10"/>
  <c r="BC37" i="10"/>
  <c r="BD37" i="10"/>
  <c r="AT14" i="10"/>
  <c r="AZ16" i="10"/>
  <c r="BB16" i="10"/>
  <c r="AS13" i="10"/>
  <c r="AT13" i="10" s="1"/>
  <c r="BC18" i="16"/>
  <c r="BD18" i="16"/>
  <c r="AN14" i="16"/>
  <c r="AV14" i="16"/>
  <c r="AW14" i="16" s="1"/>
  <c r="AT13" i="16"/>
  <c r="AV15" i="16"/>
  <c r="AW15" i="16" s="1"/>
  <c r="AN15" i="16"/>
  <c r="AM13" i="16"/>
  <c r="AZ17" i="16"/>
  <c r="BB17" i="16"/>
  <c r="AY16" i="16"/>
  <c r="AH16" i="16"/>
  <c r="Y14" i="16"/>
  <c r="AG14" i="16"/>
  <c r="AG15" i="16"/>
  <c r="Y15" i="16"/>
  <c r="AE14" i="16"/>
  <c r="AV13" i="9"/>
  <c r="AT14" i="9"/>
  <c r="BB38" i="9"/>
  <c r="AZ38" i="9"/>
  <c r="AV14" i="9"/>
  <c r="AW14" i="9" s="1"/>
  <c r="AN14" i="9"/>
  <c r="AH17" i="9"/>
  <c r="AY17" i="9"/>
  <c r="X15" i="9"/>
  <c r="U14" i="9"/>
  <c r="U13" i="9" s="1"/>
  <c r="U12" i="9" s="1"/>
  <c r="U11" i="9" s="1"/>
  <c r="AN13" i="9"/>
  <c r="Y31" i="9"/>
  <c r="AG31" i="9"/>
  <c r="Y16" i="9"/>
  <c r="AG16" i="9"/>
  <c r="AT13" i="9"/>
  <c r="AY32" i="9"/>
  <c r="AH32" i="9"/>
  <c r="BC41" i="9"/>
  <c r="BD41" i="9"/>
  <c r="BC39" i="15"/>
  <c r="BD39" i="15"/>
  <c r="AG15" i="15"/>
  <c r="AY14" i="15"/>
  <c r="AZ14" i="15" s="1"/>
  <c r="AH14" i="15"/>
  <c r="BC17" i="15"/>
  <c r="BD17" i="15"/>
  <c r="AZ16" i="15"/>
  <c r="BB16" i="15"/>
  <c r="BC33" i="15"/>
  <c r="BD33" i="15"/>
  <c r="AV15" i="8"/>
  <c r="AW15" i="8" s="1"/>
  <c r="AN15" i="8"/>
  <c r="BC53" i="8"/>
  <c r="BD53" i="8"/>
  <c r="AZ17" i="8"/>
  <c r="BB17" i="8"/>
  <c r="BC18" i="8"/>
  <c r="BD18" i="8"/>
  <c r="AY16" i="8"/>
  <c r="AH16" i="8"/>
  <c r="Y14" i="8"/>
  <c r="AG14" i="8"/>
  <c r="AG15" i="8"/>
  <c r="Y15" i="8"/>
  <c r="AN14" i="8"/>
  <c r="AV14" i="8"/>
  <c r="AW14" i="8" s="1"/>
  <c r="Y15" i="14"/>
  <c r="AG15" i="14"/>
  <c r="BC42" i="14"/>
  <c r="BD42" i="14"/>
  <c r="AN15" i="14"/>
  <c r="AV15" i="14"/>
  <c r="AW15" i="14" s="1"/>
  <c r="AG14" i="14"/>
  <c r="AH16" i="14"/>
  <c r="AY16" i="14"/>
  <c r="AV14" i="14"/>
  <c r="AW14" i="14" s="1"/>
  <c r="AN14" i="14"/>
  <c r="AZ17" i="14"/>
  <c r="BB17" i="14"/>
  <c r="BC18" i="14"/>
  <c r="BD18" i="14"/>
  <c r="AT14" i="7"/>
  <c r="AV15" i="7"/>
  <c r="AW15" i="7" s="1"/>
  <c r="AH16" i="7"/>
  <c r="AY16" i="7"/>
  <c r="BC42" i="7"/>
  <c r="BD42" i="7"/>
  <c r="AE14" i="7"/>
  <c r="BC17" i="7"/>
  <c r="BD17" i="7"/>
  <c r="AY14" i="7"/>
  <c r="AZ14" i="7" s="1"/>
  <c r="AH14" i="7"/>
  <c r="BC18" i="7"/>
  <c r="BD18" i="7"/>
  <c r="AG15" i="7"/>
  <c r="Y16" i="13"/>
  <c r="AD16" i="13"/>
  <c r="AE16" i="13" s="1"/>
  <c r="AA15" i="13"/>
  <c r="BC18" i="13"/>
  <c r="BD18" i="13"/>
  <c r="AZ42" i="13"/>
  <c r="BB42" i="13"/>
  <c r="AZ43" i="13"/>
  <c r="BB43" i="13"/>
  <c r="AS16" i="13"/>
  <c r="AT16" i="13" s="1"/>
  <c r="AP15" i="13"/>
  <c r="AM15" i="13"/>
  <c r="AJ14" i="13"/>
  <c r="AM14" i="13" s="1"/>
  <c r="AG17" i="13"/>
  <c r="X15" i="13"/>
  <c r="U14" i="13"/>
  <c r="X14" i="13" s="1"/>
  <c r="AN16" i="13"/>
  <c r="AZ46" i="13"/>
  <c r="BB46" i="13"/>
  <c r="AY16" i="6"/>
  <c r="AH16" i="6"/>
  <c r="AE14" i="6"/>
  <c r="AG15" i="6"/>
  <c r="AT14" i="6"/>
  <c r="BC18" i="6"/>
  <c r="BD18" i="6"/>
  <c r="AN14" i="6"/>
  <c r="AV14" i="6"/>
  <c r="AW14" i="6" s="1"/>
  <c r="AH14" i="6"/>
  <c r="BC17" i="6"/>
  <c r="BD17" i="6"/>
  <c r="AV15" i="6"/>
  <c r="AW15" i="6" s="1"/>
  <c r="AN15" i="6"/>
  <c r="AT14" i="12"/>
  <c r="V11" i="12"/>
  <c r="BC18" i="12"/>
  <c r="BD18" i="12"/>
  <c r="AN14" i="12"/>
  <c r="AV14" i="12"/>
  <c r="AW14" i="12" s="1"/>
  <c r="AZ17" i="12"/>
  <c r="BB17" i="12"/>
  <c r="BC44" i="12"/>
  <c r="BD44" i="12"/>
  <c r="AY16" i="12"/>
  <c r="AH16" i="12"/>
  <c r="X14" i="12"/>
  <c r="AG15" i="12"/>
  <c r="Y15" i="12"/>
  <c r="AY14" i="5"/>
  <c r="AH14" i="5"/>
  <c r="BC17" i="5"/>
  <c r="BD17" i="5"/>
  <c r="BC15" i="5"/>
  <c r="BD15" i="5"/>
  <c r="BC23" i="5"/>
  <c r="BD23" i="5"/>
  <c r="BC221" i="4"/>
  <c r="BD221" i="4"/>
  <c r="AZ714" i="4"/>
  <c r="BB714" i="4"/>
  <c r="BC181" i="4"/>
  <c r="BD181" i="4"/>
  <c r="AZ745" i="4"/>
  <c r="BB745" i="4"/>
  <c r="AH14" i="4"/>
  <c r="AY14" i="4"/>
  <c r="AZ14" i="4" s="1"/>
  <c r="AG894" i="4"/>
  <c r="BC754" i="4"/>
  <c r="BD754" i="4"/>
  <c r="AM141" i="4"/>
  <c r="AJ140" i="4"/>
  <c r="AN953" i="4"/>
  <c r="AV953" i="4"/>
  <c r="AW953" i="4" s="1"/>
  <c r="AZ955" i="4"/>
  <c r="BB955" i="4"/>
  <c r="AS338" i="4"/>
  <c r="AT338" i="4" s="1"/>
  <c r="AP337" i="4"/>
  <c r="AS337" i="4" s="1"/>
  <c r="AZ911" i="4"/>
  <c r="BB911" i="4"/>
  <c r="AZ617" i="4"/>
  <c r="BB617" i="4"/>
  <c r="BB758" i="4"/>
  <c r="BC838" i="4"/>
  <c r="BD838" i="4"/>
  <c r="AT300" i="4"/>
  <c r="BC342" i="4"/>
  <c r="BD342" i="4"/>
  <c r="Y377" i="4"/>
  <c r="AG377" i="4"/>
  <c r="BC18" i="4"/>
  <c r="BD18" i="4"/>
  <c r="AG554" i="4"/>
  <c r="AH98" i="4"/>
  <c r="AY98" i="4"/>
  <c r="AN257" i="4"/>
  <c r="AV257" i="4"/>
  <c r="AW257" i="4" s="1"/>
  <c r="BC971" i="4"/>
  <c r="BD971" i="4"/>
  <c r="AS140" i="4"/>
  <c r="AT140" i="4" s="1"/>
  <c r="AP139" i="4"/>
  <c r="BC897" i="4"/>
  <c r="BD897" i="4"/>
  <c r="AH178" i="4"/>
  <c r="AY178" i="4"/>
  <c r="AV555" i="4"/>
  <c r="AW555" i="4" s="1"/>
  <c r="AN555" i="4"/>
  <c r="AM432" i="4"/>
  <c r="AJ394" i="4"/>
  <c r="BB14" i="4"/>
  <c r="BC14" i="4" s="1"/>
  <c r="S13" i="4"/>
  <c r="BD14" i="4"/>
  <c r="AN14" i="4"/>
  <c r="BC180" i="4"/>
  <c r="BD180" i="4"/>
  <c r="BC520" i="4"/>
  <c r="BD520" i="4"/>
  <c r="AH697" i="4"/>
  <c r="AY697" i="4"/>
  <c r="AE967" i="4"/>
  <c r="BC653" i="4"/>
  <c r="BD653" i="4"/>
  <c r="AT217" i="4"/>
  <c r="AH908" i="4"/>
  <c r="Y476" i="4"/>
  <c r="AG476" i="4"/>
  <c r="AM711" i="4"/>
  <c r="AN56" i="4"/>
  <c r="AV56" i="4"/>
  <c r="AW56" i="4" s="1"/>
  <c r="AZ220" i="4"/>
  <c r="BB220" i="4"/>
  <c r="AW967" i="4"/>
  <c r="BC740" i="4"/>
  <c r="BD740" i="4"/>
  <c r="AY97" i="4"/>
  <c r="AZ97" i="4" s="1"/>
  <c r="AH97" i="4"/>
  <c r="AV615" i="4"/>
  <c r="AW615" i="4" s="1"/>
  <c r="AN615" i="4"/>
  <c r="AH713" i="4"/>
  <c r="AY713" i="4"/>
  <c r="AG142" i="4"/>
  <c r="Y142" i="4"/>
  <c r="BC778" i="4"/>
  <c r="BD778" i="4"/>
  <c r="AV378" i="4"/>
  <c r="AW378" i="4" s="1"/>
  <c r="AN378" i="4"/>
  <c r="BC803" i="4"/>
  <c r="BD803" i="4"/>
  <c r="AA337" i="4"/>
  <c r="AD337" i="4" s="1"/>
  <c r="AE337" i="4" s="1"/>
  <c r="AY605" i="4"/>
  <c r="AE14" i="4"/>
  <c r="AZ435" i="4"/>
  <c r="BB435" i="4"/>
  <c r="AG596" i="4"/>
  <c r="AT595" i="4"/>
  <c r="AD696" i="4"/>
  <c r="AA650" i="4"/>
  <c r="AD650" i="4" s="1"/>
  <c r="AE650" i="4" s="1"/>
  <c r="AY801" i="4"/>
  <c r="AH801" i="4"/>
  <c r="AV652" i="4"/>
  <c r="AW652" i="4" s="1"/>
  <c r="AN652" i="4"/>
  <c r="AY836" i="4"/>
  <c r="AH836" i="4"/>
  <c r="BC100" i="4"/>
  <c r="BD100" i="4"/>
  <c r="AE97" i="4"/>
  <c r="Y799" i="4"/>
  <c r="AN799" i="4"/>
  <c r="BC436" i="4"/>
  <c r="BD436" i="4"/>
  <c r="BC234" i="4"/>
  <c r="BD234" i="4"/>
  <c r="AZ837" i="4"/>
  <c r="BB837" i="4"/>
  <c r="BC319" i="4"/>
  <c r="BD319" i="4"/>
  <c r="S337" i="4"/>
  <c r="S394" i="4"/>
  <c r="AT177" i="4"/>
  <c r="BC325" i="4"/>
  <c r="BD325" i="4"/>
  <c r="AV475" i="4"/>
  <c r="AW475" i="4" s="1"/>
  <c r="AN475" i="4"/>
  <c r="BC24" i="4"/>
  <c r="BD24" i="4"/>
  <c r="AZ606" i="4"/>
  <c r="BB606" i="4"/>
  <c r="BC451" i="4"/>
  <c r="BD451" i="4"/>
  <c r="AY673" i="4"/>
  <c r="AH673" i="4"/>
  <c r="AT799" i="4"/>
  <c r="AV799" i="4"/>
  <c r="AW799" i="4" s="1"/>
  <c r="AE800" i="4"/>
  <c r="AG800" i="4"/>
  <c r="AY302" i="4"/>
  <c r="AH302" i="4"/>
  <c r="Y834" i="4"/>
  <c r="AG834" i="4"/>
  <c r="AV301" i="4"/>
  <c r="AW301" i="4" s="1"/>
  <c r="AN301" i="4"/>
  <c r="AZ753" i="4"/>
  <c r="BB753" i="4"/>
  <c r="X339" i="4"/>
  <c r="U338" i="4"/>
  <c r="AM338" i="4"/>
  <c r="AJ337" i="4"/>
  <c r="AM337" i="4" s="1"/>
  <c r="AG355" i="4"/>
  <c r="Y355" i="4"/>
  <c r="Y217" i="4"/>
  <c r="AG217" i="4"/>
  <c r="AH817" i="4"/>
  <c r="AG378" i="4"/>
  <c r="Y378" i="4"/>
  <c r="AY924" i="4"/>
  <c r="AH924" i="4"/>
  <c r="BC492" i="4"/>
  <c r="BD492" i="4"/>
  <c r="AW930" i="4"/>
  <c r="AY930" i="4"/>
  <c r="AG893" i="4"/>
  <c r="AV909" i="4"/>
  <c r="AW909" i="4" s="1"/>
  <c r="AN909" i="4"/>
  <c r="U650" i="4"/>
  <c r="X650" i="4" s="1"/>
  <c r="AV258" i="4"/>
  <c r="AW258" i="4" s="1"/>
  <c r="AN258" i="4"/>
  <c r="BB744" i="4"/>
  <c r="AZ777" i="4"/>
  <c r="BB777" i="4"/>
  <c r="BC304" i="4"/>
  <c r="BD304" i="4"/>
  <c r="AK394" i="4"/>
  <c r="AM554" i="4"/>
  <c r="AN712" i="4"/>
  <c r="AV712" i="4"/>
  <c r="AW712" i="4" s="1"/>
  <c r="AL13" i="4"/>
  <c r="AL12" i="4" s="1"/>
  <c r="AL11" i="4" s="1"/>
  <c r="AM55" i="4"/>
  <c r="AE614" i="4"/>
  <c r="AZ759" i="4"/>
  <c r="BB759" i="4"/>
  <c r="AZ478" i="4"/>
  <c r="BB478" i="4"/>
  <c r="Y614" i="4"/>
  <c r="AG614" i="4"/>
  <c r="X141" i="4"/>
  <c r="U140" i="4"/>
  <c r="AN834" i="4"/>
  <c r="AV834" i="4"/>
  <c r="AW834" i="4" s="1"/>
  <c r="AZ674" i="4"/>
  <c r="BB674" i="4"/>
  <c r="AE516" i="4"/>
  <c r="Y939" i="4"/>
  <c r="AG939" i="4"/>
  <c r="AH939" i="4" s="1"/>
  <c r="AY910" i="4"/>
  <c r="AH910" i="4"/>
  <c r="Y696" i="4"/>
  <c r="AC13" i="4"/>
  <c r="AC12" i="4" s="1"/>
  <c r="AC11" i="4" s="1"/>
  <c r="AD177" i="4"/>
  <c r="BB362" i="4"/>
  <c r="AZ362" i="4"/>
  <c r="BC957" i="4"/>
  <c r="BD957" i="4"/>
  <c r="BC598" i="4"/>
  <c r="BD598" i="4"/>
  <c r="U394" i="4"/>
  <c r="X394" i="4" s="1"/>
  <c r="AY969" i="4"/>
  <c r="AH969" i="4"/>
  <c r="BC715" i="4"/>
  <c r="BD715" i="4"/>
  <c r="Y711" i="4"/>
  <c r="AG711" i="4"/>
  <c r="AT614" i="4"/>
  <c r="AG301" i="4"/>
  <c r="Y301" i="4"/>
  <c r="AN516" i="4"/>
  <c r="AE217" i="4"/>
  <c r="Y257" i="4"/>
  <c r="AG257" i="4"/>
  <c r="AD432" i="4"/>
  <c r="AA394" i="4"/>
  <c r="AD394" i="4" s="1"/>
  <c r="AE394" i="4" s="1"/>
  <c r="BB396" i="4"/>
  <c r="AN476" i="4"/>
  <c r="AV476" i="4"/>
  <c r="AW476" i="4" s="1"/>
  <c r="AY517" i="4"/>
  <c r="AH517" i="4"/>
  <c r="BC463" i="4"/>
  <c r="BD463" i="4"/>
  <c r="AY555" i="4"/>
  <c r="AH555" i="4"/>
  <c r="Y595" i="4"/>
  <c r="AG595" i="4"/>
  <c r="Y967" i="4"/>
  <c r="AG967" i="4"/>
  <c r="BC85" i="4"/>
  <c r="BD85" i="4"/>
  <c r="AN217" i="4"/>
  <c r="AV217" i="4"/>
  <c r="AW217" i="4" s="1"/>
  <c r="AT800" i="4"/>
  <c r="AV800" i="4"/>
  <c r="AW800" i="4" s="1"/>
  <c r="AE799" i="4"/>
  <c r="AG799" i="4"/>
  <c r="AH518" i="4"/>
  <c r="AY518" i="4"/>
  <c r="Y835" i="4"/>
  <c r="AG835" i="4"/>
  <c r="AV300" i="4"/>
  <c r="AW300" i="4" s="1"/>
  <c r="AN300" i="4"/>
  <c r="BC296" i="4"/>
  <c r="BD296" i="4"/>
  <c r="BC173" i="4"/>
  <c r="BD173" i="4"/>
  <c r="AS432" i="4"/>
  <c r="AT432" i="4" s="1"/>
  <c r="AP394" i="4"/>
  <c r="AS394" i="4" s="1"/>
  <c r="AT394" i="4" s="1"/>
  <c r="AG340" i="4"/>
  <c r="Y340" i="4"/>
  <c r="AV339" i="4"/>
  <c r="AW339" i="4" s="1"/>
  <c r="AN339" i="4"/>
  <c r="AY819" i="4"/>
  <c r="AY953" i="4"/>
  <c r="AZ953" i="4" s="1"/>
  <c r="AH953" i="4"/>
  <c r="AY356" i="4"/>
  <c r="AH356" i="4"/>
  <c r="AG218" i="4"/>
  <c r="Y218" i="4"/>
  <c r="AY909" i="4"/>
  <c r="AH909" i="4"/>
  <c r="AE300" i="4"/>
  <c r="AZ895" i="4"/>
  <c r="BB895" i="4"/>
  <c r="AZ970" i="4"/>
  <c r="BB970" i="4"/>
  <c r="BC618" i="4"/>
  <c r="BD618" i="4"/>
  <c r="AY516" i="4"/>
  <c r="AZ516" i="4" s="1"/>
  <c r="AH516" i="4"/>
  <c r="BC381" i="4"/>
  <c r="BD381" i="4"/>
  <c r="AK650" i="4"/>
  <c r="AM908" i="4"/>
  <c r="AG652" i="4"/>
  <c r="X651" i="4"/>
  <c r="Y652" i="4"/>
  <c r="AV938" i="4"/>
  <c r="AW938" i="4" s="1"/>
  <c r="AN938" i="4"/>
  <c r="AY616" i="4"/>
  <c r="AH616" i="4"/>
  <c r="AW776" i="4"/>
  <c r="AY776" i="4"/>
  <c r="AZ556" i="4"/>
  <c r="BB556" i="4"/>
  <c r="BC642" i="4"/>
  <c r="BD642" i="4"/>
  <c r="AZ58" i="4"/>
  <c r="BB58" i="4"/>
  <c r="BC956" i="4"/>
  <c r="BD956" i="4"/>
  <c r="BC30" i="4"/>
  <c r="BD30" i="4"/>
  <c r="BC479" i="4"/>
  <c r="BD479" i="4"/>
  <c r="AY56" i="4"/>
  <c r="AH56" i="4"/>
  <c r="AG954" i="4"/>
  <c r="AZ557" i="4"/>
  <c r="BB557" i="4"/>
  <c r="AW738" i="4"/>
  <c r="AY738" i="4"/>
  <c r="AH433" i="4"/>
  <c r="BC747" i="4"/>
  <c r="BD747" i="4"/>
  <c r="AY395" i="4"/>
  <c r="AZ395" i="4" s="1"/>
  <c r="AH395" i="4"/>
  <c r="AG615" i="4"/>
  <c r="Y615" i="4"/>
  <c r="AS696" i="4"/>
  <c r="AP650" i="4"/>
  <c r="AS650" i="4" s="1"/>
  <c r="AT650" i="4" s="1"/>
  <c r="BC942" i="4"/>
  <c r="BD942" i="4"/>
  <c r="AN835" i="4"/>
  <c r="AV835" i="4"/>
  <c r="AW835" i="4" s="1"/>
  <c r="AZ931" i="4"/>
  <c r="BB931" i="4"/>
  <c r="AN696" i="4"/>
  <c r="AG938" i="4"/>
  <c r="AH938" i="4" s="1"/>
  <c r="Y938" i="4"/>
  <c r="AZ739" i="4"/>
  <c r="BB739" i="4"/>
  <c r="AH55" i="4"/>
  <c r="AY259" i="4"/>
  <c r="AH259" i="4"/>
  <c r="BC932" i="4"/>
  <c r="BD932" i="4"/>
  <c r="AJ594" i="4"/>
  <c r="AM594" i="4" s="1"/>
  <c r="AZ519" i="4"/>
  <c r="BB519" i="4"/>
  <c r="AZ260" i="4"/>
  <c r="BB260" i="4"/>
  <c r="BC912" i="4"/>
  <c r="BD912" i="4"/>
  <c r="AZ760" i="4"/>
  <c r="BB760" i="4"/>
  <c r="AN817" i="4"/>
  <c r="AV817" i="4"/>
  <c r="AW817" i="4" s="1"/>
  <c r="BC607" i="4"/>
  <c r="BD607" i="4"/>
  <c r="Y712" i="4"/>
  <c r="AG712" i="4"/>
  <c r="BD97" i="4"/>
  <c r="BB97" i="4"/>
  <c r="BC97" i="4" s="1"/>
  <c r="AT97" i="4"/>
  <c r="AG300" i="4"/>
  <c r="Y300" i="4"/>
  <c r="BC933" i="4"/>
  <c r="BD933" i="4"/>
  <c r="AZ168" i="4"/>
  <c r="BB168" i="4"/>
  <c r="AY751" i="4"/>
  <c r="AH751" i="4"/>
  <c r="AG258" i="4"/>
  <c r="Y258" i="4"/>
  <c r="AE908" i="4"/>
  <c r="AY219" i="4"/>
  <c r="AH219" i="4"/>
  <c r="AY379" i="4"/>
  <c r="AH379" i="4"/>
  <c r="AY477" i="4"/>
  <c r="AH477" i="4"/>
  <c r="AG594" i="4"/>
  <c r="AG968" i="4"/>
  <c r="Y968" i="4"/>
  <c r="AZ746" i="4"/>
  <c r="BB746" i="4"/>
  <c r="AV218" i="4"/>
  <c r="AW218" i="4" s="1"/>
  <c r="AN218" i="4"/>
  <c r="AV142" i="4"/>
  <c r="AW142" i="4" s="1"/>
  <c r="AN142" i="4"/>
  <c r="AV954" i="4"/>
  <c r="AW954" i="4" s="1"/>
  <c r="AN954" i="4"/>
  <c r="AE594" i="4"/>
  <c r="BC16" i="4"/>
  <c r="BD16" i="4"/>
  <c r="AY434" i="4"/>
  <c r="AH434" i="4"/>
  <c r="BC896" i="4"/>
  <c r="BD896" i="4"/>
  <c r="AV737" i="4"/>
  <c r="AN737" i="4"/>
  <c r="BC143" i="4"/>
  <c r="BD143" i="4"/>
  <c r="BC535" i="4"/>
  <c r="BD535" i="4"/>
  <c r="BC245" i="4"/>
  <c r="BD245" i="4"/>
  <c r="AY179" i="4"/>
  <c r="AH179" i="4"/>
  <c r="AN939" i="4"/>
  <c r="AV939" i="4"/>
  <c r="AW939" i="4" s="1"/>
  <c r="AY167" i="4"/>
  <c r="AH167" i="4"/>
  <c r="AV433" i="4"/>
  <c r="AW433" i="4" s="1"/>
  <c r="AN433" i="4"/>
  <c r="AZ303" i="4"/>
  <c r="BB303" i="4"/>
  <c r="S594" i="4"/>
  <c r="AZ820" i="4"/>
  <c r="BB820" i="4"/>
  <c r="BC685" i="4"/>
  <c r="BD685" i="4"/>
  <c r="AZ57" i="4"/>
  <c r="BB57" i="4"/>
  <c r="BC59" i="4"/>
  <c r="BD59" i="4"/>
  <c r="AG475" i="4"/>
  <c r="Y475" i="4"/>
  <c r="AS711" i="4"/>
  <c r="AT711" i="4" s="1"/>
  <c r="BC573" i="4"/>
  <c r="BD573" i="4"/>
  <c r="AZ380" i="4"/>
  <c r="BB380" i="4"/>
  <c r="AN614" i="4"/>
  <c r="AV614" i="4"/>
  <c r="AW614" i="4" s="1"/>
  <c r="AE377" i="4"/>
  <c r="AZ699" i="4"/>
  <c r="BB699" i="4"/>
  <c r="AY940" i="4"/>
  <c r="AZ941" i="4"/>
  <c r="BB941" i="4"/>
  <c r="AT377" i="4"/>
  <c r="AZ802" i="4"/>
  <c r="BB802" i="4"/>
  <c r="AH752" i="4"/>
  <c r="AY752" i="4"/>
  <c r="AN377" i="4"/>
  <c r="AV377" i="4"/>
  <c r="AW377" i="4" s="1"/>
  <c r="AN595" i="4"/>
  <c r="AV595" i="4"/>
  <c r="AW595" i="4" s="1"/>
  <c r="AY698" i="4"/>
  <c r="BB171" i="4"/>
  <c r="AZ171" i="4"/>
  <c r="BC288" i="4"/>
  <c r="BD288" i="4"/>
  <c r="AT516" i="4"/>
  <c r="AV818" i="4"/>
  <c r="AW818" i="4" s="1"/>
  <c r="AN818" i="4"/>
  <c r="AT594" i="4"/>
  <c r="BC365" i="4"/>
  <c r="BD365" i="4"/>
  <c r="AM651" i="4"/>
  <c r="AJ650" i="4"/>
  <c r="AM650" i="4" s="1"/>
  <c r="AN650" i="4" s="1"/>
  <c r="AZ925" i="4"/>
  <c r="BB925" i="4"/>
  <c r="AY341" i="4"/>
  <c r="AH341" i="4"/>
  <c r="AT14" i="4"/>
  <c r="BC261" i="4"/>
  <c r="BD261" i="4"/>
  <c r="BC542" i="4"/>
  <c r="BD542" i="4"/>
  <c r="AH818" i="4"/>
  <c r="AZ99" i="4"/>
  <c r="BB99" i="4"/>
  <c r="AT817" i="4"/>
  <c r="AT893" i="4"/>
  <c r="AZ14" i="34" l="1"/>
  <c r="AY13" i="34"/>
  <c r="AW14" i="28"/>
  <c r="AV13" i="28"/>
  <c r="Y13" i="27"/>
  <c r="AG13" i="27"/>
  <c r="AH13" i="27" s="1"/>
  <c r="AT14" i="27"/>
  <c r="AV14" i="27"/>
  <c r="AV13" i="27" s="1"/>
  <c r="AW14" i="26"/>
  <c r="AV13" i="26"/>
  <c r="AY15" i="26"/>
  <c r="AV14" i="24"/>
  <c r="AG14" i="23"/>
  <c r="AN13" i="22"/>
  <c r="AM13" i="34"/>
  <c r="AN13" i="34" s="1"/>
  <c r="BB14" i="34"/>
  <c r="AS13" i="34"/>
  <c r="AT13" i="34" s="1"/>
  <c r="AD13" i="34"/>
  <c r="AE13" i="34" s="1"/>
  <c r="BC16" i="34"/>
  <c r="BD16" i="34"/>
  <c r="AZ15" i="34"/>
  <c r="BB15" i="34"/>
  <c r="X13" i="34"/>
  <c r="AY15" i="33"/>
  <c r="AH15" i="33"/>
  <c r="AS13" i="33"/>
  <c r="AT13" i="33" s="1"/>
  <c r="AZ16" i="33"/>
  <c r="BB16" i="33"/>
  <c r="X13" i="33"/>
  <c r="AY14" i="33"/>
  <c r="AH14" i="33"/>
  <c r="BC17" i="33"/>
  <c r="BD17" i="33"/>
  <c r="AM13" i="33"/>
  <c r="AN13" i="33" s="1"/>
  <c r="AD13" i="33"/>
  <c r="AE13" i="33" s="1"/>
  <c r="BC17" i="32"/>
  <c r="BD17" i="32"/>
  <c r="X13" i="32"/>
  <c r="AS13" i="32"/>
  <c r="AT13" i="32" s="1"/>
  <c r="AD13" i="32"/>
  <c r="AE13" i="32" s="1"/>
  <c r="AY15" i="32"/>
  <c r="AZ16" i="32"/>
  <c r="BB16" i="32"/>
  <c r="AM13" i="32"/>
  <c r="AN13" i="32" s="1"/>
  <c r="AD13" i="31"/>
  <c r="AE13" i="31" s="1"/>
  <c r="BC30" i="31"/>
  <c r="BD30" i="31"/>
  <c r="AY15" i="31"/>
  <c r="AH15" i="31"/>
  <c r="AZ16" i="31"/>
  <c r="BB16" i="31"/>
  <c r="AZ29" i="31"/>
  <c r="BB29" i="31"/>
  <c r="AS13" i="31"/>
  <c r="AT13" i="31" s="1"/>
  <c r="BC37" i="31"/>
  <c r="BD37" i="31"/>
  <c r="BC17" i="31"/>
  <c r="BD17" i="31"/>
  <c r="AY14" i="31"/>
  <c r="AH14" i="31"/>
  <c r="BC36" i="31"/>
  <c r="BD36" i="31"/>
  <c r="X13" i="31"/>
  <c r="AM13" i="31"/>
  <c r="AN13" i="31" s="1"/>
  <c r="X13" i="30"/>
  <c r="AD13" i="30"/>
  <c r="AE13" i="30" s="1"/>
  <c r="AY15" i="30"/>
  <c r="AH15" i="30"/>
  <c r="AY14" i="30"/>
  <c r="AH14" i="30"/>
  <c r="AM13" i="30"/>
  <c r="AN13" i="30" s="1"/>
  <c r="BC17" i="30"/>
  <c r="BD17" i="30"/>
  <c r="AZ16" i="30"/>
  <c r="BB16" i="30"/>
  <c r="AS13" i="30"/>
  <c r="AT13" i="30" s="1"/>
  <c r="AY14" i="29"/>
  <c r="AH14" i="29"/>
  <c r="Y13" i="29"/>
  <c r="AD13" i="29"/>
  <c r="AE13" i="29" s="1"/>
  <c r="AS13" i="29"/>
  <c r="AT13" i="29" s="1"/>
  <c r="X11" i="29"/>
  <c r="X12" i="29"/>
  <c r="AH15" i="29"/>
  <c r="AY15" i="29"/>
  <c r="BC17" i="29"/>
  <c r="BD17" i="29"/>
  <c r="AM13" i="29"/>
  <c r="AN13" i="29" s="1"/>
  <c r="AZ16" i="29"/>
  <c r="BB16" i="29"/>
  <c r="AY15" i="28"/>
  <c r="AM13" i="28"/>
  <c r="AN13" i="28" s="1"/>
  <c r="AH14" i="28"/>
  <c r="AY14" i="28"/>
  <c r="AY13" i="28" s="1"/>
  <c r="AS13" i="28"/>
  <c r="AT13" i="28" s="1"/>
  <c r="AD13" i="28"/>
  <c r="AE13" i="28" s="1"/>
  <c r="X13" i="28"/>
  <c r="AZ16" i="28"/>
  <c r="BB16" i="28"/>
  <c r="AH15" i="27"/>
  <c r="AY15" i="27"/>
  <c r="BC17" i="27"/>
  <c r="BD17" i="27"/>
  <c r="AZ16" i="27"/>
  <c r="BB16" i="27"/>
  <c r="AH14" i="27"/>
  <c r="AY14" i="27"/>
  <c r="AY13" i="27" s="1"/>
  <c r="AZ16" i="26"/>
  <c r="BB16" i="26"/>
  <c r="AH14" i="26"/>
  <c r="AY14" i="26"/>
  <c r="AY13" i="26" s="1"/>
  <c r="AD13" i="26"/>
  <c r="AE13" i="26" s="1"/>
  <c r="BC56" i="26"/>
  <c r="BD56" i="26"/>
  <c r="BC63" i="26"/>
  <c r="BD63" i="26"/>
  <c r="AZ61" i="26"/>
  <c r="BB61" i="26"/>
  <c r="BC42" i="26"/>
  <c r="BD42" i="26"/>
  <c r="X13" i="26"/>
  <c r="AZ79" i="26"/>
  <c r="BB79" i="26"/>
  <c r="BC48" i="26"/>
  <c r="BD48" i="26"/>
  <c r="BC80" i="26"/>
  <c r="BD80" i="26"/>
  <c r="AS13" i="26"/>
  <c r="AT13" i="26" s="1"/>
  <c r="AZ55" i="26"/>
  <c r="BB55" i="26"/>
  <c r="AZ15" i="26"/>
  <c r="BB15" i="26"/>
  <c r="AZ62" i="26"/>
  <c r="BB62" i="26"/>
  <c r="AZ54" i="26"/>
  <c r="BB54" i="26"/>
  <c r="AM13" i="26"/>
  <c r="AN13" i="26" s="1"/>
  <c r="BC49" i="26"/>
  <c r="BD49" i="26"/>
  <c r="AW13" i="26"/>
  <c r="AZ41" i="26"/>
  <c r="BB41" i="26"/>
  <c r="AZ40" i="26"/>
  <c r="BB40" i="26"/>
  <c r="X13" i="25"/>
  <c r="AM13" i="25"/>
  <c r="AN13" i="25" s="1"/>
  <c r="BC15" i="25"/>
  <c r="BD15" i="25"/>
  <c r="AD13" i="25"/>
  <c r="AE13" i="25" s="1"/>
  <c r="S11" i="25"/>
  <c r="AS13" i="25"/>
  <c r="AT13" i="25" s="1"/>
  <c r="AG14" i="24"/>
  <c r="BC17" i="24"/>
  <c r="BD17" i="24"/>
  <c r="AW14" i="24"/>
  <c r="AD13" i="24"/>
  <c r="AE13" i="24" s="1"/>
  <c r="AM13" i="24"/>
  <c r="AN13" i="24" s="1"/>
  <c r="AY15" i="24"/>
  <c r="AS13" i="24"/>
  <c r="AT13" i="24" s="1"/>
  <c r="X13" i="24"/>
  <c r="AZ16" i="23"/>
  <c r="BB16" i="23"/>
  <c r="AS13" i="23"/>
  <c r="AT13" i="23" s="1"/>
  <c r="AY15" i="23"/>
  <c r="AH14" i="23"/>
  <c r="AY14" i="23"/>
  <c r="AW14" i="23"/>
  <c r="AM13" i="23"/>
  <c r="AN13" i="23" s="1"/>
  <c r="AD13" i="23"/>
  <c r="AE13" i="23" s="1"/>
  <c r="BC17" i="23"/>
  <c r="BD17" i="23"/>
  <c r="X13" i="23"/>
  <c r="BC25" i="20"/>
  <c r="BD25" i="20"/>
  <c r="AM13" i="20"/>
  <c r="AG14" i="20"/>
  <c r="Y14" i="20"/>
  <c r="AY15" i="20"/>
  <c r="AH15" i="20"/>
  <c r="AG13" i="20"/>
  <c r="Y13" i="20"/>
  <c r="BC16" i="20"/>
  <c r="BD16" i="20"/>
  <c r="BC17" i="20"/>
  <c r="BD17" i="20"/>
  <c r="AZ24" i="20"/>
  <c r="BB24" i="20"/>
  <c r="AV14" i="20"/>
  <c r="AW14" i="20" s="1"/>
  <c r="AN14" i="20"/>
  <c r="AT13" i="11"/>
  <c r="AZ16" i="11"/>
  <c r="BB16" i="11"/>
  <c r="AH14" i="11"/>
  <c r="AY14" i="11"/>
  <c r="AV13" i="11"/>
  <c r="AW13" i="11" s="1"/>
  <c r="AN13" i="11"/>
  <c r="AY15" i="11"/>
  <c r="AH15" i="11"/>
  <c r="AE13" i="11"/>
  <c r="BC17" i="11"/>
  <c r="BD17" i="11"/>
  <c r="AJ12" i="11"/>
  <c r="AG13" i="11"/>
  <c r="Y13" i="11"/>
  <c r="AE13" i="16"/>
  <c r="AE13" i="9"/>
  <c r="AY14" i="6"/>
  <c r="AZ14" i="6" s="1"/>
  <c r="AZ16" i="22"/>
  <c r="BB16" i="22"/>
  <c r="AV14" i="22"/>
  <c r="AN14" i="22"/>
  <c r="AG13" i="22"/>
  <c r="AH13" i="22" s="1"/>
  <c r="Y13" i="22"/>
  <c r="BC17" i="22"/>
  <c r="BD17" i="22"/>
  <c r="AG14" i="22"/>
  <c r="Y14" i="22"/>
  <c r="AT13" i="22"/>
  <c r="AE13" i="22"/>
  <c r="AY15" i="22"/>
  <c r="AH15" i="22"/>
  <c r="AN13" i="21"/>
  <c r="AV13" i="21"/>
  <c r="AW13" i="21" s="1"/>
  <c r="AT13" i="21"/>
  <c r="AZ16" i="21"/>
  <c r="BB16" i="21"/>
  <c r="AE14" i="21"/>
  <c r="AG14" i="21"/>
  <c r="AG13" i="21"/>
  <c r="AY15" i="21"/>
  <c r="AE13" i="19"/>
  <c r="AZ16" i="19"/>
  <c r="BB16" i="19"/>
  <c r="AT13" i="19"/>
  <c r="AH14" i="19"/>
  <c r="AY14" i="19"/>
  <c r="BC17" i="19"/>
  <c r="BD17" i="19"/>
  <c r="AN13" i="19"/>
  <c r="AV13" i="19"/>
  <c r="AW13" i="19" s="1"/>
  <c r="Y13" i="19"/>
  <c r="AG13" i="19"/>
  <c r="AY15" i="19"/>
  <c r="AH15" i="19"/>
  <c r="AY15" i="18"/>
  <c r="AY14" i="18"/>
  <c r="AH14" i="18"/>
  <c r="AZ16" i="18"/>
  <c r="BB16" i="18"/>
  <c r="AS13" i="18"/>
  <c r="AT13" i="18" s="1"/>
  <c r="AD13" i="18"/>
  <c r="AE13" i="18" s="1"/>
  <c r="AN13" i="18"/>
  <c r="Y13" i="18"/>
  <c r="AG13" i="18"/>
  <c r="AY15" i="17"/>
  <c r="AH15" i="17"/>
  <c r="AE13" i="17"/>
  <c r="AN13" i="17"/>
  <c r="AV13" i="17"/>
  <c r="AW13" i="17" s="1"/>
  <c r="Y13" i="17"/>
  <c r="AG13" i="17"/>
  <c r="AT13" i="17"/>
  <c r="BC17" i="17"/>
  <c r="BD17" i="17"/>
  <c r="BC16" i="17"/>
  <c r="BD16" i="17"/>
  <c r="AH14" i="17"/>
  <c r="AY14" i="17"/>
  <c r="AZ15" i="10"/>
  <c r="BB15" i="10"/>
  <c r="AV14" i="10"/>
  <c r="AW14" i="10" s="1"/>
  <c r="AN14" i="10"/>
  <c r="AE13" i="10"/>
  <c r="AH14" i="10"/>
  <c r="AV13" i="10"/>
  <c r="AW13" i="10" s="1"/>
  <c r="AN13" i="10"/>
  <c r="BC16" i="10"/>
  <c r="BD16" i="10"/>
  <c r="AG13" i="10"/>
  <c r="Y13" i="10"/>
  <c r="AH15" i="16"/>
  <c r="AY15" i="16"/>
  <c r="AZ16" i="16"/>
  <c r="BB16" i="16"/>
  <c r="BC17" i="16"/>
  <c r="BD17" i="16"/>
  <c r="AN13" i="16"/>
  <c r="AV13" i="16"/>
  <c r="AW13" i="16" s="1"/>
  <c r="X13" i="16"/>
  <c r="AY14" i="16"/>
  <c r="AH14" i="16"/>
  <c r="AZ32" i="9"/>
  <c r="BB32" i="9"/>
  <c r="X14" i="9"/>
  <c r="X13" i="9"/>
  <c r="BD38" i="9"/>
  <c r="BC38" i="9"/>
  <c r="AW13" i="9"/>
  <c r="Y15" i="9"/>
  <c r="AG15" i="9"/>
  <c r="AY16" i="9"/>
  <c r="AH16" i="9"/>
  <c r="AY31" i="9"/>
  <c r="AH31" i="9"/>
  <c r="AZ17" i="9"/>
  <c r="BB17" i="9"/>
  <c r="BC16" i="15"/>
  <c r="BD16" i="15"/>
  <c r="AY15" i="15"/>
  <c r="AH15" i="15"/>
  <c r="AS13" i="15"/>
  <c r="AT13" i="15" s="1"/>
  <c r="X13" i="15"/>
  <c r="AM13" i="15"/>
  <c r="BB14" i="15"/>
  <c r="AY14" i="8"/>
  <c r="AH14" i="8"/>
  <c r="AD13" i="8"/>
  <c r="AE13" i="8" s="1"/>
  <c r="AH15" i="8"/>
  <c r="AY15" i="8"/>
  <c r="X13" i="8"/>
  <c r="AZ16" i="8"/>
  <c r="BB16" i="8"/>
  <c r="BC17" i="8"/>
  <c r="BD17" i="8"/>
  <c r="AS13" i="8"/>
  <c r="AT13" i="8" s="1"/>
  <c r="AY15" i="14"/>
  <c r="AH15" i="14"/>
  <c r="AZ16" i="14"/>
  <c r="BB16" i="14"/>
  <c r="BC17" i="14"/>
  <c r="BD17" i="14"/>
  <c r="AH14" i="14"/>
  <c r="AY14" i="14"/>
  <c r="AD13" i="14"/>
  <c r="AE13" i="14" s="1"/>
  <c r="BB14" i="7"/>
  <c r="X13" i="7"/>
  <c r="AZ16" i="7"/>
  <c r="BB16" i="7"/>
  <c r="AY15" i="7"/>
  <c r="AH15" i="7"/>
  <c r="AM13" i="7"/>
  <c r="Y14" i="13"/>
  <c r="AY17" i="13"/>
  <c r="AH17" i="13"/>
  <c r="AN14" i="13"/>
  <c r="AD15" i="13"/>
  <c r="AE15" i="13" s="1"/>
  <c r="AA14" i="13"/>
  <c r="X13" i="13"/>
  <c r="Y15" i="13"/>
  <c r="AG15" i="13"/>
  <c r="AM13" i="13"/>
  <c r="AN15" i="13"/>
  <c r="BC43" i="13"/>
  <c r="BD43" i="13"/>
  <c r="BC42" i="13"/>
  <c r="BD42" i="13"/>
  <c r="AG16" i="13"/>
  <c r="BD46" i="13"/>
  <c r="BC46" i="13"/>
  <c r="AV16" i="13"/>
  <c r="AW16" i="13" s="1"/>
  <c r="AS15" i="13"/>
  <c r="AT15" i="13" s="1"/>
  <c r="AP14" i="13"/>
  <c r="BB14" i="6"/>
  <c r="AM13" i="6"/>
  <c r="AZ16" i="6"/>
  <c r="BB16" i="6"/>
  <c r="X13" i="6"/>
  <c r="AY15" i="6"/>
  <c r="AH15" i="6"/>
  <c r="AH15" i="12"/>
  <c r="AY15" i="12"/>
  <c r="Y14" i="12"/>
  <c r="AG14" i="12"/>
  <c r="AZ16" i="12"/>
  <c r="BB16" i="12"/>
  <c r="BC17" i="12"/>
  <c r="BD17" i="12"/>
  <c r="AD13" i="12"/>
  <c r="AE13" i="12" s="1"/>
  <c r="AS13" i="12"/>
  <c r="AT13" i="12" s="1"/>
  <c r="AZ14" i="5"/>
  <c r="BB14" i="5"/>
  <c r="S11" i="5"/>
  <c r="AM13" i="5"/>
  <c r="X13" i="5"/>
  <c r="BC99" i="4"/>
  <c r="BD99" i="4"/>
  <c r="BD171" i="4"/>
  <c r="BC171" i="4"/>
  <c r="BC802" i="4"/>
  <c r="BD802" i="4"/>
  <c r="BC699" i="4"/>
  <c r="BD699" i="4"/>
  <c r="AZ167" i="4"/>
  <c r="BB167" i="4"/>
  <c r="AW737" i="4"/>
  <c r="AY737" i="4"/>
  <c r="BC746" i="4"/>
  <c r="BD746" i="4"/>
  <c r="Y594" i="4"/>
  <c r="AZ751" i="4"/>
  <c r="BB751" i="4"/>
  <c r="BC760" i="4"/>
  <c r="BD760" i="4"/>
  <c r="BC260" i="4"/>
  <c r="BD260" i="4"/>
  <c r="BC557" i="4"/>
  <c r="BD557" i="4"/>
  <c r="AZ56" i="4"/>
  <c r="BB56" i="4"/>
  <c r="AV908" i="4"/>
  <c r="AN908" i="4"/>
  <c r="BC970" i="4"/>
  <c r="BD970" i="4"/>
  <c r="AH218" i="4"/>
  <c r="AY218" i="4"/>
  <c r="AZ518" i="4"/>
  <c r="BB518" i="4"/>
  <c r="AY595" i="4"/>
  <c r="AH595" i="4"/>
  <c r="AE432" i="4"/>
  <c r="AG432" i="4"/>
  <c r="AH711" i="4"/>
  <c r="AG141" i="4"/>
  <c r="Y141" i="4"/>
  <c r="AV554" i="4"/>
  <c r="AW554" i="4" s="1"/>
  <c r="AN554" i="4"/>
  <c r="BC777" i="4"/>
  <c r="BD777" i="4"/>
  <c r="AZ924" i="4"/>
  <c r="BB924" i="4"/>
  <c r="AY817" i="4"/>
  <c r="AY355" i="4"/>
  <c r="AH355" i="4"/>
  <c r="AG339" i="4"/>
  <c r="Y339" i="4"/>
  <c r="AZ302" i="4"/>
  <c r="BB302" i="4"/>
  <c r="AD13" i="4"/>
  <c r="AE13" i="4" s="1"/>
  <c r="BB395" i="4"/>
  <c r="BC837" i="4"/>
  <c r="BD837" i="4"/>
  <c r="AE696" i="4"/>
  <c r="AG696" i="4"/>
  <c r="AZ713" i="4"/>
  <c r="BB713" i="4"/>
  <c r="AZ697" i="4"/>
  <c r="BB697" i="4"/>
  <c r="S12" i="4"/>
  <c r="AZ98" i="4"/>
  <c r="BB98" i="4"/>
  <c r="BB953" i="4"/>
  <c r="BC745" i="4"/>
  <c r="BD745" i="4"/>
  <c r="BC714" i="4"/>
  <c r="BD714" i="4"/>
  <c r="AZ698" i="4"/>
  <c r="BB698" i="4"/>
  <c r="BC941" i="4"/>
  <c r="BD941" i="4"/>
  <c r="BC380" i="4"/>
  <c r="BD380" i="4"/>
  <c r="AH594" i="4"/>
  <c r="AZ379" i="4"/>
  <c r="BB379" i="4"/>
  <c r="BC168" i="4"/>
  <c r="BD168" i="4"/>
  <c r="BC739" i="4"/>
  <c r="BD739" i="4"/>
  <c r="AT696" i="4"/>
  <c r="AV696" i="4"/>
  <c r="AW696" i="4" s="1"/>
  <c r="AY433" i="4"/>
  <c r="AZ819" i="4"/>
  <c r="BB819" i="4"/>
  <c r="AH340" i="4"/>
  <c r="AY340" i="4"/>
  <c r="AY257" i="4"/>
  <c r="AH257" i="4"/>
  <c r="AZ969" i="4"/>
  <c r="BB969" i="4"/>
  <c r="AY614" i="4"/>
  <c r="AH614" i="4"/>
  <c r="BC759" i="4"/>
  <c r="BD759" i="4"/>
  <c r="AK12" i="4"/>
  <c r="AK11" i="4" s="1"/>
  <c r="AY217" i="4"/>
  <c r="AH217" i="4"/>
  <c r="AN337" i="4"/>
  <c r="AV337" i="4"/>
  <c r="AW337" i="4" s="1"/>
  <c r="BC753" i="4"/>
  <c r="BD753" i="4"/>
  <c r="AY834" i="4"/>
  <c r="AH834" i="4"/>
  <c r="AY800" i="4"/>
  <c r="AH800" i="4"/>
  <c r="BC606" i="4"/>
  <c r="BD606" i="4"/>
  <c r="BC220" i="4"/>
  <c r="BD220" i="4"/>
  <c r="AN711" i="4"/>
  <c r="AV711" i="4"/>
  <c r="AW711" i="4" s="1"/>
  <c r="BC911" i="4"/>
  <c r="BD911" i="4"/>
  <c r="BC955" i="4"/>
  <c r="BD955" i="4"/>
  <c r="AJ139" i="4"/>
  <c r="AM140" i="4"/>
  <c r="AH894" i="4"/>
  <c r="AY894" i="4"/>
  <c r="AY818" i="4"/>
  <c r="AZ341" i="4"/>
  <c r="BB341" i="4"/>
  <c r="AV651" i="4"/>
  <c r="AN651" i="4"/>
  <c r="AZ752" i="4"/>
  <c r="BB752" i="4"/>
  <c r="BC57" i="4"/>
  <c r="BD57" i="4"/>
  <c r="BC820" i="4"/>
  <c r="BD820" i="4"/>
  <c r="AZ179" i="4"/>
  <c r="BB179" i="4"/>
  <c r="AZ434" i="4"/>
  <c r="BB434" i="4"/>
  <c r="AH258" i="4"/>
  <c r="AY258" i="4"/>
  <c r="AY300" i="4"/>
  <c r="AH300" i="4"/>
  <c r="AY712" i="4"/>
  <c r="AH712" i="4"/>
  <c r="BC519" i="4"/>
  <c r="BD519" i="4"/>
  <c r="AV594" i="4"/>
  <c r="AW594" i="4" s="1"/>
  <c r="AN594" i="4"/>
  <c r="AZ259" i="4"/>
  <c r="BB259" i="4"/>
  <c r="BC931" i="4"/>
  <c r="BD931" i="4"/>
  <c r="AZ738" i="4"/>
  <c r="BB738" i="4"/>
  <c r="AH954" i="4"/>
  <c r="AY954" i="4"/>
  <c r="AZ616" i="4"/>
  <c r="BB616" i="4"/>
  <c r="AG651" i="4"/>
  <c r="Y651" i="4"/>
  <c r="BC895" i="4"/>
  <c r="BD895" i="4"/>
  <c r="AZ909" i="4"/>
  <c r="BB909" i="4"/>
  <c r="AZ356" i="4"/>
  <c r="BB356" i="4"/>
  <c r="AY835" i="4"/>
  <c r="AH835" i="4"/>
  <c r="AH799" i="4"/>
  <c r="AY799" i="4"/>
  <c r="AY967" i="4"/>
  <c r="AH967" i="4"/>
  <c r="BC396" i="4"/>
  <c r="BD396" i="4"/>
  <c r="AH301" i="4"/>
  <c r="AY301" i="4"/>
  <c r="AG394" i="4"/>
  <c r="Y394" i="4"/>
  <c r="BC362" i="4"/>
  <c r="BD362" i="4"/>
  <c r="AN55" i="4"/>
  <c r="AV55" i="4"/>
  <c r="BC744" i="4"/>
  <c r="BD744" i="4"/>
  <c r="AY893" i="4"/>
  <c r="AH893" i="4"/>
  <c r="AH378" i="4"/>
  <c r="AY378" i="4"/>
  <c r="AN338" i="4"/>
  <c r="AV338" i="4"/>
  <c r="AW338" i="4" s="1"/>
  <c r="AZ673" i="4"/>
  <c r="BB673" i="4"/>
  <c r="AZ836" i="4"/>
  <c r="BB836" i="4"/>
  <c r="AZ801" i="4"/>
  <c r="BB801" i="4"/>
  <c r="AH596" i="4"/>
  <c r="AY596" i="4"/>
  <c r="AZ605" i="4"/>
  <c r="BB605" i="4"/>
  <c r="AY476" i="4"/>
  <c r="AH476" i="4"/>
  <c r="AM394" i="4"/>
  <c r="AZ178" i="4"/>
  <c r="BB178" i="4"/>
  <c r="AS139" i="4"/>
  <c r="AT139" i="4" s="1"/>
  <c r="AP13" i="4"/>
  <c r="AH554" i="4"/>
  <c r="AY554" i="4"/>
  <c r="BC758" i="4"/>
  <c r="BD758" i="4"/>
  <c r="AV141" i="4"/>
  <c r="AW141" i="4" s="1"/>
  <c r="AN141" i="4"/>
  <c r="BC925" i="4"/>
  <c r="BD925" i="4"/>
  <c r="AY939" i="4"/>
  <c r="AZ940" i="4"/>
  <c r="BB940" i="4"/>
  <c r="AY475" i="4"/>
  <c r="AH475" i="4"/>
  <c r="BC303" i="4"/>
  <c r="BD303" i="4"/>
  <c r="AH968" i="4"/>
  <c r="AY968" i="4"/>
  <c r="AZ477" i="4"/>
  <c r="BB477" i="4"/>
  <c r="AZ219" i="4"/>
  <c r="BB219" i="4"/>
  <c r="AH615" i="4"/>
  <c r="AY615" i="4"/>
  <c r="BC58" i="4"/>
  <c r="BD58" i="4"/>
  <c r="BC556" i="4"/>
  <c r="BD556" i="4"/>
  <c r="AZ776" i="4"/>
  <c r="BB776" i="4"/>
  <c r="AY652" i="4"/>
  <c r="AH652" i="4"/>
  <c r="AZ555" i="4"/>
  <c r="BB555" i="4"/>
  <c r="AZ517" i="4"/>
  <c r="BB517" i="4"/>
  <c r="AE177" i="4"/>
  <c r="AG177" i="4"/>
  <c r="AZ910" i="4"/>
  <c r="BB910" i="4"/>
  <c r="BC674" i="4"/>
  <c r="BD674" i="4"/>
  <c r="X140" i="4"/>
  <c r="U139" i="4"/>
  <c r="BC478" i="4"/>
  <c r="BD478" i="4"/>
  <c r="BB516" i="4"/>
  <c r="Y650" i="4"/>
  <c r="AG650" i="4"/>
  <c r="AH650" i="4" s="1"/>
  <c r="AZ930" i="4"/>
  <c r="BB930" i="4"/>
  <c r="X338" i="4"/>
  <c r="U337" i="4"/>
  <c r="X337" i="4" s="1"/>
  <c r="AA12" i="4"/>
  <c r="BC435" i="4"/>
  <c r="BD435" i="4"/>
  <c r="AH142" i="4"/>
  <c r="AY142" i="4"/>
  <c r="AV432" i="4"/>
  <c r="AW432" i="4" s="1"/>
  <c r="AN432" i="4"/>
  <c r="AY377" i="4"/>
  <c r="AH377" i="4"/>
  <c r="BC617" i="4"/>
  <c r="BD617" i="4"/>
  <c r="AT337" i="4"/>
  <c r="AW14" i="27" l="1"/>
  <c r="AW13" i="27"/>
  <c r="AZ13" i="27"/>
  <c r="BB13" i="27"/>
  <c r="X11" i="34"/>
  <c r="X12" i="34"/>
  <c r="BC15" i="34"/>
  <c r="BD15" i="34"/>
  <c r="AG13" i="34"/>
  <c r="AH13" i="34" s="1"/>
  <c r="Y13" i="34"/>
  <c r="AM12" i="34"/>
  <c r="AM11" i="34"/>
  <c r="AD11" i="34"/>
  <c r="AD12" i="34"/>
  <c r="AE12" i="34" s="1"/>
  <c r="AW13" i="34"/>
  <c r="S11" i="34"/>
  <c r="AS12" i="34"/>
  <c r="AT12" i="34" s="1"/>
  <c r="AS11" i="34"/>
  <c r="BC14" i="34"/>
  <c r="BD14" i="34"/>
  <c r="AZ14" i="33"/>
  <c r="BB14" i="33"/>
  <c r="Y13" i="33"/>
  <c r="AG13" i="33"/>
  <c r="AH13" i="33" s="1"/>
  <c r="AZ15" i="33"/>
  <c r="BB15" i="33"/>
  <c r="S11" i="33"/>
  <c r="AD12" i="33"/>
  <c r="AE12" i="33" s="1"/>
  <c r="AD11" i="33"/>
  <c r="AW13" i="33"/>
  <c r="AM12" i="33"/>
  <c r="AM11" i="33"/>
  <c r="X11" i="33"/>
  <c r="X12" i="33"/>
  <c r="BC16" i="33"/>
  <c r="BD16" i="33"/>
  <c r="AS12" i="33"/>
  <c r="AT12" i="33" s="1"/>
  <c r="AS11" i="33"/>
  <c r="AW13" i="32"/>
  <c r="S11" i="32"/>
  <c r="AM12" i="32"/>
  <c r="AM11" i="32"/>
  <c r="AY14" i="32"/>
  <c r="AZ15" i="32"/>
  <c r="BB15" i="32"/>
  <c r="X12" i="32"/>
  <c r="X11" i="32"/>
  <c r="AG13" i="32"/>
  <c r="AH13" i="32" s="1"/>
  <c r="Y13" i="32"/>
  <c r="BC16" i="32"/>
  <c r="BD16" i="32"/>
  <c r="AD12" i="32"/>
  <c r="AE12" i="32" s="1"/>
  <c r="AD11" i="32"/>
  <c r="AE11" i="32" s="1"/>
  <c r="AS12" i="32"/>
  <c r="AT12" i="32" s="1"/>
  <c r="AS11" i="32"/>
  <c r="AT11" i="32" s="1"/>
  <c r="AM11" i="31"/>
  <c r="AM12" i="31"/>
  <c r="AW13" i="31"/>
  <c r="AZ15" i="31"/>
  <c r="BB15" i="31"/>
  <c r="AD12" i="31"/>
  <c r="AE12" i="31" s="1"/>
  <c r="AD11" i="31"/>
  <c r="BC29" i="31"/>
  <c r="BD29" i="31"/>
  <c r="X12" i="31"/>
  <c r="X11" i="31"/>
  <c r="AS12" i="31"/>
  <c r="AT12" i="31" s="1"/>
  <c r="AS11" i="31"/>
  <c r="AG13" i="31"/>
  <c r="AH13" i="31" s="1"/>
  <c r="Y13" i="31"/>
  <c r="AZ14" i="31"/>
  <c r="BB14" i="31"/>
  <c r="BC16" i="31"/>
  <c r="BD16" i="31"/>
  <c r="S11" i="31"/>
  <c r="AM11" i="30"/>
  <c r="AM12" i="30"/>
  <c r="X11" i="30"/>
  <c r="X12" i="30"/>
  <c r="AZ15" i="30"/>
  <c r="BB15" i="30"/>
  <c r="AW13" i="30"/>
  <c r="AS11" i="30"/>
  <c r="AS12" i="30"/>
  <c r="AT12" i="30" s="1"/>
  <c r="AZ14" i="30"/>
  <c r="BB14" i="30"/>
  <c r="S11" i="30"/>
  <c r="BC16" i="30"/>
  <c r="BD16" i="30"/>
  <c r="AD11" i="30"/>
  <c r="AD12" i="30"/>
  <c r="AE12" i="30" s="1"/>
  <c r="AG13" i="30"/>
  <c r="AH13" i="30" s="1"/>
  <c r="Y13" i="30"/>
  <c r="AW13" i="29"/>
  <c r="AZ15" i="29"/>
  <c r="BB15" i="29"/>
  <c r="AG13" i="29"/>
  <c r="AH13" i="29" s="1"/>
  <c r="AS11" i="29"/>
  <c r="AS12" i="29"/>
  <c r="AT12" i="29" s="1"/>
  <c r="S11" i="29"/>
  <c r="BC16" i="29"/>
  <c r="BD16" i="29"/>
  <c r="AM11" i="29"/>
  <c r="AM12" i="29"/>
  <c r="Y12" i="29"/>
  <c r="AD11" i="29"/>
  <c r="AE11" i="29" s="1"/>
  <c r="AD12" i="29"/>
  <c r="AE12" i="29" s="1"/>
  <c r="Y11" i="29"/>
  <c r="AZ14" i="29"/>
  <c r="BB14" i="29"/>
  <c r="AM11" i="28"/>
  <c r="AM12" i="28"/>
  <c r="BC16" i="28"/>
  <c r="BD16" i="28"/>
  <c r="Y13" i="28"/>
  <c r="AG13" i="28"/>
  <c r="AH13" i="28" s="1"/>
  <c r="AD12" i="28"/>
  <c r="AE12" i="28" s="1"/>
  <c r="AD11" i="28"/>
  <c r="AW13" i="28"/>
  <c r="AZ15" i="28"/>
  <c r="BB15" i="28"/>
  <c r="S11" i="28"/>
  <c r="X11" i="28"/>
  <c r="X12" i="28"/>
  <c r="AS12" i="28"/>
  <c r="AT12" i="28" s="1"/>
  <c r="AS11" i="28"/>
  <c r="AT11" i="28" s="1"/>
  <c r="AZ14" i="28"/>
  <c r="BB14" i="28"/>
  <c r="AZ14" i="27"/>
  <c r="BB14" i="27"/>
  <c r="BC16" i="27"/>
  <c r="BD16" i="27"/>
  <c r="S11" i="27"/>
  <c r="AD12" i="27"/>
  <c r="AE12" i="27" s="1"/>
  <c r="AD11" i="27"/>
  <c r="X12" i="27"/>
  <c r="X11" i="27"/>
  <c r="AM11" i="27"/>
  <c r="AM12" i="27"/>
  <c r="AS11" i="27"/>
  <c r="AS12" i="27"/>
  <c r="AT12" i="27" s="1"/>
  <c r="AZ15" i="27"/>
  <c r="BB15" i="27"/>
  <c r="S11" i="26"/>
  <c r="AM12" i="26"/>
  <c r="AM11" i="26"/>
  <c r="BC54" i="26"/>
  <c r="BD54" i="26"/>
  <c r="AS12" i="26"/>
  <c r="AT12" i="26" s="1"/>
  <c r="AS11" i="26"/>
  <c r="X11" i="26"/>
  <c r="X12" i="26"/>
  <c r="BC61" i="26"/>
  <c r="BD61" i="26"/>
  <c r="BC55" i="26"/>
  <c r="BD55" i="26"/>
  <c r="AG13" i="26"/>
  <c r="AH13" i="26" s="1"/>
  <c r="Y13" i="26"/>
  <c r="BC40" i="26"/>
  <c r="BD40" i="26"/>
  <c r="BC41" i="26"/>
  <c r="BD41" i="26"/>
  <c r="BC79" i="26"/>
  <c r="BD79" i="26"/>
  <c r="AD11" i="26"/>
  <c r="AD12" i="26"/>
  <c r="AE12" i="26" s="1"/>
  <c r="AZ14" i="26"/>
  <c r="BB14" i="26"/>
  <c r="BC16" i="26"/>
  <c r="BD16" i="26"/>
  <c r="BC62" i="26"/>
  <c r="BD62" i="26"/>
  <c r="BC15" i="26"/>
  <c r="BD15" i="26"/>
  <c r="AW13" i="25"/>
  <c r="AM12" i="25"/>
  <c r="AM11" i="25"/>
  <c r="X12" i="25"/>
  <c r="X11" i="25"/>
  <c r="AS12" i="25"/>
  <c r="AT12" i="25" s="1"/>
  <c r="AS11" i="25"/>
  <c r="AT11" i="25" s="1"/>
  <c r="Y13" i="25"/>
  <c r="AG13" i="25"/>
  <c r="AH13" i="25" s="1"/>
  <c r="AD12" i="25"/>
  <c r="AE12" i="25" s="1"/>
  <c r="AD11" i="25"/>
  <c r="AE11" i="25" s="1"/>
  <c r="AW13" i="24"/>
  <c r="AY14" i="24"/>
  <c r="AH14" i="24"/>
  <c r="AZ15" i="24"/>
  <c r="BB15" i="24"/>
  <c r="AM12" i="24"/>
  <c r="AM11" i="24"/>
  <c r="X12" i="24"/>
  <c r="X11" i="24"/>
  <c r="AS12" i="24"/>
  <c r="AT12" i="24" s="1"/>
  <c r="AS11" i="24"/>
  <c r="AG13" i="24"/>
  <c r="AH13" i="24" s="1"/>
  <c r="Y13" i="24"/>
  <c r="S11" i="24"/>
  <c r="AD12" i="24"/>
  <c r="AE12" i="24" s="1"/>
  <c r="AD11" i="24"/>
  <c r="X12" i="23"/>
  <c r="X11" i="23"/>
  <c r="AD12" i="23"/>
  <c r="AE12" i="23" s="1"/>
  <c r="AD11" i="23"/>
  <c r="AM12" i="23"/>
  <c r="AM11" i="23"/>
  <c r="AW13" i="23"/>
  <c r="AZ14" i="23"/>
  <c r="BB14" i="23"/>
  <c r="AZ15" i="23"/>
  <c r="BB15" i="23"/>
  <c r="S11" i="23"/>
  <c r="Y13" i="23"/>
  <c r="AG13" i="23"/>
  <c r="AH13" i="23" s="1"/>
  <c r="BC16" i="23"/>
  <c r="BD16" i="23"/>
  <c r="AS12" i="23"/>
  <c r="AT12" i="23" s="1"/>
  <c r="AS11" i="23"/>
  <c r="AT11" i="23" s="1"/>
  <c r="S11" i="20"/>
  <c r="BC24" i="20"/>
  <c r="BD24" i="20"/>
  <c r="AH13" i="20"/>
  <c r="AZ15" i="20"/>
  <c r="BB15" i="20"/>
  <c r="AS12" i="20"/>
  <c r="AT12" i="20" s="1"/>
  <c r="AS11" i="20"/>
  <c r="AM12" i="20"/>
  <c r="AM11" i="20"/>
  <c r="AV13" i="20"/>
  <c r="AW13" i="20" s="1"/>
  <c r="AN13" i="20"/>
  <c r="X12" i="20"/>
  <c r="X11" i="20"/>
  <c r="AH14" i="20"/>
  <c r="AY14" i="20"/>
  <c r="AV13" i="18"/>
  <c r="AW13" i="18" s="1"/>
  <c r="AD12" i="11"/>
  <c r="AE12" i="11" s="1"/>
  <c r="AD11" i="11"/>
  <c r="AZ14" i="11"/>
  <c r="BB14" i="11"/>
  <c r="AY13" i="11"/>
  <c r="AH13" i="11"/>
  <c r="BC16" i="11"/>
  <c r="BD16" i="11"/>
  <c r="X12" i="11"/>
  <c r="U11" i="11"/>
  <c r="X11" i="11" s="1"/>
  <c r="AJ11" i="11"/>
  <c r="AZ15" i="11"/>
  <c r="BB15" i="11"/>
  <c r="S11" i="11"/>
  <c r="BC16" i="22"/>
  <c r="BD16" i="22"/>
  <c r="AH14" i="22"/>
  <c r="AY14" i="22"/>
  <c r="X12" i="22"/>
  <c r="U11" i="22"/>
  <c r="X11" i="22" s="1"/>
  <c r="AM12" i="22"/>
  <c r="AM11" i="22"/>
  <c r="AZ15" i="22"/>
  <c r="BB15" i="22"/>
  <c r="S11" i="22"/>
  <c r="AW14" i="22"/>
  <c r="AW13" i="22"/>
  <c r="AS11" i="21"/>
  <c r="AS12" i="21"/>
  <c r="AT12" i="21" s="1"/>
  <c r="AY14" i="21"/>
  <c r="AH14" i="21"/>
  <c r="AD11" i="21"/>
  <c r="AD12" i="21"/>
  <c r="AE12" i="21" s="1"/>
  <c r="AY13" i="21"/>
  <c r="AH13" i="21"/>
  <c r="AM11" i="21"/>
  <c r="AM12" i="21"/>
  <c r="AZ15" i="21"/>
  <c r="BB15" i="21"/>
  <c r="BC16" i="21"/>
  <c r="BD16" i="21"/>
  <c r="S11" i="21"/>
  <c r="AZ14" i="19"/>
  <c r="BB14" i="19"/>
  <c r="AZ15" i="19"/>
  <c r="BB15" i="19"/>
  <c r="AD12" i="19"/>
  <c r="AE12" i="19" s="1"/>
  <c r="AD11" i="19"/>
  <c r="BC16" i="19"/>
  <c r="BD16" i="19"/>
  <c r="AY13" i="19"/>
  <c r="AH13" i="19"/>
  <c r="AS12" i="19"/>
  <c r="AT12" i="19" s="1"/>
  <c r="AS11" i="19"/>
  <c r="S11" i="19"/>
  <c r="BC16" i="18"/>
  <c r="BD16" i="18"/>
  <c r="AZ15" i="18"/>
  <c r="BB15" i="18"/>
  <c r="AD12" i="18"/>
  <c r="AE12" i="18" s="1"/>
  <c r="AD11" i="18"/>
  <c r="AY13" i="18"/>
  <c r="AH13" i="18"/>
  <c r="AS12" i="18"/>
  <c r="AT12" i="18" s="1"/>
  <c r="AS11" i="18"/>
  <c r="S11" i="18"/>
  <c r="AZ14" i="18"/>
  <c r="BB14" i="18"/>
  <c r="AZ14" i="17"/>
  <c r="BB14" i="17"/>
  <c r="AM12" i="17"/>
  <c r="AM11" i="17"/>
  <c r="S11" i="17"/>
  <c r="AY13" i="17"/>
  <c r="AH13" i="17"/>
  <c r="AS12" i="17"/>
  <c r="AT12" i="17" s="1"/>
  <c r="AS11" i="17"/>
  <c r="AD12" i="17"/>
  <c r="AE12" i="17" s="1"/>
  <c r="AD11" i="17"/>
  <c r="AZ15" i="17"/>
  <c r="BB15" i="17"/>
  <c r="AY13" i="10"/>
  <c r="AH13" i="10"/>
  <c r="AY14" i="10"/>
  <c r="BC15" i="10"/>
  <c r="BD15" i="10"/>
  <c r="S11" i="10"/>
  <c r="AZ14" i="16"/>
  <c r="BB14" i="16"/>
  <c r="AZ15" i="16"/>
  <c r="BB15" i="16"/>
  <c r="AM11" i="16"/>
  <c r="AM12" i="16"/>
  <c r="BC16" i="16"/>
  <c r="BD16" i="16"/>
  <c r="AS11" i="16"/>
  <c r="AS12" i="16"/>
  <c r="AT12" i="16" s="1"/>
  <c r="Y13" i="16"/>
  <c r="AG13" i="16"/>
  <c r="S11" i="16"/>
  <c r="AZ16" i="9"/>
  <c r="BB16" i="9"/>
  <c r="AY15" i="9"/>
  <c r="AH15" i="9"/>
  <c r="AG13" i="9"/>
  <c r="Y13" i="9"/>
  <c r="BC17" i="9"/>
  <c r="BD17" i="9"/>
  <c r="S11" i="9"/>
  <c r="AG14" i="9"/>
  <c r="Y14" i="9"/>
  <c r="AZ31" i="9"/>
  <c r="BB31" i="9"/>
  <c r="X12" i="9"/>
  <c r="X11" i="9"/>
  <c r="BC32" i="9"/>
  <c r="BD32" i="9"/>
  <c r="AD12" i="9"/>
  <c r="AE12" i="9" s="1"/>
  <c r="AD11" i="9"/>
  <c r="AS12" i="9"/>
  <c r="AT12" i="9" s="1"/>
  <c r="AS11" i="9"/>
  <c r="AT11" i="9" s="1"/>
  <c r="AM12" i="15"/>
  <c r="AM11" i="15"/>
  <c r="S11" i="15"/>
  <c r="AD13" i="15"/>
  <c r="AE13" i="15" s="1"/>
  <c r="AV13" i="15"/>
  <c r="AW13" i="15" s="1"/>
  <c r="AN13" i="15"/>
  <c r="AS12" i="15"/>
  <c r="AT12" i="15" s="1"/>
  <c r="AS11" i="15"/>
  <c r="X12" i="15"/>
  <c r="X11" i="15"/>
  <c r="BC14" i="15"/>
  <c r="BD14" i="15"/>
  <c r="Y13" i="15"/>
  <c r="AZ15" i="15"/>
  <c r="BB15" i="15"/>
  <c r="S11" i="8"/>
  <c r="BC16" i="8"/>
  <c r="BD16" i="8"/>
  <c r="AD11" i="8"/>
  <c r="AE11" i="8" s="1"/>
  <c r="AD12" i="8"/>
  <c r="AE12" i="8" s="1"/>
  <c r="AS12" i="8"/>
  <c r="AT12" i="8" s="1"/>
  <c r="AS11" i="8"/>
  <c r="AG13" i="8"/>
  <c r="Y13" i="8"/>
  <c r="AZ14" i="8"/>
  <c r="BB14" i="8"/>
  <c r="AZ15" i="8"/>
  <c r="BB15" i="8"/>
  <c r="AM13" i="8"/>
  <c r="AZ15" i="14"/>
  <c r="BB15" i="14"/>
  <c r="AZ14" i="14"/>
  <c r="BB14" i="14"/>
  <c r="AD12" i="14"/>
  <c r="AE12" i="14" s="1"/>
  <c r="AD11" i="14"/>
  <c r="S11" i="14"/>
  <c r="BC16" i="14"/>
  <c r="BD16" i="14"/>
  <c r="AS13" i="14"/>
  <c r="AT13" i="14" s="1"/>
  <c r="Y13" i="7"/>
  <c r="S11" i="7"/>
  <c r="BC14" i="7"/>
  <c r="BD14" i="7"/>
  <c r="AM12" i="7"/>
  <c r="AM11" i="7"/>
  <c r="AZ15" i="7"/>
  <c r="BB15" i="7"/>
  <c r="BC16" i="7"/>
  <c r="BD16" i="7"/>
  <c r="AN13" i="7"/>
  <c r="X12" i="7"/>
  <c r="X11" i="7"/>
  <c r="S11" i="13"/>
  <c r="AV15" i="13"/>
  <c r="AW15" i="13" s="1"/>
  <c r="Y13" i="13"/>
  <c r="AM12" i="13"/>
  <c r="AM11" i="13"/>
  <c r="AY15" i="13"/>
  <c r="AH15" i="13"/>
  <c r="AS14" i="13"/>
  <c r="AH16" i="13"/>
  <c r="AY16" i="13"/>
  <c r="AN13" i="13"/>
  <c r="X12" i="13"/>
  <c r="X11" i="13"/>
  <c r="AD14" i="13"/>
  <c r="AZ17" i="13"/>
  <c r="BB17" i="13"/>
  <c r="AM12" i="6"/>
  <c r="AM11" i="6"/>
  <c r="X12" i="6"/>
  <c r="X11" i="6"/>
  <c r="AN13" i="6"/>
  <c r="AZ15" i="6"/>
  <c r="BB15" i="6"/>
  <c r="Y13" i="6"/>
  <c r="S11" i="6"/>
  <c r="BC16" i="6"/>
  <c r="BD16" i="6"/>
  <c r="BC14" i="6"/>
  <c r="BD14" i="6"/>
  <c r="BC16" i="12"/>
  <c r="BD16" i="12"/>
  <c r="AM13" i="12"/>
  <c r="AD12" i="12"/>
  <c r="AE12" i="12" s="1"/>
  <c r="AD11" i="12"/>
  <c r="AY14" i="12"/>
  <c r="AH14" i="12"/>
  <c r="AZ15" i="12"/>
  <c r="BB15" i="12"/>
  <c r="AS12" i="12"/>
  <c r="AT12" i="12" s="1"/>
  <c r="AS11" i="12"/>
  <c r="S11" i="12"/>
  <c r="X13" i="12"/>
  <c r="Y13" i="5"/>
  <c r="AN13" i="5"/>
  <c r="BC14" i="5"/>
  <c r="BD14" i="5"/>
  <c r="X12" i="5"/>
  <c r="U11" i="5"/>
  <c r="X11" i="5" s="1"/>
  <c r="AM12" i="5"/>
  <c r="AM11" i="5"/>
  <c r="AD12" i="4"/>
  <c r="AE12" i="4" s="1"/>
  <c r="AA11" i="4"/>
  <c r="AD11" i="4" s="1"/>
  <c r="AY177" i="4"/>
  <c r="AH177" i="4"/>
  <c r="BC776" i="4"/>
  <c r="BD776" i="4"/>
  <c r="AZ968" i="4"/>
  <c r="BB968" i="4"/>
  <c r="AZ939" i="4"/>
  <c r="AY938" i="4"/>
  <c r="BB939" i="4"/>
  <c r="BC605" i="4"/>
  <c r="BD605" i="4"/>
  <c r="AW55" i="4"/>
  <c r="AY55" i="4"/>
  <c r="Y337" i="4"/>
  <c r="AG337" i="4"/>
  <c r="AZ475" i="4"/>
  <c r="BB475" i="4"/>
  <c r="AS13" i="4"/>
  <c r="AT13" i="4" s="1"/>
  <c r="AP12" i="4"/>
  <c r="AV394" i="4"/>
  <c r="AW394" i="4" s="1"/>
  <c r="AN394" i="4"/>
  <c r="AZ893" i="4"/>
  <c r="BB893" i="4"/>
  <c r="AH394" i="4"/>
  <c r="AZ300" i="4"/>
  <c r="BB300" i="4"/>
  <c r="AN140" i="4"/>
  <c r="AV140" i="4"/>
  <c r="AW140" i="4" s="1"/>
  <c r="AY594" i="4"/>
  <c r="BC953" i="4"/>
  <c r="BD953" i="4"/>
  <c r="BC713" i="4"/>
  <c r="BD713" i="4"/>
  <c r="BC302" i="4"/>
  <c r="BD302" i="4"/>
  <c r="AY711" i="4"/>
  <c r="AZ595" i="4"/>
  <c r="BB595" i="4"/>
  <c r="AW908" i="4"/>
  <c r="AY908" i="4"/>
  <c r="BC167" i="4"/>
  <c r="BD167" i="4"/>
  <c r="AZ142" i="4"/>
  <c r="BB142" i="4"/>
  <c r="Y338" i="4"/>
  <c r="AG338" i="4"/>
  <c r="X139" i="4"/>
  <c r="U13" i="4"/>
  <c r="BC910" i="4"/>
  <c r="BD910" i="4"/>
  <c r="BC517" i="4"/>
  <c r="BD517" i="4"/>
  <c r="AZ615" i="4"/>
  <c r="BB615" i="4"/>
  <c r="BC477" i="4"/>
  <c r="BD477" i="4"/>
  <c r="BC940" i="4"/>
  <c r="BD940" i="4"/>
  <c r="AZ596" i="4"/>
  <c r="BB596" i="4"/>
  <c r="BC836" i="4"/>
  <c r="BD836" i="4"/>
  <c r="BC673" i="4"/>
  <c r="BD673" i="4"/>
  <c r="AZ378" i="4"/>
  <c r="BB378" i="4"/>
  <c r="AZ301" i="4"/>
  <c r="BB301" i="4"/>
  <c r="BC909" i="4"/>
  <c r="BD909" i="4"/>
  <c r="AZ954" i="4"/>
  <c r="BB954" i="4"/>
  <c r="AZ258" i="4"/>
  <c r="BB258" i="4"/>
  <c r="BC179" i="4"/>
  <c r="BD179" i="4"/>
  <c r="AZ818" i="4"/>
  <c r="BB818" i="4"/>
  <c r="AM139" i="4"/>
  <c r="AJ13" i="4"/>
  <c r="AZ800" i="4"/>
  <c r="BB800" i="4"/>
  <c r="AZ217" i="4"/>
  <c r="BB217" i="4"/>
  <c r="BC819" i="4"/>
  <c r="BD819" i="4"/>
  <c r="BC98" i="4"/>
  <c r="BD98" i="4"/>
  <c r="AZ355" i="4"/>
  <c r="BB355" i="4"/>
  <c r="AY432" i="4"/>
  <c r="AH432" i="4"/>
  <c r="BC518" i="4"/>
  <c r="BD518" i="4"/>
  <c r="BC56" i="4"/>
  <c r="BD56" i="4"/>
  <c r="BC751" i="4"/>
  <c r="BD751" i="4"/>
  <c r="AZ377" i="4"/>
  <c r="BB377" i="4"/>
  <c r="BC930" i="4"/>
  <c r="BD930" i="4"/>
  <c r="BC516" i="4"/>
  <c r="BD516" i="4"/>
  <c r="Y140" i="4"/>
  <c r="AG140" i="4"/>
  <c r="AZ652" i="4"/>
  <c r="BB652" i="4"/>
  <c r="AZ554" i="4"/>
  <c r="BB554" i="4"/>
  <c r="BC178" i="4"/>
  <c r="BD178" i="4"/>
  <c r="AZ476" i="4"/>
  <c r="BB476" i="4"/>
  <c r="AZ967" i="4"/>
  <c r="BB967" i="4"/>
  <c r="AZ835" i="4"/>
  <c r="BB835" i="4"/>
  <c r="AH651" i="4"/>
  <c r="AY651" i="4"/>
  <c r="AZ712" i="4"/>
  <c r="BB712" i="4"/>
  <c r="AW651" i="4"/>
  <c r="AV650" i="4"/>
  <c r="AW650" i="4" s="1"/>
  <c r="AZ894" i="4"/>
  <c r="BB894" i="4"/>
  <c r="AZ614" i="4"/>
  <c r="BB614" i="4"/>
  <c r="AZ257" i="4"/>
  <c r="BB257" i="4"/>
  <c r="BC379" i="4"/>
  <c r="BD379" i="4"/>
  <c r="BC698" i="4"/>
  <c r="BD698" i="4"/>
  <c r="BC697" i="4"/>
  <c r="BD697" i="4"/>
  <c r="AY696" i="4"/>
  <c r="AH696" i="4"/>
  <c r="BC395" i="4"/>
  <c r="BD395" i="4"/>
  <c r="AZ817" i="4"/>
  <c r="BB817" i="4"/>
  <c r="AH141" i="4"/>
  <c r="AY141" i="4"/>
  <c r="AZ737" i="4"/>
  <c r="BB737" i="4"/>
  <c r="BC555" i="4"/>
  <c r="BD555" i="4"/>
  <c r="BC219" i="4"/>
  <c r="BD219" i="4"/>
  <c r="BC801" i="4"/>
  <c r="BD801" i="4"/>
  <c r="AZ799" i="4"/>
  <c r="BB799" i="4"/>
  <c r="BC356" i="4"/>
  <c r="BD356" i="4"/>
  <c r="BC616" i="4"/>
  <c r="BD616" i="4"/>
  <c r="BC738" i="4"/>
  <c r="BD738" i="4"/>
  <c r="BC259" i="4"/>
  <c r="BD259" i="4"/>
  <c r="BC434" i="4"/>
  <c r="BD434" i="4"/>
  <c r="BC752" i="4"/>
  <c r="BD752" i="4"/>
  <c r="BC341" i="4"/>
  <c r="BD341" i="4"/>
  <c r="AZ834" i="4"/>
  <c r="BB834" i="4"/>
  <c r="BC969" i="4"/>
  <c r="BD969" i="4"/>
  <c r="AZ340" i="4"/>
  <c r="BB340" i="4"/>
  <c r="AZ433" i="4"/>
  <c r="BB433" i="4"/>
  <c r="S11" i="4"/>
  <c r="AY339" i="4"/>
  <c r="AH339" i="4"/>
  <c r="BC924" i="4"/>
  <c r="BD924" i="4"/>
  <c r="AZ218" i="4"/>
  <c r="BB218" i="4"/>
  <c r="AT11" i="34" l="1"/>
  <c r="AT11" i="33"/>
  <c r="AE11" i="33"/>
  <c r="AE11" i="30"/>
  <c r="AG11" i="29"/>
  <c r="AH11" i="29" s="1"/>
  <c r="AT11" i="29"/>
  <c r="AT11" i="27"/>
  <c r="BC13" i="27"/>
  <c r="BD13" i="27"/>
  <c r="AE11" i="27"/>
  <c r="AE11" i="26"/>
  <c r="AT11" i="26"/>
  <c r="AE11" i="23"/>
  <c r="AZ13" i="34"/>
  <c r="BB13" i="34"/>
  <c r="AE11" i="34"/>
  <c r="AN11" i="34"/>
  <c r="AV11" i="34"/>
  <c r="AW11" i="34" s="1"/>
  <c r="AG12" i="34"/>
  <c r="Y12" i="34"/>
  <c r="AV12" i="34"/>
  <c r="AW12" i="34" s="1"/>
  <c r="AN12" i="34"/>
  <c r="AG11" i="34"/>
  <c r="Y11" i="34"/>
  <c r="Y12" i="33"/>
  <c r="AG12" i="33"/>
  <c r="AG11" i="33"/>
  <c r="Y11" i="33"/>
  <c r="BC15" i="33"/>
  <c r="BD15" i="33"/>
  <c r="BC14" i="33"/>
  <c r="BD14" i="33"/>
  <c r="AV11" i="33"/>
  <c r="AW11" i="33" s="1"/>
  <c r="AN11" i="33"/>
  <c r="AN12" i="33"/>
  <c r="AV12" i="33"/>
  <c r="AW12" i="33" s="1"/>
  <c r="Y11" i="32"/>
  <c r="AG11" i="32"/>
  <c r="AZ14" i="32"/>
  <c r="BB14" i="32"/>
  <c r="Y12" i="32"/>
  <c r="AG12" i="32"/>
  <c r="AN11" i="32"/>
  <c r="AV11" i="32"/>
  <c r="AW11" i="32" s="1"/>
  <c r="BC15" i="32"/>
  <c r="BD15" i="32"/>
  <c r="AN12" i="32"/>
  <c r="AV12" i="32"/>
  <c r="AW12" i="32" s="1"/>
  <c r="BC15" i="31"/>
  <c r="BD15" i="31"/>
  <c r="AT11" i="31"/>
  <c r="AG11" i="31"/>
  <c r="Y11" i="31"/>
  <c r="Y12" i="31"/>
  <c r="AG12" i="31"/>
  <c r="AE11" i="31"/>
  <c r="AN12" i="31"/>
  <c r="AV12" i="31"/>
  <c r="AW12" i="31" s="1"/>
  <c r="BC14" i="31"/>
  <c r="BD14" i="31"/>
  <c r="AV11" i="31"/>
  <c r="AW11" i="31" s="1"/>
  <c r="AN11" i="31"/>
  <c r="AT11" i="30"/>
  <c r="AG12" i="30"/>
  <c r="Y12" i="30"/>
  <c r="BC14" i="30"/>
  <c r="BD14" i="30"/>
  <c r="BC15" i="30"/>
  <c r="BD15" i="30"/>
  <c r="AG11" i="30"/>
  <c r="Y11" i="30"/>
  <c r="AW12" i="30"/>
  <c r="AN12" i="30"/>
  <c r="AV11" i="30"/>
  <c r="AW11" i="30" s="1"/>
  <c r="AN11" i="30"/>
  <c r="BC14" i="29"/>
  <c r="BD14" i="29"/>
  <c r="AG12" i="29"/>
  <c r="AV12" i="29"/>
  <c r="AW12" i="29" s="1"/>
  <c r="AN12" i="29"/>
  <c r="AV11" i="29"/>
  <c r="AW11" i="29" s="1"/>
  <c r="AN11" i="29"/>
  <c r="BC15" i="29"/>
  <c r="BD15" i="29"/>
  <c r="BC14" i="28"/>
  <c r="BD14" i="28"/>
  <c r="BC15" i="28"/>
  <c r="BD15" i="28"/>
  <c r="AG12" i="28"/>
  <c r="Y12" i="28"/>
  <c r="Y11" i="28"/>
  <c r="AG11" i="28"/>
  <c r="AE11" i="28"/>
  <c r="AV12" i="28"/>
  <c r="AW12" i="28" s="1"/>
  <c r="AN12" i="28"/>
  <c r="AN11" i="28"/>
  <c r="AV11" i="28"/>
  <c r="AW11" i="28" s="1"/>
  <c r="BC15" i="27"/>
  <c r="BD15" i="27"/>
  <c r="AV12" i="27"/>
  <c r="AW12" i="27" s="1"/>
  <c r="AN12" i="27"/>
  <c r="Y11" i="27"/>
  <c r="AG11" i="27"/>
  <c r="BC14" i="27"/>
  <c r="BD14" i="27"/>
  <c r="AV11" i="27"/>
  <c r="AW11" i="27" s="1"/>
  <c r="AN11" i="27"/>
  <c r="AG12" i="27"/>
  <c r="Y12" i="27"/>
  <c r="BC14" i="26"/>
  <c r="BD14" i="26"/>
  <c r="AZ13" i="26"/>
  <c r="BB13" i="26"/>
  <c r="AV12" i="26"/>
  <c r="AW12" i="26" s="1"/>
  <c r="AN12" i="26"/>
  <c r="AG12" i="26"/>
  <c r="Y12" i="26"/>
  <c r="AG11" i="26"/>
  <c r="Y11" i="26"/>
  <c r="AN11" i="26"/>
  <c r="AV11" i="26"/>
  <c r="AW11" i="26" s="1"/>
  <c r="AG11" i="25"/>
  <c r="Y11" i="25"/>
  <c r="AG12" i="25"/>
  <c r="Y12" i="25"/>
  <c r="AV11" i="25"/>
  <c r="AW11" i="25" s="1"/>
  <c r="AN11" i="25"/>
  <c r="AV12" i="25"/>
  <c r="AW12" i="25" s="1"/>
  <c r="AN12" i="25"/>
  <c r="AV12" i="24"/>
  <c r="AW12" i="24" s="1"/>
  <c r="AN12" i="24"/>
  <c r="AE11" i="24"/>
  <c r="BC15" i="24"/>
  <c r="BD15" i="24"/>
  <c r="AT11" i="24"/>
  <c r="Y11" i="24"/>
  <c r="AG11" i="24"/>
  <c r="AZ14" i="24"/>
  <c r="BB14" i="24"/>
  <c r="AG12" i="24"/>
  <c r="Y12" i="24"/>
  <c r="AN11" i="24"/>
  <c r="AV11" i="24"/>
  <c r="AW11" i="24" s="1"/>
  <c r="AZ13" i="23"/>
  <c r="BB13" i="23"/>
  <c r="BC15" i="23"/>
  <c r="BD15" i="23"/>
  <c r="BC14" i="23"/>
  <c r="BD14" i="23"/>
  <c r="AV11" i="23"/>
  <c r="AW11" i="23" s="1"/>
  <c r="AN11" i="23"/>
  <c r="AG11" i="23"/>
  <c r="Y11" i="23"/>
  <c r="AN12" i="23"/>
  <c r="AV12" i="23"/>
  <c r="AW12" i="23" s="1"/>
  <c r="Y12" i="23"/>
  <c r="AG12" i="23"/>
  <c r="AT11" i="20"/>
  <c r="AZ14" i="20"/>
  <c r="BB14" i="20"/>
  <c r="AN11" i="20"/>
  <c r="AV11" i="20"/>
  <c r="AW11" i="20" s="1"/>
  <c r="AN12" i="20"/>
  <c r="AV12" i="20"/>
  <c r="AW12" i="20" s="1"/>
  <c r="Y11" i="20"/>
  <c r="BC15" i="20"/>
  <c r="BD15" i="20"/>
  <c r="Y12" i="20"/>
  <c r="AY13" i="20"/>
  <c r="AT11" i="19"/>
  <c r="Y12" i="11"/>
  <c r="AG12" i="11"/>
  <c r="AZ13" i="11"/>
  <c r="BB13" i="11"/>
  <c r="AE11" i="11"/>
  <c r="AN11" i="11"/>
  <c r="AS12" i="11"/>
  <c r="AT12" i="11" s="1"/>
  <c r="AS11" i="11"/>
  <c r="AT11" i="11" s="1"/>
  <c r="AN12" i="11"/>
  <c r="BC14" i="11"/>
  <c r="BD14" i="11"/>
  <c r="BC15" i="11"/>
  <c r="BD15" i="11"/>
  <c r="AG11" i="11"/>
  <c r="Y11" i="11"/>
  <c r="AE11" i="17"/>
  <c r="AE11" i="9"/>
  <c r="AG13" i="15"/>
  <c r="AT11" i="15"/>
  <c r="AT11" i="8"/>
  <c r="AT11" i="12"/>
  <c r="BC15" i="22"/>
  <c r="BD15" i="22"/>
  <c r="Y11" i="22"/>
  <c r="AZ14" i="22"/>
  <c r="BB14" i="22"/>
  <c r="Y12" i="22"/>
  <c r="AN11" i="22"/>
  <c r="AD12" i="22"/>
  <c r="AE12" i="22" s="1"/>
  <c r="AD11" i="22"/>
  <c r="AE11" i="22" s="1"/>
  <c r="AS12" i="22"/>
  <c r="AT12" i="22" s="1"/>
  <c r="AS11" i="22"/>
  <c r="AT11" i="22" s="1"/>
  <c r="AN12" i="22"/>
  <c r="X11" i="21"/>
  <c r="X12" i="21"/>
  <c r="AE11" i="21"/>
  <c r="AZ14" i="21"/>
  <c r="BB14" i="21"/>
  <c r="AT11" i="21"/>
  <c r="BC15" i="21"/>
  <c r="BD15" i="21"/>
  <c r="AV12" i="21"/>
  <c r="AW12" i="21" s="1"/>
  <c r="AN12" i="21"/>
  <c r="AV11" i="21"/>
  <c r="AW11" i="21" s="1"/>
  <c r="AN11" i="21"/>
  <c r="AZ13" i="21"/>
  <c r="BB13" i="21"/>
  <c r="AE11" i="19"/>
  <c r="BC14" i="19"/>
  <c r="BD14" i="19"/>
  <c r="X12" i="19"/>
  <c r="X11" i="19"/>
  <c r="AM12" i="19"/>
  <c r="AM11" i="19"/>
  <c r="AZ13" i="19"/>
  <c r="BB13" i="19"/>
  <c r="BC15" i="19"/>
  <c r="BD15" i="19"/>
  <c r="AZ13" i="18"/>
  <c r="BB13" i="18"/>
  <c r="BC14" i="18"/>
  <c r="BD14" i="18"/>
  <c r="AT11" i="18"/>
  <c r="BC15" i="18"/>
  <c r="BD15" i="18"/>
  <c r="AE11" i="18"/>
  <c r="BC15" i="17"/>
  <c r="BD15" i="17"/>
  <c r="AT11" i="17"/>
  <c r="X12" i="17"/>
  <c r="X11" i="17"/>
  <c r="AN12" i="17"/>
  <c r="AV12" i="17"/>
  <c r="AW12" i="17" s="1"/>
  <c r="BC14" i="17"/>
  <c r="BD14" i="17"/>
  <c r="AZ13" i="17"/>
  <c r="BB13" i="17"/>
  <c r="AV11" i="17"/>
  <c r="AW11" i="17" s="1"/>
  <c r="AN11" i="17"/>
  <c r="AM12" i="10"/>
  <c r="AM11" i="10"/>
  <c r="X12" i="10"/>
  <c r="X11" i="10"/>
  <c r="AZ13" i="10"/>
  <c r="BB13" i="10"/>
  <c r="AZ14" i="10"/>
  <c r="BB14" i="10"/>
  <c r="AV12" i="16"/>
  <c r="AW12" i="16" s="1"/>
  <c r="AN12" i="16"/>
  <c r="BC14" i="16"/>
  <c r="BD14" i="16"/>
  <c r="X11" i="16"/>
  <c r="X12" i="16"/>
  <c r="AY13" i="16"/>
  <c r="AH13" i="16"/>
  <c r="AT11" i="16"/>
  <c r="AV11" i="16"/>
  <c r="AW11" i="16" s="1"/>
  <c r="AN11" i="16"/>
  <c r="AD11" i="16"/>
  <c r="AE11" i="16" s="1"/>
  <c r="AD12" i="16"/>
  <c r="AE12" i="16" s="1"/>
  <c r="BC15" i="16"/>
  <c r="BD15" i="16"/>
  <c r="AM12" i="9"/>
  <c r="AM11" i="9"/>
  <c r="AY14" i="9"/>
  <c r="AH14" i="9"/>
  <c r="AH13" i="9"/>
  <c r="AY13" i="9"/>
  <c r="AZ15" i="9"/>
  <c r="BB15" i="9"/>
  <c r="AG11" i="9"/>
  <c r="Y11" i="9"/>
  <c r="BC31" i="9"/>
  <c r="BD31" i="9"/>
  <c r="BC16" i="9"/>
  <c r="BD16" i="9"/>
  <c r="Y12" i="9"/>
  <c r="AG12" i="9"/>
  <c r="AD12" i="15"/>
  <c r="AE12" i="15" s="1"/>
  <c r="AD11" i="15"/>
  <c r="AE11" i="15" s="1"/>
  <c r="AN11" i="15"/>
  <c r="AV11" i="15"/>
  <c r="AW11" i="15" s="1"/>
  <c r="Y11" i="15"/>
  <c r="AG11" i="15"/>
  <c r="AV12" i="15"/>
  <c r="AW12" i="15" s="1"/>
  <c r="AN12" i="15"/>
  <c r="BC15" i="15"/>
  <c r="BD15" i="15"/>
  <c r="Y12" i="15"/>
  <c r="AY13" i="15"/>
  <c r="AH13" i="15"/>
  <c r="AM12" i="8"/>
  <c r="AM11" i="8"/>
  <c r="AH13" i="8"/>
  <c r="BC15" i="8"/>
  <c r="BD15" i="8"/>
  <c r="BC14" i="8"/>
  <c r="BD14" i="8"/>
  <c r="AV13" i="8"/>
  <c r="AW13" i="8" s="1"/>
  <c r="AN13" i="8"/>
  <c r="X11" i="8"/>
  <c r="X12" i="8"/>
  <c r="AE11" i="14"/>
  <c r="BC14" i="14"/>
  <c r="BD14" i="14"/>
  <c r="AS12" i="14"/>
  <c r="AT12" i="14" s="1"/>
  <c r="AS11" i="14"/>
  <c r="AT11" i="14" s="1"/>
  <c r="AM13" i="14"/>
  <c r="X13" i="14"/>
  <c r="BC15" i="14"/>
  <c r="BD15" i="14"/>
  <c r="Y12" i="7"/>
  <c r="AN11" i="7"/>
  <c r="AS13" i="7"/>
  <c r="AD13" i="7"/>
  <c r="AN12" i="7"/>
  <c r="Y11" i="7"/>
  <c r="BC15" i="7"/>
  <c r="BD15" i="7"/>
  <c r="Y11" i="13"/>
  <c r="AN11" i="13"/>
  <c r="Y12" i="13"/>
  <c r="AN12" i="13"/>
  <c r="BC17" i="13"/>
  <c r="BD17" i="13"/>
  <c r="AD13" i="13"/>
  <c r="AZ16" i="13"/>
  <c r="BB16" i="13"/>
  <c r="AS13" i="13"/>
  <c r="AE14" i="13"/>
  <c r="AG14" i="13"/>
  <c r="AT14" i="13"/>
  <c r="AV14" i="13"/>
  <c r="AW14" i="13" s="1"/>
  <c r="AZ15" i="13"/>
  <c r="BB15" i="13"/>
  <c r="AD13" i="6"/>
  <c r="Y12" i="6"/>
  <c r="AN11" i="6"/>
  <c r="AS13" i="6"/>
  <c r="AN12" i="6"/>
  <c r="BC15" i="6"/>
  <c r="BD15" i="6"/>
  <c r="Y11" i="6"/>
  <c r="X11" i="12"/>
  <c r="X12" i="12"/>
  <c r="AM12" i="12"/>
  <c r="AM11" i="12"/>
  <c r="Y13" i="12"/>
  <c r="AG13" i="12"/>
  <c r="BC15" i="12"/>
  <c r="BD15" i="12"/>
  <c r="AV13" i="12"/>
  <c r="AW13" i="12" s="1"/>
  <c r="AN13" i="12"/>
  <c r="AZ14" i="12"/>
  <c r="BB14" i="12"/>
  <c r="AE11" i="12"/>
  <c r="AN12" i="5"/>
  <c r="Y12" i="5"/>
  <c r="AS13" i="5"/>
  <c r="AD13" i="5"/>
  <c r="AN11" i="5"/>
  <c r="Y11" i="5"/>
  <c r="BC340" i="4"/>
  <c r="BD340" i="4"/>
  <c r="BC737" i="4"/>
  <c r="BD737" i="4"/>
  <c r="BC817" i="4"/>
  <c r="BD817" i="4"/>
  <c r="BC257" i="4"/>
  <c r="BD257" i="4"/>
  <c r="BC712" i="4"/>
  <c r="BD712" i="4"/>
  <c r="BC835" i="4"/>
  <c r="BD835" i="4"/>
  <c r="BC554" i="4"/>
  <c r="BD554" i="4"/>
  <c r="AY140" i="4"/>
  <c r="AH140" i="4"/>
  <c r="BC818" i="4"/>
  <c r="BD818" i="4"/>
  <c r="BC218" i="4"/>
  <c r="BD218" i="4"/>
  <c r="AZ696" i="4"/>
  <c r="BB696" i="4"/>
  <c r="AZ594" i="4"/>
  <c r="BB594" i="4"/>
  <c r="BC968" i="4"/>
  <c r="BD968" i="4"/>
  <c r="AZ339" i="4"/>
  <c r="BB339" i="4"/>
  <c r="BC433" i="4"/>
  <c r="BD433" i="4"/>
  <c r="AZ141" i="4"/>
  <c r="BB141" i="4"/>
  <c r="BC614" i="4"/>
  <c r="BD614" i="4"/>
  <c r="AY650" i="4"/>
  <c r="AZ651" i="4"/>
  <c r="BB651" i="4"/>
  <c r="BC967" i="4"/>
  <c r="BD967" i="4"/>
  <c r="BC652" i="4"/>
  <c r="BD652" i="4"/>
  <c r="BC377" i="4"/>
  <c r="BD377" i="4"/>
  <c r="BC217" i="4"/>
  <c r="BD217" i="4"/>
  <c r="AM13" i="4"/>
  <c r="AJ12" i="4"/>
  <c r="BC954" i="4"/>
  <c r="BD954" i="4"/>
  <c r="BC301" i="4"/>
  <c r="BD301" i="4"/>
  <c r="BC596" i="4"/>
  <c r="BD596" i="4"/>
  <c r="X13" i="4"/>
  <c r="U12" i="4"/>
  <c r="BC142" i="4"/>
  <c r="BD142" i="4"/>
  <c r="AZ908" i="4"/>
  <c r="BB908" i="4"/>
  <c r="AZ711" i="4"/>
  <c r="BB711" i="4"/>
  <c r="AY394" i="4"/>
  <c r="BC475" i="4"/>
  <c r="BD475" i="4"/>
  <c r="AZ55" i="4"/>
  <c r="BB55" i="4"/>
  <c r="BC939" i="4"/>
  <c r="BD939" i="4"/>
  <c r="AZ177" i="4"/>
  <c r="BB177" i="4"/>
  <c r="AZ432" i="4"/>
  <c r="BB432" i="4"/>
  <c r="AV139" i="4"/>
  <c r="AW139" i="4" s="1"/>
  <c r="AN139" i="4"/>
  <c r="AG139" i="4"/>
  <c r="Y139" i="4"/>
  <c r="AZ938" i="4"/>
  <c r="BB938" i="4"/>
  <c r="AE11" i="4"/>
  <c r="BC834" i="4"/>
  <c r="BD834" i="4"/>
  <c r="BC799" i="4"/>
  <c r="BD799" i="4"/>
  <c r="BC894" i="4"/>
  <c r="BD894" i="4"/>
  <c r="BC476" i="4"/>
  <c r="BD476" i="4"/>
  <c r="BC355" i="4"/>
  <c r="BD355" i="4"/>
  <c r="BC800" i="4"/>
  <c r="BD800" i="4"/>
  <c r="BC258" i="4"/>
  <c r="BD258" i="4"/>
  <c r="BC378" i="4"/>
  <c r="BD378" i="4"/>
  <c r="BC615" i="4"/>
  <c r="BD615" i="4"/>
  <c r="AH338" i="4"/>
  <c r="AY338" i="4"/>
  <c r="BC595" i="4"/>
  <c r="BD595" i="4"/>
  <c r="BC300" i="4"/>
  <c r="BD300" i="4"/>
  <c r="BC893" i="4"/>
  <c r="BD893" i="4"/>
  <c r="AS12" i="4"/>
  <c r="AT12" i="4" s="1"/>
  <c r="AP11" i="4"/>
  <c r="AS11" i="4" s="1"/>
  <c r="AT11" i="4" s="1"/>
  <c r="AY337" i="4"/>
  <c r="AH337" i="4"/>
  <c r="AY11" i="29" l="1"/>
  <c r="AZ11" i="29" s="1"/>
  <c r="AV12" i="22"/>
  <c r="AW12" i="22" s="1"/>
  <c r="AH11" i="34"/>
  <c r="AY11" i="34"/>
  <c r="AY12" i="34"/>
  <c r="AH12" i="34"/>
  <c r="BC13" i="34"/>
  <c r="BD13" i="34"/>
  <c r="AZ13" i="33"/>
  <c r="BB13" i="33"/>
  <c r="AH11" i="33"/>
  <c r="AY11" i="33"/>
  <c r="AY12" i="33"/>
  <c r="AH12" i="33"/>
  <c r="AZ13" i="32"/>
  <c r="BB13" i="32"/>
  <c r="AY12" i="32"/>
  <c r="AH12" i="32"/>
  <c r="AY11" i="32"/>
  <c r="AH11" i="32"/>
  <c r="BC14" i="32"/>
  <c r="BD14" i="32"/>
  <c r="AY11" i="31"/>
  <c r="AH11" i="31"/>
  <c r="AY12" i="31"/>
  <c r="AH12" i="31"/>
  <c r="AZ13" i="31"/>
  <c r="BB13" i="31"/>
  <c r="AH12" i="30"/>
  <c r="AY12" i="30"/>
  <c r="AZ13" i="30"/>
  <c r="BB13" i="30"/>
  <c r="AH11" i="30"/>
  <c r="AY11" i="30"/>
  <c r="AH12" i="29"/>
  <c r="AY12" i="29"/>
  <c r="AZ13" i="29"/>
  <c r="BB13" i="29"/>
  <c r="AZ13" i="28"/>
  <c r="BB13" i="28"/>
  <c r="AH12" i="28"/>
  <c r="AY12" i="28"/>
  <c r="AY11" i="28"/>
  <c r="AH11" i="28"/>
  <c r="AH11" i="27"/>
  <c r="AY11" i="27"/>
  <c r="AY12" i="27"/>
  <c r="AH12" i="27"/>
  <c r="BC13" i="26"/>
  <c r="BD13" i="26"/>
  <c r="AH11" i="26"/>
  <c r="AY11" i="26"/>
  <c r="AY12" i="26"/>
  <c r="AH12" i="26"/>
  <c r="AZ13" i="25"/>
  <c r="BB13" i="25"/>
  <c r="AY12" i="25"/>
  <c r="AH12" i="25"/>
  <c r="AH11" i="25"/>
  <c r="AY11" i="25"/>
  <c r="BC14" i="24"/>
  <c r="BD14" i="24"/>
  <c r="AH12" i="24"/>
  <c r="AY12" i="24"/>
  <c r="AZ13" i="24"/>
  <c r="BB13" i="24"/>
  <c r="AY11" i="24"/>
  <c r="AH11" i="24"/>
  <c r="AY11" i="23"/>
  <c r="AH11" i="23"/>
  <c r="AY12" i="23"/>
  <c r="AH12" i="23"/>
  <c r="BC13" i="23"/>
  <c r="BD13" i="23"/>
  <c r="AD12" i="20"/>
  <c r="AD11" i="20"/>
  <c r="BC14" i="20"/>
  <c r="BD14" i="20"/>
  <c r="AZ13" i="20"/>
  <c r="BB13" i="20"/>
  <c r="AV12" i="11"/>
  <c r="AW12" i="11" s="1"/>
  <c r="BC13" i="11"/>
  <c r="BD13" i="11"/>
  <c r="AH11" i="11"/>
  <c r="AV11" i="11"/>
  <c r="AW11" i="11" s="1"/>
  <c r="AH12" i="11"/>
  <c r="AG12" i="15"/>
  <c r="AV11" i="22"/>
  <c r="AW11" i="22" s="1"/>
  <c r="AG12" i="22"/>
  <c r="AZ13" i="22"/>
  <c r="BB13" i="22"/>
  <c r="AG11" i="22"/>
  <c r="BC14" i="22"/>
  <c r="BD14" i="22"/>
  <c r="AG12" i="21"/>
  <c r="Y12" i="21"/>
  <c r="BC13" i="21"/>
  <c r="BD13" i="21"/>
  <c r="BC14" i="21"/>
  <c r="BD14" i="21"/>
  <c r="AG11" i="21"/>
  <c r="Y11" i="21"/>
  <c r="AN12" i="19"/>
  <c r="AV12" i="19"/>
  <c r="AW12" i="19" s="1"/>
  <c r="Y12" i="19"/>
  <c r="AG12" i="19"/>
  <c r="BC13" i="19"/>
  <c r="BD13" i="19"/>
  <c r="AV11" i="19"/>
  <c r="AW11" i="19" s="1"/>
  <c r="AN11" i="19"/>
  <c r="AG11" i="19"/>
  <c r="Y11" i="19"/>
  <c r="BC13" i="18"/>
  <c r="BD13" i="18"/>
  <c r="X12" i="18"/>
  <c r="X11" i="18"/>
  <c r="AM12" i="18"/>
  <c r="AM11" i="18"/>
  <c r="Y12" i="17"/>
  <c r="AG12" i="17"/>
  <c r="BC13" i="17"/>
  <c r="BD13" i="17"/>
  <c r="AG11" i="17"/>
  <c r="Y11" i="17"/>
  <c r="BC14" i="10"/>
  <c r="BD14" i="10"/>
  <c r="AN11" i="10"/>
  <c r="AN12" i="10"/>
  <c r="AD12" i="10"/>
  <c r="AE12" i="10" s="1"/>
  <c r="AD11" i="10"/>
  <c r="AE11" i="10" s="1"/>
  <c r="AS12" i="10"/>
  <c r="AT12" i="10" s="1"/>
  <c r="AS11" i="10"/>
  <c r="AT11" i="10" s="1"/>
  <c r="BC13" i="10"/>
  <c r="BD13" i="10"/>
  <c r="Y11" i="10"/>
  <c r="Y12" i="10"/>
  <c r="AG12" i="16"/>
  <c r="Y12" i="16"/>
  <c r="AZ13" i="16"/>
  <c r="BB13" i="16"/>
  <c r="AG11" i="16"/>
  <c r="Y11" i="16"/>
  <c r="BC15" i="9"/>
  <c r="BD15" i="9"/>
  <c r="AV11" i="9"/>
  <c r="AW11" i="9" s="1"/>
  <c r="AN11" i="9"/>
  <c r="AH11" i="9"/>
  <c r="AN12" i="9"/>
  <c r="AV12" i="9"/>
  <c r="AW12" i="9" s="1"/>
  <c r="AH12" i="9"/>
  <c r="AZ13" i="9"/>
  <c r="BB13" i="9"/>
  <c r="AZ14" i="9"/>
  <c r="BB14" i="9"/>
  <c r="AZ13" i="15"/>
  <c r="BB13" i="15"/>
  <c r="AH12" i="15"/>
  <c r="AY12" i="15"/>
  <c r="AY11" i="15"/>
  <c r="AH11" i="15"/>
  <c r="AG12" i="8"/>
  <c r="Y12" i="8"/>
  <c r="AG11" i="8"/>
  <c r="Y11" i="8"/>
  <c r="AY13" i="8"/>
  <c r="AN11" i="8"/>
  <c r="AV11" i="8"/>
  <c r="AW11" i="8" s="1"/>
  <c r="AV12" i="8"/>
  <c r="AW12" i="8" s="1"/>
  <c r="AN12" i="8"/>
  <c r="AV13" i="14"/>
  <c r="AW13" i="14" s="1"/>
  <c r="AN13" i="14"/>
  <c r="AM12" i="14"/>
  <c r="AM11" i="14"/>
  <c r="X12" i="14"/>
  <c r="X11" i="14"/>
  <c r="AG13" i="14"/>
  <c r="Y13" i="14"/>
  <c r="AE13" i="7"/>
  <c r="AG13" i="7"/>
  <c r="AT13" i="7"/>
  <c r="AV13" i="7"/>
  <c r="AW13" i="7" s="1"/>
  <c r="AD11" i="7"/>
  <c r="AD12" i="7"/>
  <c r="AS11" i="7"/>
  <c r="AS12" i="7"/>
  <c r="AS12" i="13"/>
  <c r="AS11" i="13"/>
  <c r="AD12" i="13"/>
  <c r="AD11" i="13"/>
  <c r="BC15" i="13"/>
  <c r="BD15" i="13"/>
  <c r="AY14" i="13"/>
  <c r="AH14" i="13"/>
  <c r="AT13" i="13"/>
  <c r="AV13" i="13"/>
  <c r="AW13" i="13" s="1"/>
  <c r="AE13" i="13"/>
  <c r="AG13" i="13"/>
  <c r="BC16" i="13"/>
  <c r="BD16" i="13"/>
  <c r="AE13" i="6"/>
  <c r="AG13" i="6"/>
  <c r="AD11" i="6"/>
  <c r="AD12" i="6"/>
  <c r="AT13" i="6"/>
  <c r="AV13" i="6"/>
  <c r="AW13" i="6" s="1"/>
  <c r="AS11" i="6"/>
  <c r="AS12" i="6"/>
  <c r="BC14" i="12"/>
  <c r="BD14" i="12"/>
  <c r="AV11" i="12"/>
  <c r="AW11" i="12" s="1"/>
  <c r="AN11" i="12"/>
  <c r="AN12" i="12"/>
  <c r="AV12" i="12"/>
  <c r="AW12" i="12" s="1"/>
  <c r="AH13" i="12"/>
  <c r="AY13" i="12"/>
  <c r="Y12" i="12"/>
  <c r="AG12" i="12"/>
  <c r="AG11" i="12"/>
  <c r="Y11" i="12"/>
  <c r="AE13" i="5"/>
  <c r="AG13" i="5"/>
  <c r="AT13" i="5"/>
  <c r="AV13" i="5"/>
  <c r="AW13" i="5" s="1"/>
  <c r="AD12" i="5"/>
  <c r="AD11" i="5"/>
  <c r="AS12" i="5"/>
  <c r="AS11" i="5"/>
  <c r="AZ338" i="4"/>
  <c r="BB338" i="4"/>
  <c r="AY139" i="4"/>
  <c r="AH139" i="4"/>
  <c r="BC711" i="4"/>
  <c r="BD711" i="4"/>
  <c r="BC651" i="4"/>
  <c r="BD651" i="4"/>
  <c r="BC938" i="4"/>
  <c r="BD938" i="4"/>
  <c r="BC141" i="4"/>
  <c r="BD141" i="4"/>
  <c r="BC339" i="4"/>
  <c r="BD339" i="4"/>
  <c r="BC594" i="4"/>
  <c r="BD594" i="4"/>
  <c r="BC908" i="4"/>
  <c r="BD908" i="4"/>
  <c r="X12" i="4"/>
  <c r="U11" i="4"/>
  <c r="X11" i="4" s="1"/>
  <c r="AM12" i="4"/>
  <c r="AJ11" i="4"/>
  <c r="AM11" i="4" s="1"/>
  <c r="AZ650" i="4"/>
  <c r="BB650" i="4"/>
  <c r="AZ140" i="4"/>
  <c r="BB140" i="4"/>
  <c r="AZ337" i="4"/>
  <c r="BB337" i="4"/>
  <c r="BC432" i="4"/>
  <c r="BD432" i="4"/>
  <c r="BC177" i="4"/>
  <c r="BD177" i="4"/>
  <c r="BC55" i="4"/>
  <c r="BD55" i="4"/>
  <c r="AZ394" i="4"/>
  <c r="BB394" i="4"/>
  <c r="Y13" i="4"/>
  <c r="AG13" i="4"/>
  <c r="AN13" i="4"/>
  <c r="AV13" i="4"/>
  <c r="AW13" i="4" s="1"/>
  <c r="BC696" i="4"/>
  <c r="BD696" i="4"/>
  <c r="BB11" i="29" l="1"/>
  <c r="BC11" i="29" s="1"/>
  <c r="AZ12" i="34"/>
  <c r="BB12" i="34"/>
  <c r="AZ11" i="34"/>
  <c r="BB11" i="34"/>
  <c r="BC13" i="33"/>
  <c r="BD13" i="33"/>
  <c r="AZ12" i="33"/>
  <c r="BB12" i="33"/>
  <c r="AZ11" i="33"/>
  <c r="BB11" i="33"/>
  <c r="AZ12" i="32"/>
  <c r="BB12" i="32"/>
  <c r="BC13" i="32"/>
  <c r="BD13" i="32"/>
  <c r="AZ11" i="32"/>
  <c r="BB11" i="32"/>
  <c r="AZ12" i="31"/>
  <c r="BB12" i="31"/>
  <c r="BC13" i="31"/>
  <c r="BD13" i="31"/>
  <c r="AZ11" i="31"/>
  <c r="BB11" i="31"/>
  <c r="BC13" i="30"/>
  <c r="BD13" i="30"/>
  <c r="AZ11" i="30"/>
  <c r="BB11" i="30"/>
  <c r="AZ12" i="30"/>
  <c r="BB12" i="30"/>
  <c r="BC13" i="29"/>
  <c r="BD13" i="29"/>
  <c r="AZ12" i="29"/>
  <c r="BB12" i="29"/>
  <c r="AZ11" i="28"/>
  <c r="BB11" i="28"/>
  <c r="AZ12" i="28"/>
  <c r="BB12" i="28"/>
  <c r="BC13" i="28"/>
  <c r="BD13" i="28"/>
  <c r="AZ12" i="27"/>
  <c r="BB12" i="27"/>
  <c r="AZ11" i="27"/>
  <c r="BB11" i="27"/>
  <c r="AZ12" i="26"/>
  <c r="BB12" i="26"/>
  <c r="AZ11" i="26"/>
  <c r="BB11" i="26"/>
  <c r="AZ12" i="25"/>
  <c r="BB12" i="25"/>
  <c r="AZ11" i="25"/>
  <c r="BB11" i="25"/>
  <c r="BC13" i="25"/>
  <c r="BD13" i="25"/>
  <c r="AZ12" i="24"/>
  <c r="BB12" i="24"/>
  <c r="AZ11" i="24"/>
  <c r="BB11" i="24"/>
  <c r="BC13" i="24"/>
  <c r="BD13" i="24"/>
  <c r="AZ11" i="23"/>
  <c r="BB11" i="23"/>
  <c r="AZ12" i="23"/>
  <c r="BB12" i="23"/>
  <c r="AE11" i="20"/>
  <c r="AG11" i="20"/>
  <c r="AE12" i="20"/>
  <c r="AG12" i="20"/>
  <c r="BC13" i="20"/>
  <c r="BD13" i="20"/>
  <c r="AY12" i="11"/>
  <c r="AZ12" i="11" s="1"/>
  <c r="AY11" i="11"/>
  <c r="AG11" i="10"/>
  <c r="AY12" i="9"/>
  <c r="AZ12" i="9" s="1"/>
  <c r="AY11" i="9"/>
  <c r="BB11" i="9" s="1"/>
  <c r="BC13" i="22"/>
  <c r="BD13" i="22"/>
  <c r="AY12" i="22"/>
  <c r="AH12" i="22"/>
  <c r="AY11" i="22"/>
  <c r="AH11" i="22"/>
  <c r="AY11" i="21"/>
  <c r="AH11" i="21"/>
  <c r="AH12" i="21"/>
  <c r="AY12" i="21"/>
  <c r="AY11" i="19"/>
  <c r="AH11" i="19"/>
  <c r="AY12" i="19"/>
  <c r="AH12" i="19"/>
  <c r="AV11" i="18"/>
  <c r="AW11" i="18" s="1"/>
  <c r="AN11" i="18"/>
  <c r="AV12" i="18"/>
  <c r="AW12" i="18" s="1"/>
  <c r="AN12" i="18"/>
  <c r="AG11" i="18"/>
  <c r="Y11" i="18"/>
  <c r="AG12" i="18"/>
  <c r="Y12" i="18"/>
  <c r="AY12" i="17"/>
  <c r="AH12" i="17"/>
  <c r="AY11" i="17"/>
  <c r="AH11" i="17"/>
  <c r="AG12" i="10"/>
  <c r="AH11" i="10"/>
  <c r="AV12" i="10"/>
  <c r="AW12" i="10" s="1"/>
  <c r="AV11" i="10"/>
  <c r="AW11" i="10" s="1"/>
  <c r="BC13" i="16"/>
  <c r="BD13" i="16"/>
  <c r="AH11" i="16"/>
  <c r="AY11" i="16"/>
  <c r="AH12" i="16"/>
  <c r="AY12" i="16"/>
  <c r="BC13" i="9"/>
  <c r="BD13" i="9"/>
  <c r="BC14" i="9"/>
  <c r="BD14" i="9"/>
  <c r="AZ12" i="15"/>
  <c r="BB12" i="15"/>
  <c r="AZ11" i="15"/>
  <c r="BB11" i="15"/>
  <c r="BC13" i="15"/>
  <c r="BD13" i="15"/>
  <c r="AH11" i="8"/>
  <c r="AY11" i="8"/>
  <c r="AY12" i="8"/>
  <c r="AH12" i="8"/>
  <c r="AZ13" i="8"/>
  <c r="BB13" i="8"/>
  <c r="Y11" i="14"/>
  <c r="AG11" i="14"/>
  <c r="AN11" i="14"/>
  <c r="AV11" i="14"/>
  <c r="AW11" i="14" s="1"/>
  <c r="AH13" i="14"/>
  <c r="AY13" i="14"/>
  <c r="Y12" i="14"/>
  <c r="AG12" i="14"/>
  <c r="AN12" i="14"/>
  <c r="AV12" i="14"/>
  <c r="AW12" i="14" s="1"/>
  <c r="AE12" i="7"/>
  <c r="AG12" i="7"/>
  <c r="AE11" i="7"/>
  <c r="AG11" i="7"/>
  <c r="AT12" i="7"/>
  <c r="AV12" i="7"/>
  <c r="AW12" i="7" s="1"/>
  <c r="AY13" i="7"/>
  <c r="AH13" i="7"/>
  <c r="AT11" i="7"/>
  <c r="AV11" i="7"/>
  <c r="AW11" i="7" s="1"/>
  <c r="AE11" i="13"/>
  <c r="AG11" i="13"/>
  <c r="AZ14" i="13"/>
  <c r="BB14" i="13"/>
  <c r="AE12" i="13"/>
  <c r="AG12" i="13"/>
  <c r="AH13" i="13"/>
  <c r="AY13" i="13"/>
  <c r="AT11" i="13"/>
  <c r="AV11" i="13"/>
  <c r="AW11" i="13" s="1"/>
  <c r="AT12" i="13"/>
  <c r="AV12" i="13"/>
  <c r="AW12" i="13" s="1"/>
  <c r="AT12" i="6"/>
  <c r="AV12" i="6"/>
  <c r="AW12" i="6" s="1"/>
  <c r="AE12" i="6"/>
  <c r="AG12" i="6"/>
  <c r="AT11" i="6"/>
  <c r="AV11" i="6"/>
  <c r="AW11" i="6" s="1"/>
  <c r="AE11" i="6"/>
  <c r="AG11" i="6"/>
  <c r="AY13" i="6"/>
  <c r="AH13" i="6"/>
  <c r="AZ13" i="12"/>
  <c r="BB13" i="12"/>
  <c r="AH11" i="12"/>
  <c r="AY11" i="12"/>
  <c r="AY12" i="12"/>
  <c r="AH12" i="12"/>
  <c r="AT11" i="5"/>
  <c r="AV11" i="5"/>
  <c r="AW11" i="5" s="1"/>
  <c r="AE11" i="5"/>
  <c r="AG11" i="5"/>
  <c r="AT12" i="5"/>
  <c r="AV12" i="5"/>
  <c r="AW12" i="5" s="1"/>
  <c r="AE12" i="5"/>
  <c r="AG12" i="5"/>
  <c r="AH13" i="5"/>
  <c r="AY13" i="5"/>
  <c r="Y12" i="4"/>
  <c r="AG12" i="4"/>
  <c r="AY13" i="4"/>
  <c r="AH13" i="4"/>
  <c r="BC140" i="4"/>
  <c r="BD140" i="4"/>
  <c r="AV11" i="4"/>
  <c r="AW11" i="4" s="1"/>
  <c r="AN11" i="4"/>
  <c r="BC338" i="4"/>
  <c r="BD338" i="4"/>
  <c r="AN12" i="4"/>
  <c r="AV12" i="4"/>
  <c r="AW12" i="4" s="1"/>
  <c r="BC394" i="4"/>
  <c r="BD394" i="4"/>
  <c r="BC337" i="4"/>
  <c r="BD337" i="4"/>
  <c r="BC650" i="4"/>
  <c r="BD650" i="4"/>
  <c r="AG11" i="4"/>
  <c r="Y11" i="4"/>
  <c r="AZ139" i="4"/>
  <c r="BB139" i="4"/>
  <c r="BD11" i="29" l="1"/>
  <c r="BC12" i="34"/>
  <c r="BD12" i="34"/>
  <c r="BC11" i="34"/>
  <c r="BD11" i="34"/>
  <c r="BC12" i="33"/>
  <c r="BD12" i="33"/>
  <c r="BC11" i="33"/>
  <c r="BD11" i="33"/>
  <c r="BC11" i="32"/>
  <c r="BD11" i="32"/>
  <c r="BC12" i="32"/>
  <c r="BD12" i="32"/>
  <c r="BC11" i="31"/>
  <c r="BD11" i="31"/>
  <c r="BC12" i="31"/>
  <c r="BD12" i="31"/>
  <c r="BC12" i="30"/>
  <c r="BD12" i="30"/>
  <c r="BC11" i="30"/>
  <c r="BD11" i="30"/>
  <c r="BC12" i="29"/>
  <c r="BD12" i="29"/>
  <c r="BC11" i="28"/>
  <c r="BD11" i="28"/>
  <c r="BC12" i="28"/>
  <c r="BD12" i="28"/>
  <c r="BC11" i="27"/>
  <c r="BD11" i="27"/>
  <c r="BC12" i="27"/>
  <c r="BD12" i="27"/>
  <c r="BC12" i="26"/>
  <c r="BD12" i="26"/>
  <c r="BC11" i="26"/>
  <c r="BD11" i="26"/>
  <c r="BC12" i="25"/>
  <c r="BD12" i="25"/>
  <c r="BC11" i="25"/>
  <c r="BD11" i="25"/>
  <c r="BC12" i="24"/>
  <c r="BD12" i="24"/>
  <c r="BC11" i="24"/>
  <c r="BD11" i="24"/>
  <c r="BC11" i="23"/>
  <c r="BD11" i="23"/>
  <c r="BC12" i="23"/>
  <c r="BD12" i="23"/>
  <c r="AY12" i="20"/>
  <c r="AH12" i="20"/>
  <c r="AY11" i="20"/>
  <c r="AH11" i="20"/>
  <c r="BB12" i="11"/>
  <c r="BD12" i="11" s="1"/>
  <c r="BC12" i="11"/>
  <c r="AZ11" i="11"/>
  <c r="BB11" i="11"/>
  <c r="AY11" i="10"/>
  <c r="AZ11" i="9"/>
  <c r="BB12" i="9"/>
  <c r="BC12" i="9" s="1"/>
  <c r="AZ11" i="22"/>
  <c r="BB11" i="22"/>
  <c r="AZ12" i="22"/>
  <c r="BB12" i="22"/>
  <c r="AZ11" i="21"/>
  <c r="BB11" i="21"/>
  <c r="AZ12" i="21"/>
  <c r="BB12" i="21"/>
  <c r="AZ12" i="19"/>
  <c r="BB12" i="19"/>
  <c r="AZ11" i="19"/>
  <c r="BB11" i="19"/>
  <c r="AY12" i="18"/>
  <c r="AH12" i="18"/>
  <c r="AH11" i="18"/>
  <c r="AY11" i="18"/>
  <c r="AZ11" i="17"/>
  <c r="BB11" i="17"/>
  <c r="AZ12" i="17"/>
  <c r="BB12" i="17"/>
  <c r="AZ11" i="10"/>
  <c r="BB11" i="10"/>
  <c r="AY12" i="10"/>
  <c r="AH12" i="10"/>
  <c r="AZ11" i="16"/>
  <c r="BB11" i="16"/>
  <c r="AZ12" i="16"/>
  <c r="BB12" i="16"/>
  <c r="BD12" i="9"/>
  <c r="BC11" i="9"/>
  <c r="BD11" i="9"/>
  <c r="BC11" i="15"/>
  <c r="BD11" i="15"/>
  <c r="BC12" i="15"/>
  <c r="BD12" i="15"/>
  <c r="AZ12" i="8"/>
  <c r="BB12" i="8"/>
  <c r="BC13" i="8"/>
  <c r="BD13" i="8"/>
  <c r="AZ11" i="8"/>
  <c r="BB11" i="8"/>
  <c r="AZ13" i="14"/>
  <c r="BB13" i="14"/>
  <c r="AY11" i="14"/>
  <c r="AH11" i="14"/>
  <c r="AY12" i="14"/>
  <c r="AH12" i="14"/>
  <c r="AY12" i="7"/>
  <c r="AH12" i="7"/>
  <c r="AZ13" i="7"/>
  <c r="BB13" i="7"/>
  <c r="AH11" i="7"/>
  <c r="AY11" i="7"/>
  <c r="AY12" i="13"/>
  <c r="AH12" i="13"/>
  <c r="AY11" i="13"/>
  <c r="AH11" i="13"/>
  <c r="AZ13" i="13"/>
  <c r="BB13" i="13"/>
  <c r="BC14" i="13"/>
  <c r="BD14" i="13"/>
  <c r="AZ13" i="6"/>
  <c r="BB13" i="6"/>
  <c r="AY11" i="6"/>
  <c r="AH11" i="6"/>
  <c r="AY12" i="6"/>
  <c r="AH12" i="6"/>
  <c r="AZ12" i="12"/>
  <c r="BB12" i="12"/>
  <c r="BC13" i="12"/>
  <c r="BD13" i="12"/>
  <c r="AZ11" i="12"/>
  <c r="BB11" i="12"/>
  <c r="AY12" i="5"/>
  <c r="AH12" i="5"/>
  <c r="AZ13" i="5"/>
  <c r="BB13" i="5"/>
  <c r="AY11" i="5"/>
  <c r="AH11" i="5"/>
  <c r="AY11" i="4"/>
  <c r="AH11" i="4"/>
  <c r="AZ13" i="4"/>
  <c r="BB13" i="4"/>
  <c r="BC139" i="4"/>
  <c r="BD139" i="4"/>
  <c r="AY12" i="4"/>
  <c r="AH12" i="4"/>
  <c r="AZ11" i="20" l="1"/>
  <c r="BB11" i="20"/>
  <c r="AZ12" i="20"/>
  <c r="BB12" i="20"/>
  <c r="BC11" i="11"/>
  <c r="BD11" i="11"/>
  <c r="BC12" i="22"/>
  <c r="BD12" i="22"/>
  <c r="BC11" i="22"/>
  <c r="BD11" i="22"/>
  <c r="BC12" i="21"/>
  <c r="BD12" i="21"/>
  <c r="BC11" i="21"/>
  <c r="BD11" i="21"/>
  <c r="BC12" i="19"/>
  <c r="BD12" i="19"/>
  <c r="BC11" i="19"/>
  <c r="BD11" i="19"/>
  <c r="AZ11" i="18"/>
  <c r="BB11" i="18"/>
  <c r="AZ12" i="18"/>
  <c r="BB12" i="18"/>
  <c r="BC12" i="17"/>
  <c r="BD12" i="17"/>
  <c r="BC11" i="17"/>
  <c r="BD11" i="17"/>
  <c r="AZ12" i="10"/>
  <c r="BB12" i="10"/>
  <c r="BC11" i="10"/>
  <c r="BD11" i="10"/>
  <c r="BC11" i="16"/>
  <c r="BD11" i="16"/>
  <c r="BC12" i="16"/>
  <c r="BD12" i="16"/>
  <c r="BC11" i="8"/>
  <c r="BD11" i="8"/>
  <c r="BC12" i="8"/>
  <c r="BD12" i="8"/>
  <c r="AZ12" i="14"/>
  <c r="BB12" i="14"/>
  <c r="AZ11" i="14"/>
  <c r="BB11" i="14"/>
  <c r="BC13" i="14"/>
  <c r="BD13" i="14"/>
  <c r="AZ12" i="7"/>
  <c r="BB12" i="7"/>
  <c r="AZ11" i="7"/>
  <c r="BB11" i="7"/>
  <c r="BC13" i="7"/>
  <c r="BD13" i="7"/>
  <c r="AZ11" i="13"/>
  <c r="BB11" i="13"/>
  <c r="BC13" i="13"/>
  <c r="BD13" i="13"/>
  <c r="AZ12" i="13"/>
  <c r="BB12" i="13"/>
  <c r="AZ12" i="6"/>
  <c r="BB12" i="6"/>
  <c r="BC13" i="6"/>
  <c r="BD13" i="6"/>
  <c r="AZ11" i="6"/>
  <c r="BB11" i="6"/>
  <c r="BC11" i="12"/>
  <c r="BD11" i="12"/>
  <c r="BC12" i="12"/>
  <c r="BD12" i="12"/>
  <c r="AZ11" i="5"/>
  <c r="BB11" i="5"/>
  <c r="BC13" i="5"/>
  <c r="BD13" i="5"/>
  <c r="AZ12" i="5"/>
  <c r="BB12" i="5"/>
  <c r="AZ12" i="4"/>
  <c r="BB12" i="4"/>
  <c r="AZ11" i="4"/>
  <c r="BB11" i="4"/>
  <c r="BC13" i="4"/>
  <c r="BD13" i="4"/>
  <c r="BC11" i="20" l="1"/>
  <c r="BD11" i="20"/>
  <c r="BC12" i="20"/>
  <c r="BD12" i="20"/>
  <c r="BC11" i="18"/>
  <c r="BD11" i="18"/>
  <c r="BC12" i="18"/>
  <c r="BD12" i="18"/>
  <c r="BC12" i="10"/>
  <c r="BD12" i="10"/>
  <c r="BC12" i="14"/>
  <c r="BD12" i="14"/>
  <c r="BC11" i="14"/>
  <c r="BD11" i="14"/>
  <c r="BC12" i="7"/>
  <c r="BD12" i="7"/>
  <c r="BC11" i="7"/>
  <c r="BD11" i="7"/>
  <c r="BC12" i="13"/>
  <c r="BD12" i="13"/>
  <c r="BC11" i="13"/>
  <c r="BD11" i="13"/>
  <c r="BC11" i="6"/>
  <c r="BD11" i="6"/>
  <c r="BC12" i="6"/>
  <c r="BD12" i="6"/>
  <c r="BC12" i="5"/>
  <c r="BD12" i="5"/>
  <c r="BC11" i="5"/>
  <c r="BD11" i="5"/>
  <c r="BC12" i="4"/>
  <c r="BD12" i="4"/>
  <c r="BC11" i="4"/>
  <c r="BD11" i="4"/>
</calcChain>
</file>

<file path=xl/sharedStrings.xml><?xml version="1.0" encoding="utf-8"?>
<sst xmlns="http://schemas.openxmlformats.org/spreadsheetml/2006/main" count="4843" uniqueCount="188">
  <si>
    <t>(EK: 2-c)</t>
  </si>
  <si>
    <t>(GİDER TERTİPLER DÜZEYİNDE)</t>
  </si>
  <si>
    <r>
      <t xml:space="preserve">KURUM ADI : YILDIZ TEKNİK ÜNİVERSİTESİ </t>
    </r>
    <r>
      <rPr>
        <b/>
        <sz val="12"/>
        <color indexed="10"/>
        <rFont val="Verdana"/>
        <family val="2"/>
        <charset val="162"/>
      </rPr>
      <t>(BİRİM DÜZEYİNDE)</t>
    </r>
  </si>
  <si>
    <t>ÖDENEK CETVELİ</t>
  </si>
  <si>
    <t>KURUMSAL SNFLNDRM</t>
  </si>
  <si>
    <t>FONKSİYONEL SNFLNDRM</t>
  </si>
  <si>
    <t>FİNANS TİPİ</t>
  </si>
  <si>
    <t>EKO. SIN.</t>
  </si>
  <si>
    <t>AÇIKLAMA</t>
  </si>
  <si>
    <t>BÜTÇE TEKLİFİ</t>
  </si>
  <si>
    <t>BÜTÇE TAHMİNİ</t>
  </si>
  <si>
    <t>OCAK</t>
  </si>
  <si>
    <t>ŞUBAT</t>
  </si>
  <si>
    <t>MART</t>
  </si>
  <si>
    <t>1.3 AYLIK TOPLAM</t>
  </si>
  <si>
    <t>NİSAN</t>
  </si>
  <si>
    <t>MAYIS</t>
  </si>
  <si>
    <t>HAZİRAN</t>
  </si>
  <si>
    <t>2.3 AYLIK TOPLAM</t>
  </si>
  <si>
    <t>1.6 AYLIK TOPLAM</t>
  </si>
  <si>
    <t>TEMMUZ</t>
  </si>
  <si>
    <t>AĞUSTOS</t>
  </si>
  <si>
    <t>EYLÜL</t>
  </si>
  <si>
    <t>3.3 AYLIK TOPLAM</t>
  </si>
  <si>
    <t>EKİM</t>
  </si>
  <si>
    <t>KASIM</t>
  </si>
  <si>
    <t>ARALIK</t>
  </si>
  <si>
    <t>4.3 AYLIK TOPLAM</t>
  </si>
  <si>
    <t>2.6 AYLIK TOPLAM</t>
  </si>
  <si>
    <t>GENEL TOPLAM</t>
  </si>
  <si>
    <t>BLOKE TUTULAN ÖDENEKLER</t>
  </si>
  <si>
    <t>2016</t>
  </si>
  <si>
    <t>2017</t>
  </si>
  <si>
    <t>I</t>
  </si>
  <si>
    <t>II</t>
  </si>
  <si>
    <t>III</t>
  </si>
  <si>
    <t>IV</t>
  </si>
  <si>
    <t>MİKTAR</t>
  </si>
  <si>
    <t>ORAN (%)</t>
  </si>
  <si>
    <t>YÜKSEKÖĞRETİM KURUMLARI</t>
  </si>
  <si>
    <t>YILDIZ TEKNİK ÜNİVERSİTESİ</t>
  </si>
  <si>
    <t>04</t>
  </si>
  <si>
    <t>FEN BİLİMLERİ ENSTİTÜLERİ, FAKÜLTELERİ VE YÜKSEKOKULLARI</t>
  </si>
  <si>
    <t>00</t>
  </si>
  <si>
    <t>FEN BİLİMLERİ ENSTİTÜSÜ</t>
  </si>
  <si>
    <t>09</t>
  </si>
  <si>
    <t>EĞİTİM HİZMETLERİ</t>
  </si>
  <si>
    <t>Yükseköğretim Hizmetleri</t>
  </si>
  <si>
    <t>Üniversiteler ve Yükseköğretim Hizmeti Veren Kurumlar</t>
  </si>
  <si>
    <t>07</t>
  </si>
  <si>
    <t>İkili Öğretim Gelirleriyle Yürütülecek Hizmetler</t>
  </si>
  <si>
    <t>Özel Bütçeli İdareler</t>
  </si>
  <si>
    <t>03</t>
  </si>
  <si>
    <t>MAL VE HİZMET ALIM GİDERLERİ</t>
  </si>
  <si>
    <t>TÜKETİME YÖNELİK MAL VE MALZEME ALIMLARI</t>
  </si>
  <si>
    <t>HİZMET ALIMLARI</t>
  </si>
  <si>
    <t>MENKUL MAL, GAYRİMADDİ HAK ALIM, BAKIM VE ONARIM GİDERLERİ</t>
  </si>
  <si>
    <t>08</t>
  </si>
  <si>
    <t>Yaz Okulu Gelirleriyle Yürütülecek Hizmetler</t>
  </si>
  <si>
    <t>Tezsiz Yüksek Lisans Gelirleri ile Yürütülecek Hizmetler</t>
  </si>
  <si>
    <t>01</t>
  </si>
  <si>
    <t>PERSONEL GİDERLERİ</t>
  </si>
  <si>
    <t>MEMURLAR</t>
  </si>
  <si>
    <t>GEÇİCİ PERSONEL</t>
  </si>
  <si>
    <t>02</t>
  </si>
  <si>
    <t>SOSYAL GÜVENLİK KURUMUNA DEVLET PRİMİ GİDERLERİ</t>
  </si>
  <si>
    <t>YOLLUKLAR</t>
  </si>
  <si>
    <t>Doktora Eğitimi Veren Yükseköğretim Hizmetleri</t>
  </si>
  <si>
    <t>32</t>
  </si>
  <si>
    <t>FEN-EDEBİYAT FAKÜLTESİ</t>
  </si>
  <si>
    <t>SÖZLEŞMELİ PERSONEL</t>
  </si>
  <si>
    <t>14</t>
  </si>
  <si>
    <t>Uzaktan Öğretim Gelirleri ile Yürütülecek Hizmetler</t>
  </si>
  <si>
    <t>36</t>
  </si>
  <si>
    <t>KİMYA METALURJİ FAKÜLTESİ</t>
  </si>
  <si>
    <t>37</t>
  </si>
  <si>
    <t>GEMİ İNŞAATI VE DENİZCİLİK FAKÜLTESİ</t>
  </si>
  <si>
    <t>38</t>
  </si>
  <si>
    <t>İNŞAAT FAKÜLTESİ</t>
  </si>
  <si>
    <t>39</t>
  </si>
  <si>
    <t>ELEKTRİK-ELEKTRONİK FAKÜLTESİ</t>
  </si>
  <si>
    <t>MAKİNE FAKÜLTESİ</t>
  </si>
  <si>
    <t>YOLLUK</t>
  </si>
  <si>
    <t>MİMARLIK FAKÜLTESİ</t>
  </si>
  <si>
    <t>05</t>
  </si>
  <si>
    <t xml:space="preserve">FEN BİLİMLERİ MESLEK YÜKSEKOKULLARI, MERKEZLERİ VE BÖLÜMLERİ </t>
  </si>
  <si>
    <t>TEKNİK BİLİMLER MESLEK YÜKSEKOKULU</t>
  </si>
  <si>
    <t>25</t>
  </si>
  <si>
    <t>MİLLİ SARAYLAR VE TARİHİ YAPILAR MESLEK YÜKSEKOKULU</t>
  </si>
  <si>
    <t>06</t>
  </si>
  <si>
    <t>SOSYAL BİLİMLER ENSTİTÜLERİ, FAKÜLTELERİ VE YÜKSEKOKULLARI</t>
  </si>
  <si>
    <t>SOSYAL BİLİMLER ENSTİTÜSÜ</t>
  </si>
  <si>
    <t>Üniversiteler ve yükseköğretim hizmeti veren kurumlar</t>
  </si>
  <si>
    <t>2</t>
  </si>
  <si>
    <t>31</t>
  </si>
  <si>
    <t>EĞİTİM FAKÜLTESİ</t>
  </si>
  <si>
    <t>43</t>
  </si>
  <si>
    <t>İKTİSADİ VE İDARİ BİLİMLER FAKÜLTESİ</t>
  </si>
  <si>
    <t>56</t>
  </si>
  <si>
    <t>SANAT VE TASARIM FAKÜLTESİ</t>
  </si>
  <si>
    <t>83</t>
  </si>
  <si>
    <t>YABANCI DİLLER YÜKSEKOKULU</t>
  </si>
  <si>
    <t xml:space="preserve">SOSYAL BİLİMLER MESLEK YÜKSEKOKULLARI, MERKEZLERİ VE BÖLÜMLERİ </t>
  </si>
  <si>
    <t>59</t>
  </si>
  <si>
    <t>DİĞER MERKEZLER</t>
  </si>
  <si>
    <t>Eğitime İlişkin Araştırma ve Geliştirme Hizmetleri</t>
  </si>
  <si>
    <t>89</t>
  </si>
  <si>
    <t>DİĞER BÖLÜMLER</t>
  </si>
  <si>
    <t>1</t>
  </si>
  <si>
    <t>İDARİ BİRİMLER</t>
  </si>
  <si>
    <t>ÖZEL KALEM (REKTÖRLÜK)</t>
  </si>
  <si>
    <t>SERMAYE GİDERLERİ</t>
  </si>
  <si>
    <t>MAMUL MAL ALIMLARI</t>
  </si>
  <si>
    <t>MENKUL SERMAYE ÜRETİM GİDERLERİ</t>
  </si>
  <si>
    <t>GAYRİ MADDİ HAK ALIMLARI</t>
  </si>
  <si>
    <t>GAYRİMENKUL SERMAYE ÜRETİM GİDERLERİ</t>
  </si>
  <si>
    <t>DİĞER SERMAYE GİDERLERİ</t>
  </si>
  <si>
    <t>Bilimsel  ve Teknolojik Araştırma Hizmetleri</t>
  </si>
  <si>
    <t>Sınıflandırmaya Girmeyen Eğitim Hizmetleri</t>
  </si>
  <si>
    <t>TEMSİL VE TANITMA GİDERLERİ</t>
  </si>
  <si>
    <t>CARİ TRANSFERLER</t>
  </si>
  <si>
    <t>YURTDIŞINA YAPILAN TRANSFERLER</t>
  </si>
  <si>
    <t>İç Denetim Hizmetleri</t>
  </si>
  <si>
    <t>ÖZEL KALEM (GENEL SEKRETERLİK)</t>
  </si>
  <si>
    <t>GENEL KAMU HİZMETLERİ</t>
  </si>
  <si>
    <t>Genel Hizmetler</t>
  </si>
  <si>
    <t>Diğer Genel Hizmetler</t>
  </si>
  <si>
    <t>İDARİ VE MALİ İŞLER DAİRE BAŞKANLIĞI</t>
  </si>
  <si>
    <t>İŞÇİLER</t>
  </si>
  <si>
    <t>KAR AMACI GÜTMEYEN KURULUŞLARA YAPILAN TRANSFERLER</t>
  </si>
  <si>
    <t>Taşınmaz Mal Gelirleri ile Yürütülecek Hizmetler</t>
  </si>
  <si>
    <t>ÜRETİME YÖNELİK MAL VE MALZEME ALIMLARI</t>
  </si>
  <si>
    <t>GAYRİMENKUL MAL BAKIM VE ONARIM GİDERLERİ</t>
  </si>
  <si>
    <t>SAVUNMA HİZMETLERİ</t>
  </si>
  <si>
    <t>Sivil Savunma Hizmetleri</t>
  </si>
  <si>
    <t>KAMU DÜZENİ VE GÜVENLİK HİZMETLERİ</t>
  </si>
  <si>
    <t>Güvenlik Hizmetleri</t>
  </si>
  <si>
    <t>Kurumsal Güvenlik Hizmetleri</t>
  </si>
  <si>
    <t>DİNLENME, KÜLTÜR VE DİN HİZMETLERİ</t>
  </si>
  <si>
    <t>Kültür Hizmetleri</t>
  </si>
  <si>
    <t>Yüksek Öğretim Hizmetleri</t>
  </si>
  <si>
    <t>GÖREV GİDERLERİ</t>
  </si>
  <si>
    <t>MENKUL MALLARIN BÜYÜK ONARIM GİDERLERİ</t>
  </si>
  <si>
    <t>Tezsiz Yüksek Lisans Gelirleri İle Yürütülecek Hizmetler</t>
  </si>
  <si>
    <t>PERSONEL DAİRE BAŞKANLIĞI</t>
  </si>
  <si>
    <t>Genel Personel Hizmetleri</t>
  </si>
  <si>
    <t>GÖREV ZARARLARI</t>
  </si>
  <si>
    <t>KÜTÜPHANE VE DOKÜMANTASYON DAİRE BAŞKANLIĞI</t>
  </si>
  <si>
    <t>SAĞLIK, KÜLTÜR VE SPOR DAİRE BAŞKANLIĞI</t>
  </si>
  <si>
    <t>Eğitime Yardımcı Hizmetler</t>
  </si>
  <si>
    <t>Öğrencilerin Beslenmelerine İlişkin Giderler</t>
  </si>
  <si>
    <t>Öğrencilerin Barınmasına İlişkin Giderler</t>
  </si>
  <si>
    <t>Öğrencilerin Sağlığına İlişkin Giderler</t>
  </si>
  <si>
    <t>Öğrencilerin Kültür ve Spor Faaliyetlerine İlişkin Giderler</t>
  </si>
  <si>
    <t>Öğrencilerin Diğer Giderleri</t>
  </si>
  <si>
    <t>MAMÜL MAL ALIMLARI</t>
  </si>
  <si>
    <t>BİLGİ İŞLEM DAİRE BAŞKANLIĞI</t>
  </si>
  <si>
    <t>YAPI İŞLERİ VE TEKNİK DAİRE BAŞKANLIĞI</t>
  </si>
  <si>
    <t>Dinlenme ve Spor Hizmetleri</t>
  </si>
  <si>
    <t>GAYRİMENKUL BÜYÜK ONARIM GİDERLERİ</t>
  </si>
  <si>
    <t>10</t>
  </si>
  <si>
    <t>ÖĞRENCİ İŞLERİ DAİRE BAŞKANLIĞI</t>
  </si>
  <si>
    <t>11</t>
  </si>
  <si>
    <t>STRATEJİ GELİŞTİRME DAİRE BAŞKANLIĞI</t>
  </si>
  <si>
    <t>Genel Hizmetleri</t>
  </si>
  <si>
    <t>Genel Planlama ve İstatistik Hizmetleri</t>
  </si>
  <si>
    <t>12</t>
  </si>
  <si>
    <t>HUKUK MÜŞAVİRLİĞİ</t>
  </si>
  <si>
    <t>İKİNCİ ÖĞRETİM</t>
  </si>
  <si>
    <t>2016 YILI KESİNTİLİ BAŞLANGIÇ ÖDENEĞİ</t>
  </si>
  <si>
    <t>2018</t>
  </si>
  <si>
    <t>2016 YILI AYRINTILI FİNANSMAN PROGRAMI</t>
  </si>
  <si>
    <t xml:space="preserve">BİRİMİ </t>
  </si>
  <si>
    <t xml:space="preserve">  FEN BİLİMLERİ  ENSTİTÜSÜ</t>
  </si>
  <si>
    <t>:</t>
  </si>
  <si>
    <r>
      <t xml:space="preserve">KURUM ADI : YILDIZ TEKNİK ÜNİVERSİTESİ </t>
    </r>
    <r>
      <rPr>
        <b/>
        <sz val="14"/>
        <color indexed="10"/>
        <rFont val="Verdana"/>
        <family val="2"/>
        <charset val="162"/>
      </rPr>
      <t>(BİRİM DÜZEYİNDE)</t>
    </r>
  </si>
  <si>
    <t>FEN EDEBİYAT FAKÜLTESİ</t>
  </si>
  <si>
    <t>MESLEK YÜKSEKOKULU</t>
  </si>
  <si>
    <t>BİLİMSEL ARAŞTIRMA PROJELERİ KOORDİNATÖRLÜĞÜ</t>
  </si>
  <si>
    <t>REKTÖRLÜK ÖZEL KALEM</t>
  </si>
  <si>
    <t>REKTÖRLÜK ÖZEL KALEM ( İÇ DENETİM  BİRİMİ )</t>
  </si>
  <si>
    <t xml:space="preserve"> ÖZEL KALEM (  GENEL SEKRETERLİK )</t>
  </si>
  <si>
    <t>İDARİ VE MALİ İŞLER DAİRE  BAŞKANLIĞI</t>
  </si>
  <si>
    <t>PERSONEL  DAİRE BAŞKANLIĞI</t>
  </si>
  <si>
    <t>KÜTÜPHANE VE DÖKÜMANTASYON DAİRE  BAŞKANLIĞI</t>
  </si>
  <si>
    <t>SAĞLIK KÜLTÜR VE SPOR DAİRE  BAŞKANLŞIĞI</t>
  </si>
  <si>
    <t>YAPI İŞLERİ VE TENİK  DAİR BAŞKANLIĞI</t>
  </si>
  <si>
    <t>HUKUK MUŞAVİRLİĞİ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</si>
</sst>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_T_L"/>
    <numFmt numFmtId="165" formatCode="#,##0\ _₺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b/>
      <sz val="12"/>
      <name val="Verdana"/>
      <family val="2"/>
      <charset val="162"/>
    </font>
    <font>
      <b/>
      <sz val="12"/>
      <color indexed="12"/>
      <name val="Verdana"/>
      <family val="2"/>
      <charset val="162"/>
    </font>
    <font>
      <b/>
      <sz val="12"/>
      <color indexed="10"/>
      <name val="Verdana"/>
      <family val="2"/>
      <charset val="162"/>
    </font>
    <font>
      <b/>
      <sz val="10"/>
      <name val="Verdana"/>
      <family val="2"/>
      <charset val="162"/>
    </font>
    <font>
      <b/>
      <sz val="10"/>
      <color indexed="8"/>
      <name val="Verdana"/>
      <family val="2"/>
      <charset val="162"/>
    </font>
    <font>
      <b/>
      <sz val="10"/>
      <name val="Arial"/>
      <family val="2"/>
      <charset val="162"/>
    </font>
    <font>
      <sz val="10"/>
      <name val="Verdana"/>
      <family val="2"/>
      <charset val="162"/>
    </font>
    <font>
      <b/>
      <sz val="10"/>
      <color indexed="10"/>
      <name val="Verdana"/>
      <family val="2"/>
      <charset val="162"/>
    </font>
    <font>
      <b/>
      <sz val="10"/>
      <color indexed="12"/>
      <name val="Verdana"/>
      <family val="2"/>
      <charset val="162"/>
    </font>
    <font>
      <b/>
      <sz val="10"/>
      <color indexed="14"/>
      <name val="Verdana"/>
      <family val="2"/>
      <charset val="162"/>
    </font>
    <font>
      <b/>
      <sz val="10"/>
      <color rgb="FFFF0000"/>
      <name val="Verdana"/>
      <family val="2"/>
      <charset val="162"/>
    </font>
    <font>
      <b/>
      <sz val="11"/>
      <name val="Verdana"/>
      <family val="2"/>
      <charset val="162"/>
    </font>
    <font>
      <b/>
      <sz val="10"/>
      <color rgb="FFFF00FF"/>
      <name val="Verdana"/>
      <family val="2"/>
      <charset val="162"/>
    </font>
    <font>
      <b/>
      <sz val="10"/>
      <color indexed="48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14"/>
      <name val="Verdana"/>
      <family val="2"/>
      <charset val="162"/>
    </font>
    <font>
      <b/>
      <sz val="14"/>
      <color indexed="12"/>
      <name val="Verdana"/>
      <family val="2"/>
      <charset val="162"/>
    </font>
    <font>
      <b/>
      <sz val="14"/>
      <color indexed="10"/>
      <name val="Verdana"/>
      <family val="2"/>
      <charset val="162"/>
    </font>
    <font>
      <b/>
      <sz val="11"/>
      <color indexed="12"/>
      <name val="Verdana"/>
      <family val="2"/>
      <charset val="162"/>
    </font>
    <font>
      <b/>
      <sz val="11"/>
      <color indexed="8"/>
      <name val="Verdana"/>
      <family val="2"/>
      <charset val="162"/>
    </font>
    <font>
      <b/>
      <sz val="11"/>
      <color indexed="10"/>
      <name val="Verdana"/>
      <family val="2"/>
      <charset val="162"/>
    </font>
    <font>
      <b/>
      <sz val="12"/>
      <color rgb="FFFF0000"/>
      <name val="Verdana"/>
      <family val="2"/>
      <charset val="162"/>
    </font>
  </fonts>
  <fills count="22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71FA4C"/>
        <bgColor indexed="64"/>
      </patternFill>
    </fill>
    <fill>
      <patternFill patternType="solid">
        <fgColor rgb="FF9BFB81"/>
        <bgColor indexed="64"/>
      </patternFill>
    </fill>
  </fills>
  <borders count="8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93">
    <xf numFmtId="0" fontId="0" fillId="0" borderId="0" xfId="0"/>
    <xf numFmtId="0" fontId="5" fillId="5" borderId="43" xfId="1" applyFont="1" applyFill="1" applyBorder="1" applyAlignment="1">
      <alignment horizontal="center" wrapText="1"/>
    </xf>
    <xf numFmtId="0" fontId="13" fillId="9" borderId="43" xfId="1" applyFont="1" applyFill="1" applyBorder="1" applyAlignment="1">
      <alignment horizontal="center" wrapText="1"/>
    </xf>
    <xf numFmtId="0" fontId="13" fillId="9" borderId="44" xfId="1" applyFont="1" applyFill="1" applyBorder="1" applyAlignment="1">
      <alignment horizontal="center" wrapText="1"/>
    </xf>
    <xf numFmtId="49" fontId="13" fillId="9" borderId="39" xfId="1" applyNumberFormat="1" applyFont="1" applyFill="1" applyBorder="1" applyAlignment="1">
      <alignment horizontal="center" wrapText="1"/>
    </xf>
    <xf numFmtId="0" fontId="13" fillId="9" borderId="41" xfId="1" applyFont="1" applyFill="1" applyBorder="1" applyAlignment="1">
      <alignment horizontal="center" wrapText="1"/>
    </xf>
    <xf numFmtId="0" fontId="13" fillId="9" borderId="45" xfId="1" applyFont="1" applyFill="1" applyBorder="1" applyAlignment="1">
      <alignment horizontal="center" wrapText="1"/>
    </xf>
    <xf numFmtId="49" fontId="13" fillId="9" borderId="41" xfId="1" applyNumberFormat="1" applyFont="1" applyFill="1" applyBorder="1" applyAlignment="1">
      <alignment horizontal="center" wrapText="1"/>
    </xf>
    <xf numFmtId="0" fontId="13" fillId="9" borderId="44" xfId="1" applyFont="1" applyFill="1" applyBorder="1" applyAlignment="1">
      <alignment wrapText="1"/>
    </xf>
    <xf numFmtId="3" fontId="13" fillId="9" borderId="49" xfId="1" applyNumberFormat="1" applyFont="1" applyFill="1" applyBorder="1" applyAlignment="1">
      <alignment horizontal="right" wrapText="1"/>
    </xf>
    <xf numFmtId="3" fontId="13" fillId="9" borderId="50" xfId="1" applyNumberFormat="1" applyFont="1" applyFill="1" applyBorder="1" applyAlignment="1">
      <alignment horizontal="right" wrapText="1"/>
    </xf>
    <xf numFmtId="0" fontId="14" fillId="5" borderId="44" xfId="1" applyFont="1" applyFill="1" applyBorder="1" applyAlignment="1">
      <alignment horizontal="center" wrapText="1"/>
    </xf>
    <xf numFmtId="49" fontId="14" fillId="5" borderId="39" xfId="1" applyNumberFormat="1" applyFont="1" applyFill="1" applyBorder="1" applyAlignment="1">
      <alignment horizontal="center" wrapText="1"/>
    </xf>
    <xf numFmtId="0" fontId="14" fillId="5" borderId="41" xfId="1" applyFont="1" applyFill="1" applyBorder="1" applyAlignment="1">
      <alignment horizontal="center" wrapText="1"/>
    </xf>
    <xf numFmtId="0" fontId="14" fillId="5" borderId="45" xfId="1" applyFont="1" applyFill="1" applyBorder="1" applyAlignment="1">
      <alignment horizontal="center" wrapText="1"/>
    </xf>
    <xf numFmtId="49" fontId="14" fillId="5" borderId="41" xfId="1" applyNumberFormat="1" applyFont="1" applyFill="1" applyBorder="1" applyAlignment="1">
      <alignment horizontal="center" wrapText="1"/>
    </xf>
    <xf numFmtId="0" fontId="14" fillId="5" borderId="44" xfId="1" applyFont="1" applyFill="1" applyBorder="1" applyAlignment="1">
      <alignment wrapText="1"/>
    </xf>
    <xf numFmtId="3" fontId="14" fillId="5" borderId="49" xfId="1" applyNumberFormat="1" applyFont="1" applyFill="1" applyBorder="1" applyAlignment="1">
      <alignment horizontal="right" wrapText="1"/>
    </xf>
    <xf numFmtId="3" fontId="14" fillId="5" borderId="50" xfId="1" applyNumberFormat="1" applyFont="1" applyFill="1" applyBorder="1" applyAlignment="1">
      <alignment horizontal="right" wrapText="1"/>
    </xf>
    <xf numFmtId="3" fontId="14" fillId="0" borderId="50" xfId="1" applyNumberFormat="1" applyFont="1" applyFill="1" applyBorder="1" applyAlignment="1">
      <alignment horizontal="right" wrapText="1"/>
    </xf>
    <xf numFmtId="3" fontId="14" fillId="0" borderId="0" xfId="1" applyNumberFormat="1" applyFont="1" applyFill="1"/>
    <xf numFmtId="3" fontId="13" fillId="0" borderId="80" xfId="1" applyNumberFormat="1" applyFont="1" applyFill="1" applyBorder="1" applyAlignment="1">
      <alignment horizontal="right" wrapText="1"/>
    </xf>
    <xf numFmtId="3" fontId="11" fillId="5" borderId="46" xfId="1" applyNumberFormat="1" applyFont="1" applyFill="1" applyBorder="1" applyAlignment="1">
      <alignment horizontal="right" wrapText="1"/>
    </xf>
    <xf numFmtId="3" fontId="13" fillId="9" borderId="46" xfId="1" applyNumberFormat="1" applyFont="1" applyFill="1" applyBorder="1" applyAlignment="1">
      <alignment horizontal="right" wrapText="1"/>
    </xf>
    <xf numFmtId="3" fontId="14" fillId="5" borderId="46" xfId="1" applyNumberFormat="1" applyFont="1" applyFill="1" applyBorder="1" applyAlignment="1">
      <alignment horizontal="right" wrapText="1"/>
    </xf>
    <xf numFmtId="4" fontId="2" fillId="0" borderId="0" xfId="0" applyNumberFormat="1" applyFont="1" applyAlignment="1"/>
    <xf numFmtId="3" fontId="2" fillId="0" borderId="0" xfId="0" applyNumberFormat="1" applyFont="1" applyAlignment="1"/>
    <xf numFmtId="4" fontId="2" fillId="0" borderId="0" xfId="0" applyNumberFormat="1" applyFont="1"/>
    <xf numFmtId="0" fontId="2" fillId="0" borderId="0" xfId="0" applyFont="1"/>
    <xf numFmtId="4" fontId="2" fillId="0" borderId="0" xfId="0" applyNumberFormat="1" applyFont="1" applyFill="1" applyBorder="1"/>
    <xf numFmtId="0" fontId="2" fillId="0" borderId="0" xfId="0" applyFont="1" applyAlignment="1"/>
    <xf numFmtId="3" fontId="2" fillId="0" borderId="0" xfId="0" applyNumberFormat="1" applyFont="1"/>
    <xf numFmtId="0" fontId="4" fillId="0" borderId="0" xfId="0" applyFont="1" applyAlignment="1">
      <alignment horizontal="center"/>
    </xf>
    <xf numFmtId="3" fontId="2" fillId="0" borderId="0" xfId="0" applyNumberFormat="1" applyFont="1" applyFill="1" applyBorder="1"/>
    <xf numFmtId="0" fontId="5" fillId="0" borderId="0" xfId="0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5" fillId="0" borderId="0" xfId="0" applyNumberFormat="1" applyFont="1"/>
    <xf numFmtId="3" fontId="5" fillId="0" borderId="0" xfId="0" applyNumberFormat="1" applyFont="1" applyFill="1" applyBorder="1"/>
    <xf numFmtId="0" fontId="5" fillId="0" borderId="0" xfId="0" applyFont="1"/>
    <xf numFmtId="0" fontId="7" fillId="0" borderId="0" xfId="0" applyFont="1" applyBorder="1" applyAlignment="1">
      <alignment horizontal="center" vertical="center" wrapText="1"/>
    </xf>
    <xf numFmtId="3" fontId="5" fillId="0" borderId="0" xfId="0" applyNumberFormat="1" applyFont="1" applyAlignment="1"/>
    <xf numFmtId="0" fontId="5" fillId="2" borderId="7" xfId="0" applyFont="1" applyFill="1" applyBorder="1" applyAlignment="1">
      <alignment horizontal="center" vertical="center" wrapText="1"/>
    </xf>
    <xf numFmtId="3" fontId="9" fillId="2" borderId="7" xfId="0" applyNumberFormat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3" fontId="5" fillId="0" borderId="0" xfId="0" applyNumberFormat="1" applyFont="1" applyAlignment="1">
      <alignment vertical="center"/>
    </xf>
    <xf numFmtId="3" fontId="5" fillId="3" borderId="26" xfId="0" applyNumberFormat="1" applyFont="1" applyFill="1" applyBorder="1" applyAlignment="1">
      <alignment horizontal="center" vertical="center"/>
    </xf>
    <xf numFmtId="3" fontId="5" fillId="3" borderId="27" xfId="0" applyNumberFormat="1" applyFont="1" applyFill="1" applyBorder="1" applyAlignment="1">
      <alignment horizontal="center" vertical="center"/>
    </xf>
    <xf numFmtId="3" fontId="5" fillId="3" borderId="28" xfId="0" applyNumberFormat="1" applyFont="1" applyFill="1" applyBorder="1" applyAlignment="1">
      <alignment horizontal="center" vertical="center"/>
    </xf>
    <xf numFmtId="3" fontId="5" fillId="3" borderId="29" xfId="0" applyNumberFormat="1" applyFont="1" applyFill="1" applyBorder="1" applyAlignment="1">
      <alignment horizontal="center" vertical="center"/>
    </xf>
    <xf numFmtId="3" fontId="5" fillId="3" borderId="24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10" fillId="4" borderId="30" xfId="0" applyFont="1" applyFill="1" applyBorder="1" applyAlignment="1">
      <alignment horizontal="center" wrapText="1"/>
    </xf>
    <xf numFmtId="0" fontId="5" fillId="4" borderId="31" xfId="0" applyFont="1" applyFill="1" applyBorder="1" applyAlignment="1">
      <alignment horizontal="center" wrapText="1"/>
    </xf>
    <xf numFmtId="49" fontId="5" fillId="4" borderId="32" xfId="0" applyNumberFormat="1" applyFont="1" applyFill="1" applyBorder="1" applyAlignment="1">
      <alignment horizontal="center" wrapText="1"/>
    </xf>
    <xf numFmtId="49" fontId="5" fillId="4" borderId="30" xfId="0" applyNumberFormat="1" applyFont="1" applyFill="1" applyBorder="1" applyAlignment="1">
      <alignment horizontal="center" wrapText="1"/>
    </xf>
    <xf numFmtId="0" fontId="5" fillId="4" borderId="33" xfId="0" applyFont="1" applyFill="1" applyBorder="1" applyAlignment="1">
      <alignment horizontal="center" wrapText="1"/>
    </xf>
    <xf numFmtId="0" fontId="5" fillId="4" borderId="34" xfId="0" applyFont="1" applyFill="1" applyBorder="1" applyAlignment="1">
      <alignment horizontal="center" wrapText="1"/>
    </xf>
    <xf numFmtId="0" fontId="5" fillId="4" borderId="35" xfId="0" applyFont="1" applyFill="1" applyBorder="1" applyAlignment="1">
      <alignment horizontal="center" wrapText="1"/>
    </xf>
    <xf numFmtId="0" fontId="5" fillId="4" borderId="32" xfId="0" applyFont="1" applyFill="1" applyBorder="1" applyAlignment="1">
      <alignment horizontal="center" wrapText="1"/>
    </xf>
    <xf numFmtId="0" fontId="5" fillId="4" borderId="36" xfId="0" applyFont="1" applyFill="1" applyBorder="1" applyAlignment="1">
      <alignment horizontal="center" wrapText="1"/>
    </xf>
    <xf numFmtId="0" fontId="10" fillId="5" borderId="35" xfId="0" applyFont="1" applyFill="1" applyBorder="1" applyAlignment="1">
      <alignment wrapText="1"/>
    </xf>
    <xf numFmtId="3" fontId="10" fillId="5" borderId="37" xfId="0" applyNumberFormat="1" applyFont="1" applyFill="1" applyBorder="1" applyAlignment="1">
      <alignment horizontal="right" wrapText="1"/>
    </xf>
    <xf numFmtId="3" fontId="10" fillId="5" borderId="38" xfId="0" applyNumberFormat="1" applyFont="1" applyFill="1" applyBorder="1" applyAlignment="1">
      <alignment horizontal="right" wrapText="1"/>
    </xf>
    <xf numFmtId="3" fontId="5" fillId="5" borderId="0" xfId="0" applyNumberFormat="1" applyFont="1" applyFill="1"/>
    <xf numFmtId="0" fontId="5" fillId="4" borderId="39" xfId="0" applyFont="1" applyFill="1" applyBorder="1" applyAlignment="1">
      <alignment horizontal="center" wrapText="1"/>
    </xf>
    <xf numFmtId="0" fontId="9" fillId="4" borderId="40" xfId="0" applyFont="1" applyFill="1" applyBorder="1" applyAlignment="1">
      <alignment horizontal="center" wrapText="1"/>
    </xf>
    <xf numFmtId="0" fontId="5" fillId="4" borderId="40" xfId="0" applyFont="1" applyFill="1" applyBorder="1" applyAlignment="1">
      <alignment horizontal="center" wrapText="1"/>
    </xf>
    <xf numFmtId="49" fontId="5" fillId="4" borderId="41" xfId="0" applyNumberFormat="1" applyFont="1" applyFill="1" applyBorder="1" applyAlignment="1">
      <alignment horizontal="center" wrapText="1"/>
    </xf>
    <xf numFmtId="49" fontId="5" fillId="4" borderId="39" xfId="0" applyNumberFormat="1" applyFont="1" applyFill="1" applyBorder="1" applyAlignment="1">
      <alignment horizontal="center" wrapText="1"/>
    </xf>
    <xf numFmtId="0" fontId="5" fillId="4" borderId="42" xfId="0" applyFont="1" applyFill="1" applyBorder="1" applyAlignment="1">
      <alignment horizontal="center" wrapText="1"/>
    </xf>
    <xf numFmtId="0" fontId="5" fillId="4" borderId="43" xfId="0" applyFont="1" applyFill="1" applyBorder="1" applyAlignment="1">
      <alignment horizontal="center" wrapText="1"/>
    </xf>
    <xf numFmtId="0" fontId="5" fillId="4" borderId="44" xfId="0" applyFont="1" applyFill="1" applyBorder="1" applyAlignment="1">
      <alignment horizontal="center" wrapText="1"/>
    </xf>
    <xf numFmtId="0" fontId="5" fillId="4" borderId="41" xfId="0" applyFont="1" applyFill="1" applyBorder="1" applyAlignment="1">
      <alignment horizontal="center" wrapText="1"/>
    </xf>
    <xf numFmtId="0" fontId="5" fillId="4" borderId="45" xfId="0" applyFont="1" applyFill="1" applyBorder="1" applyAlignment="1">
      <alignment horizontal="center" wrapText="1"/>
    </xf>
    <xf numFmtId="0" fontId="9" fillId="4" borderId="44" xfId="0" applyFont="1" applyFill="1" applyBorder="1" applyAlignment="1">
      <alignment wrapText="1"/>
    </xf>
    <xf numFmtId="3" fontId="9" fillId="4" borderId="46" xfId="0" applyNumberFormat="1" applyFont="1" applyFill="1" applyBorder="1" applyAlignment="1">
      <alignment horizontal="right" wrapText="1"/>
    </xf>
    <xf numFmtId="3" fontId="9" fillId="4" borderId="47" xfId="0" applyNumberFormat="1" applyFont="1" applyFill="1" applyBorder="1" applyAlignment="1">
      <alignment horizontal="right" wrapText="1"/>
    </xf>
    <xf numFmtId="3" fontId="9" fillId="4" borderId="48" xfId="0" applyNumberFormat="1" applyFont="1" applyFill="1" applyBorder="1" applyAlignment="1">
      <alignment horizontal="right" wrapText="1"/>
    </xf>
    <xf numFmtId="49" fontId="6" fillId="4" borderId="40" xfId="0" applyNumberFormat="1" applyFont="1" applyFill="1" applyBorder="1" applyAlignment="1">
      <alignment horizontal="center" wrapText="1"/>
    </xf>
    <xf numFmtId="0" fontId="6" fillId="6" borderId="44" xfId="0" applyFont="1" applyFill="1" applyBorder="1" applyAlignment="1">
      <alignment wrapText="1"/>
    </xf>
    <xf numFmtId="3" fontId="6" fillId="6" borderId="49" xfId="0" applyNumberFormat="1" applyFont="1" applyFill="1" applyBorder="1" applyAlignment="1">
      <alignment horizontal="right" wrapText="1"/>
    </xf>
    <xf numFmtId="3" fontId="6" fillId="6" borderId="50" xfId="0" applyNumberFormat="1" applyFont="1" applyFill="1" applyBorder="1" applyAlignment="1">
      <alignment horizontal="right" wrapText="1"/>
    </xf>
    <xf numFmtId="3" fontId="5" fillId="6" borderId="0" xfId="0" applyNumberFormat="1" applyFont="1" applyFill="1"/>
    <xf numFmtId="0" fontId="5" fillId="5" borderId="0" xfId="0" applyFont="1" applyFill="1"/>
    <xf numFmtId="49" fontId="10" fillId="4" borderId="41" xfId="0" applyNumberFormat="1" applyFont="1" applyFill="1" applyBorder="1" applyAlignment="1">
      <alignment horizontal="center" wrapText="1"/>
    </xf>
    <xf numFmtId="3" fontId="10" fillId="11" borderId="49" xfId="0" applyNumberFormat="1" applyFont="1" applyFill="1" applyBorder="1" applyAlignment="1">
      <alignment horizontal="right" wrapText="1"/>
    </xf>
    <xf numFmtId="3" fontId="10" fillId="11" borderId="50" xfId="0" applyNumberFormat="1" applyFont="1" applyFill="1" applyBorder="1" applyAlignment="1">
      <alignment horizontal="right" wrapText="1"/>
    </xf>
    <xf numFmtId="49" fontId="9" fillId="4" borderId="39" xfId="0" applyNumberFormat="1" applyFont="1" applyFill="1" applyBorder="1" applyAlignment="1">
      <alignment horizontal="center" wrapText="1"/>
    </xf>
    <xf numFmtId="3" fontId="9" fillId="4" borderId="49" xfId="0" applyNumberFormat="1" applyFont="1" applyFill="1" applyBorder="1" applyAlignment="1">
      <alignment horizontal="right" wrapText="1"/>
    </xf>
    <xf numFmtId="3" fontId="9" fillId="4" borderId="50" xfId="0" applyNumberFormat="1" applyFont="1" applyFill="1" applyBorder="1" applyAlignment="1">
      <alignment horizontal="right" wrapText="1"/>
    </xf>
    <xf numFmtId="0" fontId="6" fillId="4" borderId="40" xfId="0" applyFont="1" applyFill="1" applyBorder="1" applyAlignment="1">
      <alignment horizontal="center" wrapText="1"/>
    </xf>
    <xf numFmtId="0" fontId="6" fillId="4" borderId="44" xfId="0" applyFont="1" applyFill="1" applyBorder="1" applyAlignment="1">
      <alignment wrapText="1"/>
    </xf>
    <xf numFmtId="3" fontId="6" fillId="4" borderId="49" xfId="0" applyNumberFormat="1" applyFont="1" applyFill="1" applyBorder="1" applyAlignment="1">
      <alignment horizontal="right" wrapText="1"/>
    </xf>
    <xf numFmtId="3" fontId="6" fillId="4" borderId="50" xfId="0" applyNumberFormat="1" applyFont="1" applyFill="1" applyBorder="1" applyAlignment="1">
      <alignment horizontal="right" wrapText="1"/>
    </xf>
    <xf numFmtId="0" fontId="6" fillId="4" borderId="42" xfId="0" applyFont="1" applyFill="1" applyBorder="1" applyAlignment="1">
      <alignment horizontal="center" wrapText="1"/>
    </xf>
    <xf numFmtId="0" fontId="6" fillId="4" borderId="43" xfId="0" applyFont="1" applyFill="1" applyBorder="1" applyAlignment="1">
      <alignment horizontal="center" wrapText="1"/>
    </xf>
    <xf numFmtId="49" fontId="6" fillId="10" borderId="43" xfId="0" applyNumberFormat="1" applyFont="1" applyFill="1" applyBorder="1" applyAlignment="1">
      <alignment horizontal="center" wrapText="1"/>
    </xf>
    <xf numFmtId="0" fontId="5" fillId="10" borderId="44" xfId="0" applyFont="1" applyFill="1" applyBorder="1" applyAlignment="1">
      <alignment horizontal="center" wrapText="1"/>
    </xf>
    <xf numFmtId="49" fontId="5" fillId="10" borderId="39" xfId="0" applyNumberFormat="1" applyFont="1" applyFill="1" applyBorder="1" applyAlignment="1">
      <alignment horizontal="center" wrapText="1"/>
    </xf>
    <xf numFmtId="0" fontId="5" fillId="10" borderId="41" xfId="0" applyFont="1" applyFill="1" applyBorder="1" applyAlignment="1">
      <alignment horizontal="center" wrapText="1"/>
    </xf>
    <xf numFmtId="0" fontId="5" fillId="10" borderId="45" xfId="0" applyFont="1" applyFill="1" applyBorder="1" applyAlignment="1">
      <alignment horizontal="center" wrapText="1"/>
    </xf>
    <xf numFmtId="49" fontId="5" fillId="10" borderId="41" xfId="0" applyNumberFormat="1" applyFont="1" applyFill="1" applyBorder="1" applyAlignment="1">
      <alignment horizontal="center" wrapText="1"/>
    </xf>
    <xf numFmtId="0" fontId="6" fillId="10" borderId="44" xfId="0" applyFont="1" applyFill="1" applyBorder="1" applyAlignment="1">
      <alignment wrapText="1"/>
    </xf>
    <xf numFmtId="3" fontId="6" fillId="10" borderId="49" xfId="0" applyNumberFormat="1" applyFont="1" applyFill="1" applyBorder="1" applyAlignment="1">
      <alignment horizontal="right" wrapText="1"/>
    </xf>
    <xf numFmtId="3" fontId="6" fillId="10" borderId="50" xfId="0" applyNumberFormat="1" applyFont="1" applyFill="1" applyBorder="1" applyAlignment="1">
      <alignment horizontal="right" wrapText="1"/>
    </xf>
    <xf numFmtId="3" fontId="6" fillId="10" borderId="47" xfId="0" applyNumberFormat="1" applyFont="1" applyFill="1" applyBorder="1" applyAlignment="1">
      <alignment horizontal="right" wrapText="1"/>
    </xf>
    <xf numFmtId="3" fontId="6" fillId="10" borderId="48" xfId="0" applyNumberFormat="1" applyFont="1" applyFill="1" applyBorder="1" applyAlignment="1">
      <alignment horizontal="right" wrapText="1"/>
    </xf>
    <xf numFmtId="3" fontId="10" fillId="4" borderId="50" xfId="0" applyNumberFormat="1" applyFont="1" applyFill="1" applyBorder="1" applyAlignment="1">
      <alignment horizontal="right" wrapText="1"/>
    </xf>
    <xf numFmtId="0" fontId="11" fillId="4" borderId="44" xfId="0" applyFont="1" applyFill="1" applyBorder="1" applyAlignment="1">
      <alignment horizontal="center" wrapText="1"/>
    </xf>
    <xf numFmtId="0" fontId="11" fillId="4" borderId="44" xfId="0" applyFont="1" applyFill="1" applyBorder="1" applyAlignment="1">
      <alignment wrapText="1"/>
    </xf>
    <xf numFmtId="3" fontId="11" fillId="4" borderId="49" xfId="0" applyNumberFormat="1" applyFont="1" applyFill="1" applyBorder="1" applyAlignment="1">
      <alignment horizontal="right" wrapText="1"/>
    </xf>
    <xf numFmtId="3" fontId="11" fillId="4" borderId="50" xfId="0" applyNumberFormat="1" applyFont="1" applyFill="1" applyBorder="1" applyAlignment="1">
      <alignment horizontal="right" wrapText="1"/>
    </xf>
    <xf numFmtId="3" fontId="11" fillId="4" borderId="47" xfId="0" applyNumberFormat="1" applyFont="1" applyFill="1" applyBorder="1" applyAlignment="1">
      <alignment horizontal="right" wrapText="1"/>
    </xf>
    <xf numFmtId="3" fontId="11" fillId="4" borderId="48" xfId="0" applyNumberFormat="1" applyFont="1" applyFill="1" applyBorder="1" applyAlignment="1">
      <alignment horizontal="right" wrapText="1"/>
    </xf>
    <xf numFmtId="49" fontId="6" fillId="4" borderId="39" xfId="0" applyNumberFormat="1" applyFont="1" applyFill="1" applyBorder="1" applyAlignment="1">
      <alignment horizontal="center" wrapText="1"/>
    </xf>
    <xf numFmtId="3" fontId="6" fillId="4" borderId="47" xfId="0" applyNumberFormat="1" applyFont="1" applyFill="1" applyBorder="1" applyAlignment="1">
      <alignment horizontal="right" wrapText="1"/>
    </xf>
    <xf numFmtId="3" fontId="6" fillId="4" borderId="48" xfId="0" applyNumberFormat="1" applyFont="1" applyFill="1" applyBorder="1" applyAlignment="1">
      <alignment horizontal="right" wrapText="1"/>
    </xf>
    <xf numFmtId="0" fontId="10" fillId="4" borderId="41" xfId="0" applyFont="1" applyFill="1" applyBorder="1" applyAlignment="1">
      <alignment horizontal="center" wrapText="1"/>
    </xf>
    <xf numFmtId="0" fontId="10" fillId="4" borderId="44" xfId="0" applyFont="1" applyFill="1" applyBorder="1" applyAlignment="1">
      <alignment wrapText="1"/>
    </xf>
    <xf numFmtId="3" fontId="10" fillId="4" borderId="49" xfId="0" applyNumberFormat="1" applyFont="1" applyFill="1" applyBorder="1" applyAlignment="1">
      <alignment horizontal="right" wrapText="1"/>
    </xf>
    <xf numFmtId="49" fontId="6" fillId="12" borderId="43" xfId="0" applyNumberFormat="1" applyFont="1" applyFill="1" applyBorder="1" applyAlignment="1">
      <alignment horizontal="center" wrapText="1"/>
    </xf>
    <xf numFmtId="0" fontId="5" fillId="12" borderId="44" xfId="0" applyFont="1" applyFill="1" applyBorder="1" applyAlignment="1">
      <alignment horizontal="center" wrapText="1"/>
    </xf>
    <xf numFmtId="49" fontId="5" fillId="12" borderId="39" xfId="0" applyNumberFormat="1" applyFont="1" applyFill="1" applyBorder="1" applyAlignment="1">
      <alignment horizontal="center" wrapText="1"/>
    </xf>
    <xf numFmtId="0" fontId="5" fillId="12" borderId="41" xfId="0" applyFont="1" applyFill="1" applyBorder="1" applyAlignment="1">
      <alignment horizontal="center" wrapText="1"/>
    </xf>
    <xf numFmtId="0" fontId="5" fillId="12" borderId="45" xfId="0" applyFont="1" applyFill="1" applyBorder="1" applyAlignment="1">
      <alignment horizontal="center" wrapText="1"/>
    </xf>
    <xf numFmtId="49" fontId="5" fillId="12" borderId="41" xfId="0" applyNumberFormat="1" applyFont="1" applyFill="1" applyBorder="1" applyAlignment="1">
      <alignment horizontal="center" wrapText="1"/>
    </xf>
    <xf numFmtId="0" fontId="6" fillId="12" borderId="44" xfId="0" applyFont="1" applyFill="1" applyBorder="1" applyAlignment="1">
      <alignment wrapText="1"/>
    </xf>
    <xf numFmtId="3" fontId="6" fillId="12" borderId="49" xfId="0" applyNumberFormat="1" applyFont="1" applyFill="1" applyBorder="1" applyAlignment="1">
      <alignment horizontal="right" wrapText="1"/>
    </xf>
    <xf numFmtId="3" fontId="6" fillId="12" borderId="47" xfId="0" applyNumberFormat="1" applyFont="1" applyFill="1" applyBorder="1" applyAlignment="1">
      <alignment horizontal="right" wrapText="1"/>
    </xf>
    <xf numFmtId="3" fontId="6" fillId="12" borderId="50" xfId="0" applyNumberFormat="1" applyFont="1" applyFill="1" applyBorder="1" applyAlignment="1">
      <alignment horizontal="right" wrapText="1"/>
    </xf>
    <xf numFmtId="4" fontId="6" fillId="12" borderId="47" xfId="0" applyNumberFormat="1" applyFont="1" applyFill="1" applyBorder="1" applyAlignment="1">
      <alignment horizontal="right" wrapText="1"/>
    </xf>
    <xf numFmtId="0" fontId="12" fillId="5" borderId="0" xfId="0" applyFont="1" applyFill="1"/>
    <xf numFmtId="4" fontId="11" fillId="4" borderId="50" xfId="0" applyNumberFormat="1" applyFont="1" applyFill="1" applyBorder="1" applyAlignment="1">
      <alignment horizontal="right" wrapText="1"/>
    </xf>
    <xf numFmtId="4" fontId="6" fillId="4" borderId="50" xfId="0" applyNumberFormat="1" applyFont="1" applyFill="1" applyBorder="1" applyAlignment="1">
      <alignment horizontal="right" wrapText="1"/>
    </xf>
    <xf numFmtId="4" fontId="10" fillId="4" borderId="50" xfId="0" applyNumberFormat="1" applyFont="1" applyFill="1" applyBorder="1" applyAlignment="1">
      <alignment horizontal="right" wrapText="1"/>
    </xf>
    <xf numFmtId="49" fontId="6" fillId="13" borderId="43" xfId="0" applyNumberFormat="1" applyFont="1" applyFill="1" applyBorder="1" applyAlignment="1">
      <alignment horizontal="center" wrapText="1"/>
    </xf>
    <xf numFmtId="0" fontId="5" fillId="13" borderId="44" xfId="0" applyFont="1" applyFill="1" applyBorder="1" applyAlignment="1">
      <alignment horizontal="center" wrapText="1"/>
    </xf>
    <xf numFmtId="49" fontId="5" fillId="13" borderId="39" xfId="0" applyNumberFormat="1" applyFont="1" applyFill="1" applyBorder="1" applyAlignment="1">
      <alignment horizontal="center" wrapText="1"/>
    </xf>
    <xf numFmtId="0" fontId="5" fillId="13" borderId="41" xfId="0" applyFont="1" applyFill="1" applyBorder="1" applyAlignment="1">
      <alignment horizontal="center" wrapText="1"/>
    </xf>
    <xf numFmtId="0" fontId="5" fillId="13" borderId="45" xfId="0" applyFont="1" applyFill="1" applyBorder="1" applyAlignment="1">
      <alignment horizontal="center" wrapText="1"/>
    </xf>
    <xf numFmtId="49" fontId="5" fillId="13" borderId="41" xfId="0" applyNumberFormat="1" applyFont="1" applyFill="1" applyBorder="1" applyAlignment="1">
      <alignment horizontal="center" wrapText="1"/>
    </xf>
    <xf numFmtId="0" fontId="6" fillId="13" borderId="44" xfId="0" applyFont="1" applyFill="1" applyBorder="1" applyAlignment="1">
      <alignment wrapText="1"/>
    </xf>
    <xf numFmtId="3" fontId="6" fillId="13" borderId="49" xfId="0" applyNumberFormat="1" applyFont="1" applyFill="1" applyBorder="1" applyAlignment="1">
      <alignment horizontal="right" wrapText="1"/>
    </xf>
    <xf numFmtId="3" fontId="6" fillId="13" borderId="50" xfId="0" applyNumberFormat="1" applyFont="1" applyFill="1" applyBorder="1" applyAlignment="1">
      <alignment horizontal="right" wrapText="1"/>
    </xf>
    <xf numFmtId="49" fontId="5" fillId="5" borderId="39" xfId="0" applyNumberFormat="1" applyFont="1" applyFill="1" applyBorder="1" applyAlignment="1">
      <alignment horizontal="center" wrapText="1"/>
    </xf>
    <xf numFmtId="0" fontId="10" fillId="5" borderId="41" xfId="0" applyFont="1" applyFill="1" applyBorder="1" applyAlignment="1">
      <alignment horizontal="center" wrapText="1"/>
    </xf>
    <xf numFmtId="0" fontId="5" fillId="5" borderId="45" xfId="0" applyFont="1" applyFill="1" applyBorder="1" applyAlignment="1">
      <alignment horizontal="center" wrapText="1"/>
    </xf>
    <xf numFmtId="49" fontId="5" fillId="5" borderId="41" xfId="0" applyNumberFormat="1" applyFont="1" applyFill="1" applyBorder="1" applyAlignment="1">
      <alignment horizontal="center" wrapText="1"/>
    </xf>
    <xf numFmtId="0" fontId="10" fillId="5" borderId="44" xfId="0" applyFont="1" applyFill="1" applyBorder="1" applyAlignment="1">
      <alignment wrapText="1"/>
    </xf>
    <xf numFmtId="3" fontId="10" fillId="5" borderId="49" xfId="0" applyNumberFormat="1" applyFont="1" applyFill="1" applyBorder="1" applyAlignment="1">
      <alignment horizontal="right" wrapText="1"/>
    </xf>
    <xf numFmtId="3" fontId="10" fillId="5" borderId="50" xfId="0" applyNumberFormat="1" applyFont="1" applyFill="1" applyBorder="1" applyAlignment="1">
      <alignment horizontal="right" wrapText="1"/>
    </xf>
    <xf numFmtId="49" fontId="5" fillId="0" borderId="39" xfId="0" applyNumberFormat="1" applyFont="1" applyFill="1" applyBorder="1" applyAlignment="1">
      <alignment horizontal="center" wrapText="1"/>
    </xf>
    <xf numFmtId="0" fontId="10" fillId="0" borderId="41" xfId="0" applyFont="1" applyFill="1" applyBorder="1" applyAlignment="1">
      <alignment horizontal="center" wrapText="1"/>
    </xf>
    <xf numFmtId="0" fontId="5" fillId="0" borderId="45" xfId="0" applyFont="1" applyFill="1" applyBorder="1" applyAlignment="1">
      <alignment horizontal="center" wrapText="1"/>
    </xf>
    <xf numFmtId="49" fontId="5" fillId="0" borderId="41" xfId="0" applyNumberFormat="1" applyFont="1" applyFill="1" applyBorder="1" applyAlignment="1">
      <alignment horizontal="center" wrapText="1"/>
    </xf>
    <xf numFmtId="0" fontId="10" fillId="0" borderId="44" xfId="0" applyFont="1" applyFill="1" applyBorder="1" applyAlignment="1">
      <alignment wrapText="1"/>
    </xf>
    <xf numFmtId="3" fontId="10" fillId="7" borderId="49" xfId="0" applyNumberFormat="1" applyFont="1" applyFill="1" applyBorder="1" applyAlignment="1">
      <alignment horizontal="right" wrapText="1"/>
    </xf>
    <xf numFmtId="3" fontId="10" fillId="7" borderId="50" xfId="0" applyNumberFormat="1" applyFont="1" applyFill="1" applyBorder="1" applyAlignment="1">
      <alignment horizontal="right" wrapText="1"/>
    </xf>
    <xf numFmtId="3" fontId="10" fillId="4" borderId="76" xfId="0" applyNumberFormat="1" applyFont="1" applyFill="1" applyBorder="1" applyAlignment="1">
      <alignment horizontal="right" wrapText="1"/>
    </xf>
    <xf numFmtId="49" fontId="6" fillId="4" borderId="43" xfId="0" applyNumberFormat="1" applyFont="1" applyFill="1" applyBorder="1" applyAlignment="1">
      <alignment horizontal="center" wrapText="1"/>
    </xf>
    <xf numFmtId="3" fontId="10" fillId="4" borderId="38" xfId="0" applyNumberFormat="1" applyFont="1" applyFill="1" applyBorder="1" applyAlignment="1">
      <alignment horizontal="right" wrapText="1"/>
    </xf>
    <xf numFmtId="4" fontId="10" fillId="4" borderId="38" xfId="0" applyNumberFormat="1" applyFont="1" applyFill="1" applyBorder="1" applyAlignment="1">
      <alignment horizontal="right" wrapText="1"/>
    </xf>
    <xf numFmtId="3" fontId="10" fillId="11" borderId="47" xfId="0" applyNumberFormat="1" applyFont="1" applyFill="1" applyBorder="1" applyAlignment="1">
      <alignment horizontal="right" wrapText="1"/>
    </xf>
    <xf numFmtId="4" fontId="10" fillId="5" borderId="50" xfId="0" applyNumberFormat="1" applyFont="1" applyFill="1" applyBorder="1" applyAlignment="1">
      <alignment horizontal="right" wrapText="1"/>
    </xf>
    <xf numFmtId="4" fontId="10" fillId="5" borderId="38" xfId="0" applyNumberFormat="1" applyFont="1" applyFill="1" applyBorder="1" applyAlignment="1">
      <alignment horizontal="right" wrapText="1"/>
    </xf>
    <xf numFmtId="3" fontId="6" fillId="12" borderId="48" xfId="0" applyNumberFormat="1" applyFont="1" applyFill="1" applyBorder="1" applyAlignment="1">
      <alignment horizontal="right" wrapText="1"/>
    </xf>
    <xf numFmtId="4" fontId="6" fillId="12" borderId="50" xfId="0" applyNumberFormat="1" applyFont="1" applyFill="1" applyBorder="1" applyAlignment="1">
      <alignment horizontal="right" wrapText="1"/>
    </xf>
    <xf numFmtId="0" fontId="8" fillId="4" borderId="39" xfId="0" applyFont="1" applyFill="1" applyBorder="1" applyAlignment="1">
      <alignment horizontal="center" wrapText="1"/>
    </xf>
    <xf numFmtId="0" fontId="8" fillId="4" borderId="40" xfId="0" applyFont="1" applyFill="1" applyBorder="1" applyAlignment="1">
      <alignment horizontal="center" wrapText="1"/>
    </xf>
    <xf numFmtId="49" fontId="8" fillId="4" borderId="41" xfId="0" applyNumberFormat="1" applyFont="1" applyFill="1" applyBorder="1" applyAlignment="1">
      <alignment horizontal="center" wrapText="1"/>
    </xf>
    <xf numFmtId="49" fontId="8" fillId="4" borderId="39" xfId="0" applyNumberFormat="1" applyFont="1" applyFill="1" applyBorder="1" applyAlignment="1">
      <alignment horizontal="center" wrapText="1"/>
    </xf>
    <xf numFmtId="49" fontId="6" fillId="14" borderId="43" xfId="0" applyNumberFormat="1" applyFont="1" applyFill="1" applyBorder="1" applyAlignment="1">
      <alignment horizontal="center" wrapText="1"/>
    </xf>
    <xf numFmtId="0" fontId="8" fillId="14" borderId="44" xfId="0" applyFont="1" applyFill="1" applyBorder="1" applyAlignment="1">
      <alignment horizontal="center" wrapText="1"/>
    </xf>
    <xf numFmtId="49" fontId="8" fillId="14" borderId="39" xfId="0" applyNumberFormat="1" applyFont="1" applyFill="1" applyBorder="1" applyAlignment="1">
      <alignment horizontal="center" wrapText="1"/>
    </xf>
    <xf numFmtId="0" fontId="8" fillId="14" borderId="40" xfId="0" applyFont="1" applyFill="1" applyBorder="1" applyAlignment="1">
      <alignment horizontal="center" wrapText="1"/>
    </xf>
    <xf numFmtId="49" fontId="8" fillId="14" borderId="41" xfId="0" applyNumberFormat="1" applyFont="1" applyFill="1" applyBorder="1" applyAlignment="1">
      <alignment horizontal="center" wrapText="1"/>
    </xf>
    <xf numFmtId="0" fontId="6" fillId="14" borderId="44" xfId="0" applyFont="1" applyFill="1" applyBorder="1" applyAlignment="1">
      <alignment wrapText="1"/>
    </xf>
    <xf numFmtId="3" fontId="6" fillId="14" borderId="44" xfId="0" applyNumberFormat="1" applyFont="1" applyFill="1" applyBorder="1" applyAlignment="1">
      <alignment horizontal="right" wrapText="1"/>
    </xf>
    <xf numFmtId="3" fontId="6" fillId="14" borderId="49" xfId="0" applyNumberFormat="1" applyFont="1" applyFill="1" applyBorder="1" applyAlignment="1">
      <alignment horizontal="right" wrapText="1"/>
    </xf>
    <xf numFmtId="3" fontId="11" fillId="4" borderId="44" xfId="0" applyNumberFormat="1" applyFont="1" applyFill="1" applyBorder="1" applyAlignment="1">
      <alignment horizontal="right" wrapText="1"/>
    </xf>
    <xf numFmtId="0" fontId="8" fillId="4" borderId="42" xfId="0" applyFont="1" applyFill="1" applyBorder="1" applyAlignment="1">
      <alignment horizontal="center" wrapText="1"/>
    </xf>
    <xf numFmtId="0" fontId="8" fillId="4" borderId="43" xfId="0" applyFont="1" applyFill="1" applyBorder="1" applyAlignment="1">
      <alignment horizontal="center" wrapText="1"/>
    </xf>
    <xf numFmtId="0" fontId="8" fillId="4" borderId="44" xfId="0" applyFont="1" applyFill="1" applyBorder="1" applyAlignment="1">
      <alignment horizontal="center" wrapText="1"/>
    </xf>
    <xf numFmtId="3" fontId="6" fillId="4" borderId="44" xfId="0" applyNumberFormat="1" applyFont="1" applyFill="1" applyBorder="1" applyAlignment="1">
      <alignment horizontal="right" wrapText="1"/>
    </xf>
    <xf numFmtId="3" fontId="5" fillId="0" borderId="0" xfId="0" applyNumberFormat="1" applyFont="1" applyFill="1"/>
    <xf numFmtId="0" fontId="5" fillId="0" borderId="0" xfId="0" applyFont="1" applyFill="1"/>
    <xf numFmtId="4" fontId="6" fillId="4" borderId="49" xfId="0" applyNumberFormat="1" applyFont="1" applyFill="1" applyBorder="1" applyAlignment="1">
      <alignment horizontal="right" wrapText="1"/>
    </xf>
    <xf numFmtId="4" fontId="10" fillId="4" borderId="49" xfId="0" applyNumberFormat="1" applyFont="1" applyFill="1" applyBorder="1" applyAlignment="1">
      <alignment horizontal="right" wrapText="1"/>
    </xf>
    <xf numFmtId="0" fontId="5" fillId="5" borderId="40" xfId="0" applyFont="1" applyFill="1" applyBorder="1" applyAlignment="1">
      <alignment horizontal="center" wrapText="1"/>
    </xf>
    <xf numFmtId="0" fontId="5" fillId="5" borderId="42" xfId="0" applyFont="1" applyFill="1" applyBorder="1" applyAlignment="1">
      <alignment horizontal="center" wrapText="1"/>
    </xf>
    <xf numFmtId="0" fontId="5" fillId="5" borderId="43" xfId="0" applyFont="1" applyFill="1" applyBorder="1" applyAlignment="1">
      <alignment horizontal="center" wrapText="1"/>
    </xf>
    <xf numFmtId="0" fontId="5" fillId="5" borderId="44" xfId="0" applyFont="1" applyFill="1" applyBorder="1" applyAlignment="1">
      <alignment horizontal="center" wrapText="1"/>
    </xf>
    <xf numFmtId="0" fontId="5" fillId="0" borderId="39" xfId="0" applyFont="1" applyFill="1" applyBorder="1" applyAlignment="1">
      <alignment horizontal="center" wrapText="1"/>
    </xf>
    <xf numFmtId="0" fontId="5" fillId="0" borderId="40" xfId="0" applyFont="1" applyFill="1" applyBorder="1" applyAlignment="1">
      <alignment horizontal="center" wrapText="1"/>
    </xf>
    <xf numFmtId="0" fontId="5" fillId="0" borderId="42" xfId="0" applyFont="1" applyFill="1" applyBorder="1" applyAlignment="1">
      <alignment horizontal="center" wrapText="1"/>
    </xf>
    <xf numFmtId="0" fontId="5" fillId="0" borderId="43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3" fontId="10" fillId="0" borderId="49" xfId="0" applyNumberFormat="1" applyFont="1" applyFill="1" applyBorder="1" applyAlignment="1">
      <alignment horizontal="right" wrapText="1"/>
    </xf>
    <xf numFmtId="4" fontId="10" fillId="0" borderId="49" xfId="0" applyNumberFormat="1" applyFont="1" applyFill="1" applyBorder="1" applyAlignment="1">
      <alignment horizontal="right" wrapText="1"/>
    </xf>
    <xf numFmtId="3" fontId="10" fillId="11" borderId="46" xfId="0" applyNumberFormat="1" applyFont="1" applyFill="1" applyBorder="1" applyAlignment="1">
      <alignment horizontal="right" wrapText="1"/>
    </xf>
    <xf numFmtId="0" fontId="5" fillId="7" borderId="39" xfId="0" applyFont="1" applyFill="1" applyBorder="1" applyAlignment="1">
      <alignment horizontal="center" wrapText="1"/>
    </xf>
    <xf numFmtId="0" fontId="5" fillId="7" borderId="40" xfId="0" applyFont="1" applyFill="1" applyBorder="1" applyAlignment="1">
      <alignment horizontal="center" wrapText="1"/>
    </xf>
    <xf numFmtId="49" fontId="5" fillId="7" borderId="41" xfId="0" applyNumberFormat="1" applyFont="1" applyFill="1" applyBorder="1" applyAlignment="1">
      <alignment horizontal="center" wrapText="1"/>
    </xf>
    <xf numFmtId="49" fontId="5" fillId="7" borderId="39" xfId="0" applyNumberFormat="1" applyFont="1" applyFill="1" applyBorder="1" applyAlignment="1">
      <alignment horizontal="center" wrapText="1"/>
    </xf>
    <xf numFmtId="0" fontId="5" fillId="7" borderId="42" xfId="0" applyFont="1" applyFill="1" applyBorder="1" applyAlignment="1">
      <alignment horizontal="center" wrapText="1"/>
    </xf>
    <xf numFmtId="0" fontId="5" fillId="7" borderId="43" xfId="0" applyFont="1" applyFill="1" applyBorder="1" applyAlignment="1">
      <alignment horizontal="center" wrapText="1"/>
    </xf>
    <xf numFmtId="0" fontId="5" fillId="7" borderId="44" xfId="0" applyFont="1" applyFill="1" applyBorder="1" applyAlignment="1">
      <alignment horizontal="center" wrapText="1"/>
    </xf>
    <xf numFmtId="3" fontId="6" fillId="14" borderId="44" xfId="0" applyNumberFormat="1" applyFont="1" applyFill="1" applyBorder="1" applyAlignment="1">
      <alignment wrapText="1"/>
    </xf>
    <xf numFmtId="3" fontId="11" fillId="4" borderId="44" xfId="0" applyNumberFormat="1" applyFont="1" applyFill="1" applyBorder="1" applyAlignment="1">
      <alignment wrapText="1"/>
    </xf>
    <xf numFmtId="3" fontId="6" fillId="4" borderId="44" xfId="0" applyNumberFormat="1" applyFont="1" applyFill="1" applyBorder="1" applyAlignment="1">
      <alignment wrapText="1"/>
    </xf>
    <xf numFmtId="49" fontId="6" fillId="14" borderId="51" xfId="0" applyNumberFormat="1" applyFont="1" applyFill="1" applyBorder="1" applyAlignment="1">
      <alignment horizontal="center" wrapText="1"/>
    </xf>
    <xf numFmtId="0" fontId="8" fillId="14" borderId="10" xfId="0" applyFont="1" applyFill="1" applyBorder="1" applyAlignment="1">
      <alignment horizontal="center" wrapText="1"/>
    </xf>
    <xf numFmtId="49" fontId="8" fillId="14" borderId="52" xfId="0" applyNumberFormat="1" applyFont="1" applyFill="1" applyBorder="1" applyAlignment="1">
      <alignment horizontal="center" wrapText="1"/>
    </xf>
    <xf numFmtId="0" fontId="8" fillId="14" borderId="53" xfId="0" applyFont="1" applyFill="1" applyBorder="1" applyAlignment="1">
      <alignment horizontal="center" wrapText="1"/>
    </xf>
    <xf numFmtId="49" fontId="8" fillId="14" borderId="54" xfId="0" applyNumberFormat="1" applyFont="1" applyFill="1" applyBorder="1" applyAlignment="1">
      <alignment horizontal="center" wrapText="1"/>
    </xf>
    <xf numFmtId="0" fontId="6" fillId="14" borderId="10" xfId="0" applyFont="1" applyFill="1" applyBorder="1" applyAlignment="1">
      <alignment wrapText="1"/>
    </xf>
    <xf numFmtId="3" fontId="6" fillId="14" borderId="55" xfId="0" applyNumberFormat="1" applyFont="1" applyFill="1" applyBorder="1" applyAlignment="1">
      <alignment horizontal="right" wrapText="1"/>
    </xf>
    <xf numFmtId="3" fontId="6" fillId="14" borderId="10" xfId="0" applyNumberFormat="1" applyFont="1" applyFill="1" applyBorder="1" applyAlignment="1">
      <alignment horizontal="right" wrapText="1"/>
    </xf>
    <xf numFmtId="0" fontId="5" fillId="4" borderId="52" xfId="0" applyFont="1" applyFill="1" applyBorder="1" applyAlignment="1">
      <alignment horizontal="center" wrapText="1"/>
    </xf>
    <xf numFmtId="0" fontId="5" fillId="4" borderId="53" xfId="0" applyFont="1" applyFill="1" applyBorder="1" applyAlignment="1">
      <alignment horizontal="center" wrapText="1"/>
    </xf>
    <xf numFmtId="49" fontId="5" fillId="4" borderId="52" xfId="0" applyNumberFormat="1" applyFont="1" applyFill="1" applyBorder="1" applyAlignment="1">
      <alignment horizontal="center" wrapText="1"/>
    </xf>
    <xf numFmtId="49" fontId="5" fillId="4" borderId="54" xfId="0" applyNumberFormat="1" applyFont="1" applyFill="1" applyBorder="1" applyAlignment="1">
      <alignment horizontal="center" wrapText="1"/>
    </xf>
    <xf numFmtId="3" fontId="10" fillId="11" borderId="55" xfId="0" applyNumberFormat="1" applyFont="1" applyFill="1" applyBorder="1" applyAlignment="1">
      <alignment horizontal="right" wrapText="1"/>
    </xf>
    <xf numFmtId="3" fontId="10" fillId="11" borderId="58" xfId="0" applyNumberFormat="1" applyFont="1" applyFill="1" applyBorder="1" applyAlignment="1">
      <alignment horizontal="right" wrapText="1"/>
    </xf>
    <xf numFmtId="0" fontId="6" fillId="9" borderId="44" xfId="0" applyFont="1" applyFill="1" applyBorder="1" applyAlignment="1">
      <alignment wrapText="1"/>
    </xf>
    <xf numFmtId="3" fontId="6" fillId="9" borderId="49" xfId="0" applyNumberFormat="1" applyFont="1" applyFill="1" applyBorder="1" applyAlignment="1">
      <alignment horizontal="right" wrapText="1"/>
    </xf>
    <xf numFmtId="3" fontId="6" fillId="9" borderId="50" xfId="0" applyNumberFormat="1" applyFont="1" applyFill="1" applyBorder="1" applyAlignment="1">
      <alignment horizontal="right" wrapText="1"/>
    </xf>
    <xf numFmtId="3" fontId="6" fillId="9" borderId="47" xfId="0" applyNumberFormat="1" applyFont="1" applyFill="1" applyBorder="1" applyAlignment="1">
      <alignment horizontal="right" wrapText="1"/>
    </xf>
    <xf numFmtId="3" fontId="6" fillId="9" borderId="48" xfId="0" applyNumberFormat="1" applyFont="1" applyFill="1" applyBorder="1" applyAlignment="1">
      <alignment horizontal="right" wrapText="1"/>
    </xf>
    <xf numFmtId="3" fontId="10" fillId="4" borderId="47" xfId="0" applyNumberFormat="1" applyFont="1" applyFill="1" applyBorder="1" applyAlignment="1">
      <alignment horizontal="right" wrapText="1"/>
    </xf>
    <xf numFmtId="3" fontId="10" fillId="4" borderId="48" xfId="0" applyNumberFormat="1" applyFont="1" applyFill="1" applyBorder="1" applyAlignment="1">
      <alignment horizontal="right" wrapText="1"/>
    </xf>
    <xf numFmtId="3" fontId="6" fillId="13" borderId="47" xfId="0" applyNumberFormat="1" applyFont="1" applyFill="1" applyBorder="1" applyAlignment="1">
      <alignment horizontal="right" wrapText="1"/>
    </xf>
    <xf numFmtId="3" fontId="6" fillId="13" borderId="48" xfId="0" applyNumberFormat="1" applyFont="1" applyFill="1" applyBorder="1" applyAlignment="1">
      <alignment horizontal="right" wrapText="1"/>
    </xf>
    <xf numFmtId="49" fontId="5" fillId="4" borderId="43" xfId="0" applyNumberFormat="1" applyFont="1" applyFill="1" applyBorder="1" applyAlignment="1">
      <alignment horizontal="center" wrapText="1"/>
    </xf>
    <xf numFmtId="3" fontId="6" fillId="0" borderId="50" xfId="0" applyNumberFormat="1" applyFont="1" applyFill="1" applyBorder="1" applyAlignment="1">
      <alignment horizontal="right" wrapText="1"/>
    </xf>
    <xf numFmtId="3" fontId="6" fillId="0" borderId="47" xfId="0" applyNumberFormat="1" applyFont="1" applyFill="1" applyBorder="1" applyAlignment="1">
      <alignment horizontal="right" wrapText="1"/>
    </xf>
    <xf numFmtId="3" fontId="6" fillId="0" borderId="48" xfId="0" applyNumberFormat="1" applyFont="1" applyFill="1" applyBorder="1" applyAlignment="1">
      <alignment horizontal="right" wrapText="1"/>
    </xf>
    <xf numFmtId="3" fontId="6" fillId="0" borderId="49" xfId="0" applyNumberFormat="1" applyFont="1" applyFill="1" applyBorder="1" applyAlignment="1">
      <alignment horizontal="right" wrapText="1"/>
    </xf>
    <xf numFmtId="0" fontId="5" fillId="0" borderId="0" xfId="0" applyFont="1" applyBorder="1"/>
    <xf numFmtId="3" fontId="10" fillId="4" borderId="0" xfId="0" applyNumberFormat="1" applyFont="1" applyFill="1" applyBorder="1" applyAlignment="1">
      <alignment horizontal="right" wrapText="1"/>
    </xf>
    <xf numFmtId="3" fontId="6" fillId="8" borderId="50" xfId="0" applyNumberFormat="1" applyFont="1" applyFill="1" applyBorder="1" applyAlignment="1">
      <alignment horizontal="right" wrapText="1"/>
    </xf>
    <xf numFmtId="3" fontId="6" fillId="8" borderId="47" xfId="0" applyNumberFormat="1" applyFont="1" applyFill="1" applyBorder="1" applyAlignment="1">
      <alignment horizontal="right" wrapText="1"/>
    </xf>
    <xf numFmtId="3" fontId="6" fillId="8" borderId="48" xfId="0" applyNumberFormat="1" applyFont="1" applyFill="1" applyBorder="1" applyAlignment="1">
      <alignment horizontal="right" wrapText="1"/>
    </xf>
    <xf numFmtId="3" fontId="10" fillId="8" borderId="50" xfId="0" applyNumberFormat="1" applyFont="1" applyFill="1" applyBorder="1" applyAlignment="1">
      <alignment horizontal="right" wrapText="1"/>
    </xf>
    <xf numFmtId="3" fontId="5" fillId="8" borderId="0" xfId="0" applyNumberFormat="1" applyFont="1" applyFill="1"/>
    <xf numFmtId="3" fontId="10" fillId="8" borderId="49" xfId="0" applyNumberFormat="1" applyFont="1" applyFill="1" applyBorder="1" applyAlignment="1">
      <alignment horizontal="right" wrapText="1"/>
    </xf>
    <xf numFmtId="49" fontId="6" fillId="4" borderId="41" xfId="0" applyNumberFormat="1" applyFont="1" applyFill="1" applyBorder="1" applyAlignment="1">
      <alignment horizontal="center" wrapText="1"/>
    </xf>
    <xf numFmtId="0" fontId="6" fillId="4" borderId="44" xfId="0" applyFont="1" applyFill="1" applyBorder="1" applyAlignment="1">
      <alignment horizontal="center" wrapText="1"/>
    </xf>
    <xf numFmtId="0" fontId="6" fillId="4" borderId="41" xfId="0" applyFont="1" applyFill="1" applyBorder="1" applyAlignment="1">
      <alignment horizontal="center" wrapText="1"/>
    </xf>
    <xf numFmtId="0" fontId="6" fillId="4" borderId="45" xfId="0" applyFont="1" applyFill="1" applyBorder="1" applyAlignment="1">
      <alignment horizontal="center" wrapText="1"/>
    </xf>
    <xf numFmtId="0" fontId="6" fillId="15" borderId="44" xfId="0" applyFont="1" applyFill="1" applyBorder="1" applyAlignment="1">
      <alignment wrapText="1"/>
    </xf>
    <xf numFmtId="3" fontId="6" fillId="15" borderId="49" xfId="0" applyNumberFormat="1" applyFont="1" applyFill="1" applyBorder="1" applyAlignment="1">
      <alignment horizontal="right" wrapText="1"/>
    </xf>
    <xf numFmtId="3" fontId="6" fillId="15" borderId="50" xfId="0" applyNumberFormat="1" applyFont="1" applyFill="1" applyBorder="1" applyAlignment="1">
      <alignment horizontal="right" wrapText="1"/>
    </xf>
    <xf numFmtId="3" fontId="6" fillId="15" borderId="47" xfId="0" applyNumberFormat="1" applyFont="1" applyFill="1" applyBorder="1" applyAlignment="1">
      <alignment horizontal="right" wrapText="1"/>
    </xf>
    <xf numFmtId="3" fontId="6" fillId="15" borderId="48" xfId="0" applyNumberFormat="1" applyFont="1" applyFill="1" applyBorder="1" applyAlignment="1">
      <alignment horizontal="right" wrapText="1"/>
    </xf>
    <xf numFmtId="0" fontId="9" fillId="4" borderId="47" xfId="0" applyFont="1" applyFill="1" applyBorder="1" applyAlignment="1">
      <alignment wrapText="1"/>
    </xf>
    <xf numFmtId="0" fontId="9" fillId="4" borderId="48" xfId="0" applyFont="1" applyFill="1" applyBorder="1" applyAlignment="1">
      <alignment wrapText="1"/>
    </xf>
    <xf numFmtId="0" fontId="9" fillId="4" borderId="49" xfId="0" applyFont="1" applyFill="1" applyBorder="1" applyAlignment="1">
      <alignment wrapText="1"/>
    </xf>
    <xf numFmtId="3" fontId="5" fillId="4" borderId="49" xfId="0" applyNumberFormat="1" applyFont="1" applyFill="1" applyBorder="1" applyAlignment="1">
      <alignment horizontal="right" wrapText="1"/>
    </xf>
    <xf numFmtId="3" fontId="5" fillId="4" borderId="50" xfId="0" applyNumberFormat="1" applyFont="1" applyFill="1" applyBorder="1" applyAlignment="1">
      <alignment horizontal="right" wrapText="1"/>
    </xf>
    <xf numFmtId="3" fontId="5" fillId="4" borderId="47" xfId="0" applyNumberFormat="1" applyFont="1" applyFill="1" applyBorder="1" applyAlignment="1">
      <alignment horizontal="right" wrapText="1"/>
    </xf>
    <xf numFmtId="3" fontId="5" fillId="4" borderId="48" xfId="0" applyNumberFormat="1" applyFont="1" applyFill="1" applyBorder="1" applyAlignment="1">
      <alignment horizontal="right" wrapText="1"/>
    </xf>
    <xf numFmtId="3" fontId="6" fillId="14" borderId="47" xfId="0" applyNumberFormat="1" applyFont="1" applyFill="1" applyBorder="1" applyAlignment="1">
      <alignment horizontal="right" wrapText="1"/>
    </xf>
    <xf numFmtId="3" fontId="6" fillId="14" borderId="48" xfId="0" applyNumberFormat="1" applyFont="1" applyFill="1" applyBorder="1" applyAlignment="1">
      <alignment horizontal="right" wrapText="1"/>
    </xf>
    <xf numFmtId="3" fontId="5" fillId="14" borderId="0" xfId="0" applyNumberFormat="1" applyFont="1" applyFill="1"/>
    <xf numFmtId="0" fontId="6" fillId="4" borderId="47" xfId="0" applyFont="1" applyFill="1" applyBorder="1" applyAlignment="1">
      <alignment wrapText="1"/>
    </xf>
    <xf numFmtId="0" fontId="6" fillId="4" borderId="48" xfId="0" applyFont="1" applyFill="1" applyBorder="1" applyAlignment="1">
      <alignment wrapText="1"/>
    </xf>
    <xf numFmtId="0" fontId="6" fillId="4" borderId="56" xfId="0" applyFont="1" applyFill="1" applyBorder="1" applyAlignment="1">
      <alignment horizontal="center" wrapText="1"/>
    </xf>
    <xf numFmtId="49" fontId="6" fillId="12" borderId="51" xfId="0" applyNumberFormat="1" applyFont="1" applyFill="1" applyBorder="1" applyAlignment="1">
      <alignment horizontal="center" wrapText="1"/>
    </xf>
    <xf numFmtId="0" fontId="5" fillId="12" borderId="10" xfId="0" applyFont="1" applyFill="1" applyBorder="1" applyAlignment="1">
      <alignment horizontal="center" wrapText="1"/>
    </xf>
    <xf numFmtId="49" fontId="5" fillId="12" borderId="52" xfId="0" applyNumberFormat="1" applyFont="1" applyFill="1" applyBorder="1" applyAlignment="1">
      <alignment horizontal="center" wrapText="1"/>
    </xf>
    <xf numFmtId="0" fontId="5" fillId="12" borderId="54" xfId="0" applyFont="1" applyFill="1" applyBorder="1" applyAlignment="1">
      <alignment horizontal="center" wrapText="1"/>
    </xf>
    <xf numFmtId="0" fontId="5" fillId="12" borderId="57" xfId="0" applyFont="1" applyFill="1" applyBorder="1" applyAlignment="1">
      <alignment horizontal="center" wrapText="1"/>
    </xf>
    <xf numFmtId="49" fontId="5" fillId="12" borderId="54" xfId="0" applyNumberFormat="1" applyFont="1" applyFill="1" applyBorder="1" applyAlignment="1">
      <alignment horizontal="center" wrapText="1"/>
    </xf>
    <xf numFmtId="0" fontId="6" fillId="12" borderId="10" xfId="0" applyFont="1" applyFill="1" applyBorder="1" applyAlignment="1">
      <alignment wrapText="1"/>
    </xf>
    <xf numFmtId="3" fontId="6" fillId="12" borderId="55" xfId="0" applyNumberFormat="1" applyFont="1" applyFill="1" applyBorder="1" applyAlignment="1">
      <alignment horizontal="right" wrapText="1"/>
    </xf>
    <xf numFmtId="3" fontId="6" fillId="12" borderId="58" xfId="0" applyNumberFormat="1" applyFont="1" applyFill="1" applyBorder="1" applyAlignment="1">
      <alignment horizontal="right" wrapText="1"/>
    </xf>
    <xf numFmtId="4" fontId="6" fillId="12" borderId="58" xfId="0" applyNumberFormat="1" applyFont="1" applyFill="1" applyBorder="1" applyAlignment="1">
      <alignment horizontal="right" wrapText="1"/>
    </xf>
    <xf numFmtId="0" fontId="5" fillId="4" borderId="59" xfId="0" applyFont="1" applyFill="1" applyBorder="1" applyAlignment="1">
      <alignment horizontal="center" wrapText="1"/>
    </xf>
    <xf numFmtId="0" fontId="5" fillId="4" borderId="60" xfId="0" applyFont="1" applyFill="1" applyBorder="1" applyAlignment="1">
      <alignment horizontal="center" wrapText="1"/>
    </xf>
    <xf numFmtId="49" fontId="5" fillId="4" borderId="61" xfId="0" applyNumberFormat="1" applyFont="1" applyFill="1" applyBorder="1" applyAlignment="1">
      <alignment horizontal="center" wrapText="1"/>
    </xf>
    <xf numFmtId="49" fontId="5" fillId="4" borderId="59" xfId="0" applyNumberFormat="1" applyFont="1" applyFill="1" applyBorder="1" applyAlignment="1">
      <alignment horizontal="center" wrapText="1"/>
    </xf>
    <xf numFmtId="0" fontId="5" fillId="4" borderId="62" xfId="0" applyFont="1" applyFill="1" applyBorder="1" applyAlignment="1">
      <alignment horizontal="center" wrapText="1"/>
    </xf>
    <xf numFmtId="49" fontId="6" fillId="16" borderId="43" xfId="0" applyNumberFormat="1" applyFont="1" applyFill="1" applyBorder="1" applyAlignment="1">
      <alignment horizontal="center" wrapText="1"/>
    </xf>
    <xf numFmtId="0" fontId="8" fillId="16" borderId="44" xfId="0" applyFont="1" applyFill="1" applyBorder="1" applyAlignment="1">
      <alignment horizontal="center" wrapText="1"/>
    </xf>
    <xf numFmtId="49" fontId="8" fillId="16" borderId="39" xfId="0" applyNumberFormat="1" applyFont="1" applyFill="1" applyBorder="1" applyAlignment="1">
      <alignment horizontal="center" wrapText="1"/>
    </xf>
    <xf numFmtId="0" fontId="8" fillId="16" borderId="40" xfId="0" applyFont="1" applyFill="1" applyBorder="1" applyAlignment="1">
      <alignment horizontal="center" wrapText="1"/>
    </xf>
    <xf numFmtId="49" fontId="8" fillId="16" borderId="41" xfId="0" applyNumberFormat="1" applyFont="1" applyFill="1" applyBorder="1" applyAlignment="1">
      <alignment horizontal="center" wrapText="1"/>
    </xf>
    <xf numFmtId="0" fontId="6" fillId="16" borderId="44" xfId="0" applyFont="1" applyFill="1" applyBorder="1" applyAlignment="1">
      <alignment wrapText="1"/>
    </xf>
    <xf numFmtId="0" fontId="6" fillId="16" borderId="47" xfId="0" applyFont="1" applyFill="1" applyBorder="1" applyAlignment="1">
      <alignment wrapText="1"/>
    </xf>
    <xf numFmtId="0" fontId="6" fillId="16" borderId="48" xfId="0" applyFont="1" applyFill="1" applyBorder="1" applyAlignment="1">
      <alignment wrapText="1"/>
    </xf>
    <xf numFmtId="3" fontId="6" fillId="16" borderId="44" xfId="0" applyNumberFormat="1" applyFont="1" applyFill="1" applyBorder="1" applyAlignment="1">
      <alignment wrapText="1"/>
    </xf>
    <xf numFmtId="0" fontId="6" fillId="16" borderId="49" xfId="0" applyFont="1" applyFill="1" applyBorder="1" applyAlignment="1">
      <alignment wrapText="1"/>
    </xf>
    <xf numFmtId="0" fontId="5" fillId="4" borderId="63" xfId="0" applyFont="1" applyFill="1" applyBorder="1" applyAlignment="1">
      <alignment horizontal="center" wrapText="1"/>
    </xf>
    <xf numFmtId="0" fontId="5" fillId="4" borderId="64" xfId="0" applyFont="1" applyFill="1" applyBorder="1" applyAlignment="1">
      <alignment horizontal="center" wrapText="1"/>
    </xf>
    <xf numFmtId="49" fontId="5" fillId="4" borderId="65" xfId="0" applyNumberFormat="1" applyFont="1" applyFill="1" applyBorder="1" applyAlignment="1">
      <alignment horizontal="center" wrapText="1"/>
    </xf>
    <xf numFmtId="49" fontId="5" fillId="4" borderId="63" xfId="0" applyNumberFormat="1" applyFont="1" applyFill="1" applyBorder="1" applyAlignment="1">
      <alignment horizontal="center" wrapText="1"/>
    </xf>
    <xf numFmtId="0" fontId="5" fillId="4" borderId="66" xfId="0" applyFont="1" applyFill="1" applyBorder="1" applyAlignment="1">
      <alignment horizontal="center" wrapText="1"/>
    </xf>
    <xf numFmtId="0" fontId="11" fillId="4" borderId="47" xfId="0" applyFont="1" applyFill="1" applyBorder="1" applyAlignment="1">
      <alignment wrapText="1"/>
    </xf>
    <xf numFmtId="0" fontId="11" fillId="4" borderId="48" xfId="0" applyFont="1" applyFill="1" applyBorder="1" applyAlignment="1">
      <alignment wrapText="1"/>
    </xf>
    <xf numFmtId="0" fontId="11" fillId="4" borderId="49" xfId="0" applyFont="1" applyFill="1" applyBorder="1" applyAlignment="1">
      <alignment wrapText="1"/>
    </xf>
    <xf numFmtId="0" fontId="6" fillId="4" borderId="49" xfId="0" applyFont="1" applyFill="1" applyBorder="1" applyAlignment="1">
      <alignment wrapText="1"/>
    </xf>
    <xf numFmtId="0" fontId="5" fillId="4" borderId="67" xfId="0" applyFont="1" applyFill="1" applyBorder="1" applyAlignment="1">
      <alignment horizontal="center" wrapText="1"/>
    </xf>
    <xf numFmtId="0" fontId="5" fillId="4" borderId="68" xfId="0" applyFont="1" applyFill="1" applyBorder="1" applyAlignment="1">
      <alignment horizontal="center" wrapText="1"/>
    </xf>
    <xf numFmtId="49" fontId="5" fillId="4" borderId="69" xfId="0" applyNumberFormat="1" applyFont="1" applyFill="1" applyBorder="1" applyAlignment="1">
      <alignment horizontal="center" wrapText="1"/>
    </xf>
    <xf numFmtId="49" fontId="5" fillId="4" borderId="67" xfId="0" applyNumberFormat="1" applyFont="1" applyFill="1" applyBorder="1" applyAlignment="1">
      <alignment horizontal="center" wrapText="1"/>
    </xf>
    <xf numFmtId="0" fontId="5" fillId="4" borderId="70" xfId="0" applyFont="1" applyFill="1" applyBorder="1" applyAlignment="1">
      <alignment horizontal="center" wrapText="1"/>
    </xf>
    <xf numFmtId="0" fontId="5" fillId="4" borderId="71" xfId="0" applyFont="1" applyFill="1" applyBorder="1" applyAlignment="1">
      <alignment horizontal="center" wrapText="1"/>
    </xf>
    <xf numFmtId="0" fontId="5" fillId="4" borderId="72" xfId="0" applyFont="1" applyFill="1" applyBorder="1" applyAlignment="1">
      <alignment horizontal="center" wrapText="1"/>
    </xf>
    <xf numFmtId="0" fontId="10" fillId="4" borderId="69" xfId="0" applyFont="1" applyFill="1" applyBorder="1" applyAlignment="1">
      <alignment horizontal="center" wrapText="1"/>
    </xf>
    <xf numFmtId="0" fontId="5" fillId="4" borderId="73" xfId="0" applyFont="1" applyFill="1" applyBorder="1" applyAlignment="1">
      <alignment horizontal="center" wrapText="1"/>
    </xf>
    <xf numFmtId="0" fontId="10" fillId="4" borderId="72" xfId="0" applyFont="1" applyFill="1" applyBorder="1" applyAlignment="1">
      <alignment wrapText="1"/>
    </xf>
    <xf numFmtId="3" fontId="10" fillId="4" borderId="74" xfId="0" applyNumberFormat="1" applyFont="1" applyFill="1" applyBorder="1" applyAlignment="1">
      <alignment horizontal="right" wrapText="1"/>
    </xf>
    <xf numFmtId="3" fontId="10" fillId="4" borderId="75" xfId="0" applyNumberFormat="1" applyFont="1" applyFill="1" applyBorder="1" applyAlignment="1">
      <alignment horizontal="right" wrapText="1"/>
    </xf>
    <xf numFmtId="0" fontId="6" fillId="17" borderId="44" xfId="0" applyFont="1" applyFill="1" applyBorder="1" applyAlignment="1">
      <alignment wrapText="1"/>
    </xf>
    <xf numFmtId="3" fontId="6" fillId="17" borderId="49" xfId="0" applyNumberFormat="1" applyFont="1" applyFill="1" applyBorder="1" applyAlignment="1">
      <alignment horizontal="right" wrapText="1"/>
    </xf>
    <xf numFmtId="3" fontId="6" fillId="17" borderId="50" xfId="0" applyNumberFormat="1" applyFont="1" applyFill="1" applyBorder="1" applyAlignment="1">
      <alignment horizontal="right" wrapText="1"/>
    </xf>
    <xf numFmtId="0" fontId="5" fillId="11" borderId="39" xfId="0" applyFont="1" applyFill="1" applyBorder="1" applyAlignment="1">
      <alignment horizontal="center" wrapText="1"/>
    </xf>
    <xf numFmtId="0" fontId="5" fillId="11" borderId="40" xfId="0" applyFont="1" applyFill="1" applyBorder="1" applyAlignment="1">
      <alignment horizontal="center" wrapText="1"/>
    </xf>
    <xf numFmtId="3" fontId="5" fillId="11" borderId="0" xfId="0" applyNumberFormat="1" applyFont="1" applyFill="1"/>
    <xf numFmtId="0" fontId="10" fillId="4" borderId="45" xfId="0" applyFont="1" applyFill="1" applyBorder="1" applyAlignment="1">
      <alignment horizontal="center" wrapText="1"/>
    </xf>
    <xf numFmtId="3" fontId="5" fillId="0" borderId="0" xfId="0" applyNumberFormat="1" applyFont="1" applyAlignment="1">
      <alignment horizontal="right"/>
    </xf>
    <xf numFmtId="49" fontId="6" fillId="18" borderId="43" xfId="0" applyNumberFormat="1" applyFont="1" applyFill="1" applyBorder="1" applyAlignment="1">
      <alignment horizontal="center" wrapText="1"/>
    </xf>
    <xf numFmtId="0" fontId="5" fillId="18" borderId="44" xfId="0" applyFont="1" applyFill="1" applyBorder="1" applyAlignment="1">
      <alignment horizontal="center" wrapText="1"/>
    </xf>
    <xf numFmtId="49" fontId="5" fillId="18" borderId="39" xfId="0" applyNumberFormat="1" applyFont="1" applyFill="1" applyBorder="1" applyAlignment="1">
      <alignment horizontal="center" wrapText="1"/>
    </xf>
    <xf numFmtId="0" fontId="5" fillId="18" borderId="41" xfId="0" applyFont="1" applyFill="1" applyBorder="1" applyAlignment="1">
      <alignment horizontal="center" wrapText="1"/>
    </xf>
    <xf numFmtId="0" fontId="5" fillId="18" borderId="45" xfId="0" applyFont="1" applyFill="1" applyBorder="1" applyAlignment="1">
      <alignment horizontal="center" wrapText="1"/>
    </xf>
    <xf numFmtId="49" fontId="5" fillId="18" borderId="41" xfId="0" applyNumberFormat="1" applyFont="1" applyFill="1" applyBorder="1" applyAlignment="1">
      <alignment horizontal="center" wrapText="1"/>
    </xf>
    <xf numFmtId="0" fontId="6" fillId="18" borderId="44" xfId="0" applyFont="1" applyFill="1" applyBorder="1" applyAlignment="1">
      <alignment wrapText="1"/>
    </xf>
    <xf numFmtId="3" fontId="6" fillId="18" borderId="49" xfId="0" applyNumberFormat="1" applyFont="1" applyFill="1" applyBorder="1" applyAlignment="1">
      <alignment horizontal="right" wrapText="1"/>
    </xf>
    <xf numFmtId="3" fontId="6" fillId="18" borderId="50" xfId="0" applyNumberFormat="1" applyFont="1" applyFill="1" applyBorder="1" applyAlignment="1">
      <alignment horizontal="right" wrapText="1"/>
    </xf>
    <xf numFmtId="3" fontId="6" fillId="18" borderId="47" xfId="0" applyNumberFormat="1" applyFont="1" applyFill="1" applyBorder="1" applyAlignment="1">
      <alignment horizontal="right" wrapText="1"/>
    </xf>
    <xf numFmtId="3" fontId="6" fillId="18" borderId="48" xfId="0" applyNumberFormat="1" applyFont="1" applyFill="1" applyBorder="1" applyAlignment="1">
      <alignment horizontal="right" wrapText="1"/>
    </xf>
    <xf numFmtId="0" fontId="15" fillId="5" borderId="45" xfId="0" applyFont="1" applyFill="1" applyBorder="1" applyAlignment="1">
      <alignment horizontal="center" wrapText="1"/>
    </xf>
    <xf numFmtId="49" fontId="15" fillId="5" borderId="41" xfId="0" applyNumberFormat="1" applyFont="1" applyFill="1" applyBorder="1" applyAlignment="1">
      <alignment horizontal="center" wrapText="1"/>
    </xf>
    <xf numFmtId="0" fontId="9" fillId="4" borderId="39" xfId="0" applyFont="1" applyFill="1" applyBorder="1" applyAlignment="1">
      <alignment horizontal="center" wrapText="1"/>
    </xf>
    <xf numFmtId="49" fontId="10" fillId="0" borderId="41" xfId="0" applyNumberFormat="1" applyFont="1" applyFill="1" applyBorder="1" applyAlignment="1">
      <alignment horizontal="center" wrapText="1"/>
    </xf>
    <xf numFmtId="49" fontId="5" fillId="10" borderId="43" xfId="0" applyNumberFormat="1" applyFont="1" applyFill="1" applyBorder="1" applyAlignment="1">
      <alignment horizontal="center" wrapText="1"/>
    </xf>
    <xf numFmtId="49" fontId="6" fillId="10" borderId="41" xfId="0" applyNumberFormat="1" applyFont="1" applyFill="1" applyBorder="1" applyAlignment="1">
      <alignment horizontal="center" wrapText="1"/>
    </xf>
    <xf numFmtId="49" fontId="5" fillId="12" borderId="43" xfId="0" applyNumberFormat="1" applyFont="1" applyFill="1" applyBorder="1" applyAlignment="1">
      <alignment horizontal="center" wrapText="1"/>
    </xf>
    <xf numFmtId="49" fontId="6" fillId="12" borderId="41" xfId="0" applyNumberFormat="1" applyFont="1" applyFill="1" applyBorder="1" applyAlignment="1">
      <alignment horizontal="center" wrapText="1"/>
    </xf>
    <xf numFmtId="0" fontId="8" fillId="0" borderId="39" xfId="0" applyFont="1" applyFill="1" applyBorder="1" applyAlignment="1">
      <alignment horizontal="center" wrapText="1"/>
    </xf>
    <xf numFmtId="0" fontId="8" fillId="0" borderId="40" xfId="0" applyFont="1" applyFill="1" applyBorder="1" applyAlignment="1">
      <alignment horizontal="center" wrapText="1"/>
    </xf>
    <xf numFmtId="49" fontId="8" fillId="0" borderId="41" xfId="0" applyNumberFormat="1" applyFont="1" applyFill="1" applyBorder="1" applyAlignment="1">
      <alignment horizontal="center" wrapText="1"/>
    </xf>
    <xf numFmtId="49" fontId="8" fillId="0" borderId="39" xfId="0" applyNumberFormat="1" applyFont="1" applyFill="1" applyBorder="1" applyAlignment="1">
      <alignment horizontal="center" wrapText="1"/>
    </xf>
    <xf numFmtId="0" fontId="8" fillId="0" borderId="42" xfId="0" applyFont="1" applyFill="1" applyBorder="1" applyAlignment="1">
      <alignment horizontal="center" wrapText="1"/>
    </xf>
    <xf numFmtId="0" fontId="8" fillId="13" borderId="44" xfId="0" applyFont="1" applyFill="1" applyBorder="1" applyAlignment="1">
      <alignment horizontal="center" wrapText="1"/>
    </xf>
    <xf numFmtId="49" fontId="8" fillId="13" borderId="39" xfId="0" applyNumberFormat="1" applyFont="1" applyFill="1" applyBorder="1" applyAlignment="1">
      <alignment horizontal="center" wrapText="1"/>
    </xf>
    <xf numFmtId="0" fontId="8" fillId="13" borderId="40" xfId="0" applyFont="1" applyFill="1" applyBorder="1" applyAlignment="1">
      <alignment horizontal="center" wrapText="1"/>
    </xf>
    <xf numFmtId="49" fontId="8" fillId="13" borderId="41" xfId="0" applyNumberFormat="1" applyFont="1" applyFill="1" applyBorder="1" applyAlignment="1">
      <alignment horizontal="center" wrapText="1"/>
    </xf>
    <xf numFmtId="3" fontId="6" fillId="13" borderId="76" xfId="0" applyNumberFormat="1" applyFont="1" applyFill="1" applyBorder="1" applyAlignment="1">
      <alignment horizontal="right" wrapText="1"/>
    </xf>
    <xf numFmtId="3" fontId="11" fillId="4" borderId="76" xfId="0" applyNumberFormat="1" applyFont="1" applyFill="1" applyBorder="1" applyAlignment="1">
      <alignment horizontal="right" wrapText="1"/>
    </xf>
    <xf numFmtId="0" fontId="8" fillId="0" borderId="43" xfId="0" applyFont="1" applyFill="1" applyBorder="1" applyAlignment="1">
      <alignment horizontal="center" wrapText="1"/>
    </xf>
    <xf numFmtId="0" fontId="8" fillId="0" borderId="44" xfId="0" applyFont="1" applyFill="1" applyBorder="1" applyAlignment="1">
      <alignment horizontal="center" wrapText="1"/>
    </xf>
    <xf numFmtId="3" fontId="16" fillId="0" borderId="49" xfId="0" applyNumberFormat="1" applyFont="1" applyFill="1" applyBorder="1" applyAlignment="1">
      <alignment horizontal="right" wrapText="1"/>
    </xf>
    <xf numFmtId="49" fontId="6" fillId="3" borderId="43" xfId="0" applyNumberFormat="1" applyFont="1" applyFill="1" applyBorder="1" applyAlignment="1">
      <alignment horizontal="center" wrapText="1"/>
    </xf>
    <xf numFmtId="0" fontId="5" fillId="3" borderId="44" xfId="0" applyFont="1" applyFill="1" applyBorder="1" applyAlignment="1">
      <alignment horizontal="center" wrapText="1"/>
    </xf>
    <xf numFmtId="49" fontId="5" fillId="3" borderId="39" xfId="0" applyNumberFormat="1" applyFont="1" applyFill="1" applyBorder="1" applyAlignment="1">
      <alignment horizontal="center" wrapText="1"/>
    </xf>
    <xf numFmtId="0" fontId="5" fillId="3" borderId="41" xfId="0" applyFont="1" applyFill="1" applyBorder="1" applyAlignment="1">
      <alignment horizontal="center" wrapText="1"/>
    </xf>
    <xf numFmtId="0" fontId="5" fillId="3" borderId="45" xfId="0" applyFont="1" applyFill="1" applyBorder="1" applyAlignment="1">
      <alignment horizontal="center" wrapText="1"/>
    </xf>
    <xf numFmtId="49" fontId="5" fillId="3" borderId="41" xfId="0" applyNumberFormat="1" applyFont="1" applyFill="1" applyBorder="1" applyAlignment="1">
      <alignment horizontal="center" wrapText="1"/>
    </xf>
    <xf numFmtId="0" fontId="6" fillId="3" borderId="44" xfId="0" applyFont="1" applyFill="1" applyBorder="1" applyAlignment="1">
      <alignment wrapText="1"/>
    </xf>
    <xf numFmtId="3" fontId="6" fillId="3" borderId="49" xfId="0" applyNumberFormat="1" applyFont="1" applyFill="1" applyBorder="1" applyAlignment="1">
      <alignment horizontal="right" wrapText="1"/>
    </xf>
    <xf numFmtId="3" fontId="6" fillId="3" borderId="50" xfId="0" applyNumberFormat="1" applyFont="1" applyFill="1" applyBorder="1" applyAlignment="1">
      <alignment horizontal="right" wrapText="1"/>
    </xf>
    <xf numFmtId="3" fontId="6" fillId="3" borderId="47" xfId="0" applyNumberFormat="1" applyFont="1" applyFill="1" applyBorder="1" applyAlignment="1">
      <alignment horizontal="right" wrapText="1"/>
    </xf>
    <xf numFmtId="3" fontId="6" fillId="3" borderId="48" xfId="0" applyNumberFormat="1" applyFont="1" applyFill="1" applyBorder="1" applyAlignment="1">
      <alignment horizontal="right" wrapText="1"/>
    </xf>
    <xf numFmtId="3" fontId="6" fillId="4" borderId="44" xfId="0" applyNumberFormat="1" applyFont="1" applyFill="1" applyBorder="1" applyAlignment="1">
      <alignment horizontal="center" wrapText="1"/>
    </xf>
    <xf numFmtId="0" fontId="5" fillId="5" borderId="39" xfId="0" applyFont="1" applyFill="1" applyBorder="1" applyAlignment="1">
      <alignment horizontal="center" wrapText="1"/>
    </xf>
    <xf numFmtId="0" fontId="5" fillId="19" borderId="0" xfId="0" applyFont="1" applyFill="1"/>
    <xf numFmtId="3" fontId="10" fillId="4" borderId="77" xfId="0" applyNumberFormat="1" applyFont="1" applyFill="1" applyBorder="1" applyAlignment="1">
      <alignment horizontal="right" wrapText="1"/>
    </xf>
    <xf numFmtId="3" fontId="10" fillId="4" borderId="78" xfId="0" applyNumberFormat="1" applyFont="1" applyFill="1" applyBorder="1" applyAlignment="1">
      <alignment horizontal="right" wrapText="1"/>
    </xf>
    <xf numFmtId="0" fontId="17" fillId="0" borderId="0" xfId="0" applyFont="1" applyAlignment="1"/>
    <xf numFmtId="4" fontId="17" fillId="0" borderId="0" xfId="0" applyNumberFormat="1" applyFont="1" applyAlignment="1"/>
    <xf numFmtId="0" fontId="19" fillId="0" borderId="0" xfId="0" applyFont="1" applyAlignment="1"/>
    <xf numFmtId="0" fontId="19" fillId="0" borderId="0" xfId="0" applyFont="1" applyAlignment="1">
      <alignment horizontal="center"/>
    </xf>
    <xf numFmtId="3" fontId="17" fillId="0" borderId="0" xfId="0" applyNumberFormat="1" applyFont="1" applyAlignment="1"/>
    <xf numFmtId="49" fontId="20" fillId="21" borderId="41" xfId="0" applyNumberFormat="1" applyFont="1" applyFill="1" applyBorder="1" applyAlignment="1">
      <alignment horizontal="center" wrapText="1"/>
    </xf>
    <xf numFmtId="49" fontId="13" fillId="21" borderId="39" xfId="0" applyNumberFormat="1" applyFont="1" applyFill="1" applyBorder="1" applyAlignment="1">
      <alignment horizontal="center" wrapText="1"/>
    </xf>
    <xf numFmtId="0" fontId="13" fillId="21" borderId="40" xfId="0" applyFont="1" applyFill="1" applyBorder="1" applyAlignment="1">
      <alignment horizontal="center" wrapText="1"/>
    </xf>
    <xf numFmtId="0" fontId="13" fillId="21" borderId="42" xfId="0" applyFont="1" applyFill="1" applyBorder="1" applyAlignment="1">
      <alignment horizontal="center" wrapText="1"/>
    </xf>
    <xf numFmtId="0" fontId="13" fillId="21" borderId="43" xfId="0" applyFont="1" applyFill="1" applyBorder="1" applyAlignment="1">
      <alignment horizontal="center" wrapText="1"/>
    </xf>
    <xf numFmtId="0" fontId="13" fillId="21" borderId="44" xfId="0" applyFont="1" applyFill="1" applyBorder="1" applyAlignment="1">
      <alignment horizontal="center" wrapText="1"/>
    </xf>
    <xf numFmtId="0" fontId="13" fillId="21" borderId="41" xfId="0" applyFont="1" applyFill="1" applyBorder="1" applyAlignment="1">
      <alignment horizontal="center" wrapText="1"/>
    </xf>
    <xf numFmtId="0" fontId="13" fillId="21" borderId="45" xfId="0" applyFont="1" applyFill="1" applyBorder="1" applyAlignment="1">
      <alignment horizontal="center" wrapText="1"/>
    </xf>
    <xf numFmtId="49" fontId="13" fillId="21" borderId="41" xfId="0" applyNumberFormat="1" applyFont="1" applyFill="1" applyBorder="1" applyAlignment="1">
      <alignment horizontal="center" wrapText="1"/>
    </xf>
    <xf numFmtId="0" fontId="20" fillId="21" borderId="44" xfId="0" applyFont="1" applyFill="1" applyBorder="1" applyAlignment="1">
      <alignment wrapText="1"/>
    </xf>
    <xf numFmtId="3" fontId="20" fillId="21" borderId="49" xfId="0" applyNumberFormat="1" applyFont="1" applyFill="1" applyBorder="1" applyAlignment="1">
      <alignment horizontal="right" wrapText="1"/>
    </xf>
    <xf numFmtId="3" fontId="20" fillId="21" borderId="50" xfId="0" applyNumberFormat="1" applyFont="1" applyFill="1" applyBorder="1" applyAlignment="1">
      <alignment horizontal="right" wrapText="1"/>
    </xf>
    <xf numFmtId="3" fontId="13" fillId="21" borderId="0" xfId="0" applyNumberFormat="1" applyFont="1" applyFill="1"/>
    <xf numFmtId="3" fontId="20" fillId="21" borderId="47" xfId="0" applyNumberFormat="1" applyFont="1" applyFill="1" applyBorder="1" applyAlignment="1">
      <alignment horizontal="right" wrapText="1"/>
    </xf>
    <xf numFmtId="3" fontId="20" fillId="21" borderId="48" xfId="0" applyNumberFormat="1" applyFont="1" applyFill="1" applyBorder="1" applyAlignment="1">
      <alignment horizontal="right" wrapText="1"/>
    </xf>
    <xf numFmtId="0" fontId="21" fillId="6" borderId="44" xfId="0" applyFont="1" applyFill="1" applyBorder="1" applyAlignment="1">
      <alignment wrapText="1"/>
    </xf>
    <xf numFmtId="3" fontId="21" fillId="6" borderId="49" xfId="0" applyNumberFormat="1" applyFont="1" applyFill="1" applyBorder="1" applyAlignment="1">
      <alignment horizontal="right" wrapText="1"/>
    </xf>
    <xf numFmtId="3" fontId="21" fillId="6" borderId="50" xfId="0" applyNumberFormat="1" applyFont="1" applyFill="1" applyBorder="1" applyAlignment="1">
      <alignment horizontal="right" wrapText="1"/>
    </xf>
    <xf numFmtId="3" fontId="13" fillId="6" borderId="0" xfId="0" applyNumberFormat="1" applyFont="1" applyFill="1"/>
    <xf numFmtId="0" fontId="20" fillId="5" borderId="35" xfId="0" applyFont="1" applyFill="1" applyBorder="1" applyAlignment="1">
      <alignment wrapText="1"/>
    </xf>
    <xf numFmtId="3" fontId="20" fillId="5" borderId="37" xfId="0" applyNumberFormat="1" applyFont="1" applyFill="1" applyBorder="1" applyAlignment="1">
      <alignment horizontal="right" wrapText="1"/>
    </xf>
    <xf numFmtId="3" fontId="20" fillId="5" borderId="38" xfId="0" applyNumberFormat="1" applyFont="1" applyFill="1" applyBorder="1" applyAlignment="1">
      <alignment horizontal="right" wrapText="1"/>
    </xf>
    <xf numFmtId="3" fontId="13" fillId="5" borderId="0" xfId="0" applyNumberFormat="1" applyFont="1" applyFill="1"/>
    <xf numFmtId="0" fontId="22" fillId="4" borderId="44" xfId="0" applyFont="1" applyFill="1" applyBorder="1" applyAlignment="1">
      <alignment wrapText="1"/>
    </xf>
    <xf numFmtId="3" fontId="22" fillId="4" borderId="46" xfId="0" applyNumberFormat="1" applyFont="1" applyFill="1" applyBorder="1" applyAlignment="1">
      <alignment horizontal="right" wrapText="1"/>
    </xf>
    <xf numFmtId="3" fontId="22" fillId="4" borderId="47" xfId="0" applyNumberFormat="1" applyFont="1" applyFill="1" applyBorder="1" applyAlignment="1">
      <alignment horizontal="right" wrapText="1"/>
    </xf>
    <xf numFmtId="3" fontId="22" fillId="4" borderId="48" xfId="0" applyNumberFormat="1" applyFont="1" applyFill="1" applyBorder="1" applyAlignment="1">
      <alignment horizontal="right" wrapText="1"/>
    </xf>
    <xf numFmtId="3" fontId="13" fillId="0" borderId="0" xfId="0" applyNumberFormat="1" applyFont="1"/>
    <xf numFmtId="49" fontId="21" fillId="12" borderId="43" xfId="0" applyNumberFormat="1" applyFont="1" applyFill="1" applyBorder="1" applyAlignment="1">
      <alignment horizontal="center" wrapText="1"/>
    </xf>
    <xf numFmtId="0" fontId="13" fillId="12" borderId="44" xfId="0" applyFont="1" applyFill="1" applyBorder="1" applyAlignment="1">
      <alignment horizontal="center" wrapText="1"/>
    </xf>
    <xf numFmtId="49" fontId="13" fillId="12" borderId="39" xfId="0" applyNumberFormat="1" applyFont="1" applyFill="1" applyBorder="1" applyAlignment="1">
      <alignment horizontal="center" wrapText="1"/>
    </xf>
    <xf numFmtId="0" fontId="13" fillId="12" borderId="41" xfId="0" applyFont="1" applyFill="1" applyBorder="1" applyAlignment="1">
      <alignment horizontal="center" wrapText="1"/>
    </xf>
    <xf numFmtId="0" fontId="13" fillId="12" borderId="45" xfId="0" applyFont="1" applyFill="1" applyBorder="1" applyAlignment="1">
      <alignment horizontal="center" wrapText="1"/>
    </xf>
    <xf numFmtId="49" fontId="13" fillId="12" borderId="41" xfId="0" applyNumberFormat="1" applyFont="1" applyFill="1" applyBorder="1" applyAlignment="1">
      <alignment horizontal="center" wrapText="1"/>
    </xf>
    <xf numFmtId="0" fontId="21" fillId="12" borderId="44" xfId="0" applyFont="1" applyFill="1" applyBorder="1" applyAlignment="1">
      <alignment wrapText="1"/>
    </xf>
    <xf numFmtId="3" fontId="21" fillId="12" borderId="49" xfId="0" applyNumberFormat="1" applyFont="1" applyFill="1" applyBorder="1" applyAlignment="1">
      <alignment horizontal="right" wrapText="1"/>
    </xf>
    <xf numFmtId="3" fontId="21" fillId="12" borderId="50" xfId="0" applyNumberFormat="1" applyFont="1" applyFill="1" applyBorder="1" applyAlignment="1">
      <alignment horizontal="right" wrapText="1"/>
    </xf>
    <xf numFmtId="3" fontId="21" fillId="12" borderId="47" xfId="0" applyNumberFormat="1" applyFont="1" applyFill="1" applyBorder="1" applyAlignment="1">
      <alignment horizontal="right" wrapText="1"/>
    </xf>
    <xf numFmtId="3" fontId="21" fillId="12" borderId="48" xfId="0" applyNumberFormat="1" applyFont="1" applyFill="1" applyBorder="1" applyAlignment="1">
      <alignment horizontal="right" wrapText="1"/>
    </xf>
    <xf numFmtId="4" fontId="21" fillId="12" borderId="50" xfId="0" applyNumberFormat="1" applyFont="1" applyFill="1" applyBorder="1" applyAlignment="1">
      <alignment horizontal="right" wrapText="1"/>
    </xf>
    <xf numFmtId="49" fontId="20" fillId="20" borderId="41" xfId="0" applyNumberFormat="1" applyFont="1" applyFill="1" applyBorder="1" applyAlignment="1">
      <alignment horizontal="center" wrapText="1"/>
    </xf>
    <xf numFmtId="49" fontId="13" fillId="20" borderId="39" xfId="0" applyNumberFormat="1" applyFont="1" applyFill="1" applyBorder="1" applyAlignment="1">
      <alignment horizontal="center" wrapText="1"/>
    </xf>
    <xf numFmtId="0" fontId="13" fillId="20" borderId="40" xfId="0" applyFont="1" applyFill="1" applyBorder="1" applyAlignment="1">
      <alignment horizontal="center" wrapText="1"/>
    </xf>
    <xf numFmtId="0" fontId="13" fillId="20" borderId="42" xfId="0" applyFont="1" applyFill="1" applyBorder="1" applyAlignment="1">
      <alignment horizontal="center" wrapText="1"/>
    </xf>
    <xf numFmtId="0" fontId="13" fillId="20" borderId="43" xfId="0" applyFont="1" applyFill="1" applyBorder="1" applyAlignment="1">
      <alignment horizontal="center" wrapText="1"/>
    </xf>
    <xf numFmtId="0" fontId="13" fillId="20" borderId="44" xfId="0" applyFont="1" applyFill="1" applyBorder="1" applyAlignment="1">
      <alignment horizontal="center" wrapText="1"/>
    </xf>
    <xf numFmtId="0" fontId="13" fillId="20" borderId="41" xfId="0" applyFont="1" applyFill="1" applyBorder="1" applyAlignment="1">
      <alignment horizontal="center" wrapText="1"/>
    </xf>
    <xf numFmtId="0" fontId="13" fillId="20" borderId="45" xfId="0" applyFont="1" applyFill="1" applyBorder="1" applyAlignment="1">
      <alignment horizontal="center" wrapText="1"/>
    </xf>
    <xf numFmtId="49" fontId="13" fillId="20" borderId="41" xfId="0" applyNumberFormat="1" applyFont="1" applyFill="1" applyBorder="1" applyAlignment="1">
      <alignment horizontal="center" wrapText="1"/>
    </xf>
    <xf numFmtId="0" fontId="20" fillId="20" borderId="44" xfId="0" applyFont="1" applyFill="1" applyBorder="1" applyAlignment="1">
      <alignment wrapText="1"/>
    </xf>
    <xf numFmtId="3" fontId="20" fillId="20" borderId="49" xfId="0" applyNumberFormat="1" applyFont="1" applyFill="1" applyBorder="1" applyAlignment="1">
      <alignment horizontal="right" wrapText="1"/>
    </xf>
    <xf numFmtId="3" fontId="20" fillId="20" borderId="50" xfId="0" applyNumberFormat="1" applyFont="1" applyFill="1" applyBorder="1" applyAlignment="1">
      <alignment horizontal="right" wrapText="1"/>
    </xf>
    <xf numFmtId="3" fontId="13" fillId="20" borderId="0" xfId="0" applyNumberFormat="1" applyFont="1" applyFill="1"/>
    <xf numFmtId="49" fontId="20" fillId="20" borderId="54" xfId="0" applyNumberFormat="1" applyFont="1" applyFill="1" applyBorder="1" applyAlignment="1">
      <alignment horizontal="center" wrapText="1"/>
    </xf>
    <xf numFmtId="49" fontId="13" fillId="20" borderId="52" xfId="0" applyNumberFormat="1" applyFont="1" applyFill="1" applyBorder="1" applyAlignment="1">
      <alignment horizontal="center" wrapText="1"/>
    </xf>
    <xf numFmtId="0" fontId="13" fillId="20" borderId="53" xfId="0" applyFont="1" applyFill="1" applyBorder="1" applyAlignment="1">
      <alignment horizontal="center" wrapText="1"/>
    </xf>
    <xf numFmtId="0" fontId="13" fillId="20" borderId="56" xfId="0" applyFont="1" applyFill="1" applyBorder="1" applyAlignment="1">
      <alignment horizontal="center" wrapText="1"/>
    </xf>
    <xf numFmtId="0" fontId="13" fillId="20" borderId="51" xfId="0" applyFont="1" applyFill="1" applyBorder="1" applyAlignment="1">
      <alignment horizontal="center" wrapText="1"/>
    </xf>
    <xf numFmtId="0" fontId="13" fillId="20" borderId="10" xfId="0" applyFont="1" applyFill="1" applyBorder="1" applyAlignment="1">
      <alignment horizontal="center" wrapText="1"/>
    </xf>
    <xf numFmtId="0" fontId="13" fillId="20" borderId="54" xfId="0" applyFont="1" applyFill="1" applyBorder="1" applyAlignment="1">
      <alignment horizontal="center" wrapText="1"/>
    </xf>
    <xf numFmtId="0" fontId="13" fillId="20" borderId="57" xfId="0" applyFont="1" applyFill="1" applyBorder="1" applyAlignment="1">
      <alignment horizontal="center" wrapText="1"/>
    </xf>
    <xf numFmtId="49" fontId="13" fillId="20" borderId="54" xfId="0" applyNumberFormat="1" applyFont="1" applyFill="1" applyBorder="1" applyAlignment="1">
      <alignment horizontal="center" wrapText="1"/>
    </xf>
    <xf numFmtId="0" fontId="20" fillId="20" borderId="10" xfId="0" applyFont="1" applyFill="1" applyBorder="1" applyAlignment="1">
      <alignment wrapText="1"/>
    </xf>
    <xf numFmtId="3" fontId="20" fillId="20" borderId="55" xfId="0" applyNumberFormat="1" applyFont="1" applyFill="1" applyBorder="1" applyAlignment="1">
      <alignment horizontal="right" wrapText="1"/>
    </xf>
    <xf numFmtId="3" fontId="20" fillId="20" borderId="58" xfId="0" applyNumberFormat="1" applyFont="1" applyFill="1" applyBorder="1" applyAlignment="1">
      <alignment horizontal="right" wrapText="1"/>
    </xf>
    <xf numFmtId="3" fontId="5" fillId="3" borderId="26" xfId="0" applyNumberFormat="1" applyFont="1" applyFill="1" applyBorder="1" applyAlignment="1">
      <alignment horizontal="center" vertical="center" wrapText="1"/>
    </xf>
    <xf numFmtId="3" fontId="5" fillId="3" borderId="27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Alignment="1">
      <alignment vertical="center" wrapText="1"/>
    </xf>
    <xf numFmtId="3" fontId="5" fillId="3" borderId="28" xfId="0" applyNumberFormat="1" applyFont="1" applyFill="1" applyBorder="1" applyAlignment="1">
      <alignment horizontal="center" vertical="center" wrapText="1"/>
    </xf>
    <xf numFmtId="3" fontId="5" fillId="3" borderId="29" xfId="0" applyNumberFormat="1" applyFont="1" applyFill="1" applyBorder="1" applyAlignment="1">
      <alignment horizontal="center" vertical="center" wrapText="1"/>
    </xf>
    <xf numFmtId="0" fontId="17" fillId="5" borderId="0" xfId="0" applyFont="1" applyFill="1"/>
    <xf numFmtId="49" fontId="21" fillId="18" borderId="43" xfId="0" applyNumberFormat="1" applyFont="1" applyFill="1" applyBorder="1" applyAlignment="1">
      <alignment horizontal="center" wrapText="1"/>
    </xf>
    <xf numFmtId="0" fontId="13" fillId="18" borderId="44" xfId="0" applyFont="1" applyFill="1" applyBorder="1" applyAlignment="1">
      <alignment horizontal="center" wrapText="1"/>
    </xf>
    <xf numFmtId="49" fontId="13" fillId="18" borderId="39" xfId="0" applyNumberFormat="1" applyFont="1" applyFill="1" applyBorder="1" applyAlignment="1">
      <alignment horizontal="center" wrapText="1"/>
    </xf>
    <xf numFmtId="0" fontId="13" fillId="18" borderId="41" xfId="0" applyFont="1" applyFill="1" applyBorder="1" applyAlignment="1">
      <alignment horizontal="center" wrapText="1"/>
    </xf>
    <xf numFmtId="0" fontId="13" fillId="18" borderId="45" xfId="0" applyFont="1" applyFill="1" applyBorder="1" applyAlignment="1">
      <alignment horizontal="center" wrapText="1"/>
    </xf>
    <xf numFmtId="49" fontId="13" fillId="18" borderId="41" xfId="0" applyNumberFormat="1" applyFont="1" applyFill="1" applyBorder="1" applyAlignment="1">
      <alignment horizontal="center" wrapText="1"/>
    </xf>
    <xf numFmtId="0" fontId="21" fillId="18" borderId="44" xfId="0" applyFont="1" applyFill="1" applyBorder="1" applyAlignment="1">
      <alignment wrapText="1"/>
    </xf>
    <xf numFmtId="3" fontId="21" fillId="18" borderId="49" xfId="0" applyNumberFormat="1" applyFont="1" applyFill="1" applyBorder="1" applyAlignment="1">
      <alignment horizontal="right" wrapText="1"/>
    </xf>
    <xf numFmtId="3" fontId="21" fillId="18" borderId="50" xfId="0" applyNumberFormat="1" applyFont="1" applyFill="1" applyBorder="1" applyAlignment="1">
      <alignment horizontal="right" wrapText="1"/>
    </xf>
    <xf numFmtId="3" fontId="21" fillId="18" borderId="47" xfId="0" applyNumberFormat="1" applyFont="1" applyFill="1" applyBorder="1" applyAlignment="1">
      <alignment horizontal="right" wrapText="1"/>
    </xf>
    <xf numFmtId="3" fontId="21" fillId="18" borderId="48" xfId="0" applyNumberFormat="1" applyFont="1" applyFill="1" applyBorder="1" applyAlignment="1">
      <alignment horizontal="right" wrapText="1"/>
    </xf>
    <xf numFmtId="49" fontId="21" fillId="3" borderId="43" xfId="0" applyNumberFormat="1" applyFont="1" applyFill="1" applyBorder="1" applyAlignment="1">
      <alignment horizontal="center" wrapText="1"/>
    </xf>
    <xf numFmtId="0" fontId="13" fillId="3" borderId="44" xfId="0" applyFont="1" applyFill="1" applyBorder="1" applyAlignment="1">
      <alignment horizontal="center" wrapText="1"/>
    </xf>
    <xf numFmtId="49" fontId="13" fillId="3" borderId="39" xfId="0" applyNumberFormat="1" applyFont="1" applyFill="1" applyBorder="1" applyAlignment="1">
      <alignment horizontal="center" wrapText="1"/>
    </xf>
    <xf numFmtId="0" fontId="13" fillId="3" borderId="41" xfId="0" applyFont="1" applyFill="1" applyBorder="1" applyAlignment="1">
      <alignment horizontal="center" wrapText="1"/>
    </xf>
    <xf numFmtId="0" fontId="13" fillId="3" borderId="45" xfId="0" applyFont="1" applyFill="1" applyBorder="1" applyAlignment="1">
      <alignment horizontal="center" wrapText="1"/>
    </xf>
    <xf numFmtId="49" fontId="13" fillId="3" borderId="41" xfId="0" applyNumberFormat="1" applyFont="1" applyFill="1" applyBorder="1" applyAlignment="1">
      <alignment horizontal="center" wrapText="1"/>
    </xf>
    <xf numFmtId="0" fontId="21" fillId="3" borderId="44" xfId="0" applyFont="1" applyFill="1" applyBorder="1" applyAlignment="1">
      <alignment wrapText="1"/>
    </xf>
    <xf numFmtId="3" fontId="21" fillId="3" borderId="49" xfId="0" applyNumberFormat="1" applyFont="1" applyFill="1" applyBorder="1" applyAlignment="1">
      <alignment horizontal="right" wrapText="1"/>
    </xf>
    <xf numFmtId="3" fontId="21" fillId="3" borderId="50" xfId="0" applyNumberFormat="1" applyFont="1" applyFill="1" applyBorder="1" applyAlignment="1">
      <alignment horizontal="right" wrapText="1"/>
    </xf>
    <xf numFmtId="3" fontId="21" fillId="3" borderId="47" xfId="0" applyNumberFormat="1" applyFont="1" applyFill="1" applyBorder="1" applyAlignment="1">
      <alignment horizontal="right" wrapText="1"/>
    </xf>
    <xf numFmtId="3" fontId="21" fillId="3" borderId="48" xfId="0" applyNumberFormat="1" applyFont="1" applyFill="1" applyBorder="1" applyAlignment="1">
      <alignment horizontal="right" wrapText="1"/>
    </xf>
    <xf numFmtId="49" fontId="13" fillId="4" borderId="41" xfId="0" applyNumberFormat="1" applyFont="1" applyFill="1" applyBorder="1" applyAlignment="1">
      <alignment horizontal="center" wrapText="1"/>
    </xf>
    <xf numFmtId="49" fontId="13" fillId="4" borderId="39" xfId="0" applyNumberFormat="1" applyFont="1" applyFill="1" applyBorder="1" applyAlignment="1">
      <alignment horizontal="center" wrapText="1"/>
    </xf>
    <xf numFmtId="0" fontId="13" fillId="4" borderId="40" xfId="0" applyFont="1" applyFill="1" applyBorder="1" applyAlignment="1">
      <alignment horizontal="center" wrapText="1"/>
    </xf>
    <xf numFmtId="0" fontId="13" fillId="4" borderId="42" xfId="0" applyFont="1" applyFill="1" applyBorder="1" applyAlignment="1">
      <alignment horizontal="center" wrapText="1"/>
    </xf>
    <xf numFmtId="0" fontId="13" fillId="4" borderId="43" xfId="0" applyFont="1" applyFill="1" applyBorder="1" applyAlignment="1">
      <alignment horizontal="center" wrapText="1"/>
    </xf>
    <xf numFmtId="0" fontId="13" fillId="4" borderId="44" xfId="0" applyFont="1" applyFill="1" applyBorder="1" applyAlignment="1">
      <alignment horizontal="center" wrapText="1"/>
    </xf>
    <xf numFmtId="0" fontId="13" fillId="4" borderId="41" xfId="0" applyFont="1" applyFill="1" applyBorder="1" applyAlignment="1">
      <alignment horizontal="center" wrapText="1"/>
    </xf>
    <xf numFmtId="0" fontId="13" fillId="4" borderId="45" xfId="0" applyFont="1" applyFill="1" applyBorder="1" applyAlignment="1">
      <alignment horizontal="center" wrapText="1"/>
    </xf>
    <xf numFmtId="0" fontId="21" fillId="17" borderId="44" xfId="0" applyFont="1" applyFill="1" applyBorder="1" applyAlignment="1">
      <alignment wrapText="1"/>
    </xf>
    <xf numFmtId="3" fontId="21" fillId="17" borderId="49" xfId="0" applyNumberFormat="1" applyFont="1" applyFill="1" applyBorder="1" applyAlignment="1">
      <alignment horizontal="right" wrapText="1"/>
    </xf>
    <xf numFmtId="3" fontId="21" fillId="17" borderId="50" xfId="0" applyNumberFormat="1" applyFont="1" applyFill="1" applyBorder="1" applyAlignment="1">
      <alignment horizontal="right" wrapText="1"/>
    </xf>
    <xf numFmtId="3" fontId="20" fillId="20" borderId="47" xfId="0" applyNumberFormat="1" applyFont="1" applyFill="1" applyBorder="1" applyAlignment="1">
      <alignment horizontal="right" wrapText="1"/>
    </xf>
    <xf numFmtId="3" fontId="20" fillId="20" borderId="48" xfId="0" applyNumberFormat="1" applyFont="1" applyFill="1" applyBorder="1" applyAlignment="1">
      <alignment horizontal="right" wrapText="1"/>
    </xf>
    <xf numFmtId="3" fontId="6" fillId="17" borderId="82" xfId="0" applyNumberFormat="1" applyFont="1" applyFill="1" applyBorder="1" applyAlignment="1">
      <alignment horizontal="right" wrapText="1"/>
    </xf>
    <xf numFmtId="3" fontId="6" fillId="17" borderId="83" xfId="0" applyNumberFormat="1" applyFont="1" applyFill="1" applyBorder="1" applyAlignment="1">
      <alignment horizontal="right" wrapText="1"/>
    </xf>
    <xf numFmtId="3" fontId="9" fillId="4" borderId="55" xfId="0" applyNumberFormat="1" applyFont="1" applyFill="1" applyBorder="1" applyAlignment="1">
      <alignment horizontal="right" wrapText="1"/>
    </xf>
    <xf numFmtId="3" fontId="9" fillId="4" borderId="58" xfId="0" applyNumberFormat="1" applyFont="1" applyFill="1" applyBorder="1" applyAlignment="1">
      <alignment horizontal="right" wrapText="1"/>
    </xf>
    <xf numFmtId="3" fontId="5" fillId="5" borderId="0" xfId="0" applyNumberFormat="1" applyFont="1" applyFill="1" applyBorder="1"/>
    <xf numFmtId="3" fontId="10" fillId="5" borderId="0" xfId="0" applyNumberFormat="1" applyFont="1" applyFill="1" applyBorder="1" applyAlignment="1">
      <alignment horizontal="right" wrapText="1"/>
    </xf>
    <xf numFmtId="0" fontId="5" fillId="5" borderId="0" xfId="0" applyFont="1" applyFill="1" applyBorder="1"/>
    <xf numFmtId="3" fontId="20" fillId="21" borderId="76" xfId="0" applyNumberFormat="1" applyFont="1" applyFill="1" applyBorder="1" applyAlignment="1">
      <alignment horizontal="right" wrapText="1"/>
    </xf>
    <xf numFmtId="0" fontId="21" fillId="20" borderId="42" xfId="0" applyFont="1" applyFill="1" applyBorder="1" applyAlignment="1">
      <alignment horizontal="center" wrapText="1"/>
    </xf>
    <xf numFmtId="49" fontId="21" fillId="20" borderId="43" xfId="0" applyNumberFormat="1" applyFont="1" applyFill="1" applyBorder="1" applyAlignment="1">
      <alignment horizontal="center" wrapText="1"/>
    </xf>
    <xf numFmtId="0" fontId="21" fillId="20" borderId="44" xfId="0" applyFont="1" applyFill="1" applyBorder="1" applyAlignment="1">
      <alignment wrapText="1"/>
    </xf>
    <xf numFmtId="3" fontId="21" fillId="20" borderId="49" xfId="0" applyNumberFormat="1" applyFont="1" applyFill="1" applyBorder="1" applyAlignment="1">
      <alignment horizontal="right" wrapText="1"/>
    </xf>
    <xf numFmtId="3" fontId="21" fillId="20" borderId="50" xfId="0" applyNumberFormat="1" applyFont="1" applyFill="1" applyBorder="1" applyAlignment="1">
      <alignment horizontal="right" wrapText="1"/>
    </xf>
    <xf numFmtId="3" fontId="21" fillId="20" borderId="47" xfId="0" applyNumberFormat="1" applyFont="1" applyFill="1" applyBorder="1" applyAlignment="1">
      <alignment horizontal="right" wrapText="1"/>
    </xf>
    <xf numFmtId="3" fontId="21" fillId="20" borderId="48" xfId="0" applyNumberFormat="1" applyFont="1" applyFill="1" applyBorder="1" applyAlignment="1">
      <alignment horizontal="right" wrapText="1"/>
    </xf>
    <xf numFmtId="3" fontId="10" fillId="4" borderId="83" xfId="0" applyNumberFormat="1" applyFont="1" applyFill="1" applyBorder="1" applyAlignment="1">
      <alignment horizontal="right" wrapText="1"/>
    </xf>
    <xf numFmtId="3" fontId="5" fillId="0" borderId="0" xfId="0" applyNumberFormat="1" applyFont="1" applyBorder="1"/>
    <xf numFmtId="3" fontId="10" fillId="11" borderId="76" xfId="0" applyNumberFormat="1" applyFont="1" applyFill="1" applyBorder="1" applyAlignment="1">
      <alignment horizontal="right" wrapText="1"/>
    </xf>
    <xf numFmtId="164" fontId="10" fillId="4" borderId="38" xfId="0" applyNumberFormat="1" applyFont="1" applyFill="1" applyBorder="1" applyAlignment="1">
      <alignment horizontal="right" wrapText="1"/>
    </xf>
    <xf numFmtId="164" fontId="6" fillId="4" borderId="50" xfId="0" applyNumberFormat="1" applyFont="1" applyFill="1" applyBorder="1" applyAlignment="1">
      <alignment horizontal="right" wrapText="1"/>
    </xf>
    <xf numFmtId="164" fontId="10" fillId="4" borderId="50" xfId="0" applyNumberFormat="1" applyFont="1" applyFill="1" applyBorder="1" applyAlignment="1">
      <alignment horizontal="right" wrapText="1"/>
    </xf>
    <xf numFmtId="1" fontId="10" fillId="5" borderId="38" xfId="0" applyNumberFormat="1" applyFont="1" applyFill="1" applyBorder="1" applyAlignment="1">
      <alignment horizontal="right" wrapText="1"/>
    </xf>
    <xf numFmtId="1" fontId="9" fillId="4" borderId="47" xfId="0" applyNumberFormat="1" applyFont="1" applyFill="1" applyBorder="1" applyAlignment="1">
      <alignment horizontal="right" wrapText="1"/>
    </xf>
    <xf numFmtId="1" fontId="6" fillId="6" borderId="50" xfId="0" applyNumberFormat="1" applyFont="1" applyFill="1" applyBorder="1" applyAlignment="1">
      <alignment horizontal="right" wrapText="1"/>
    </xf>
    <xf numFmtId="1" fontId="20" fillId="21" borderId="50" xfId="0" applyNumberFormat="1" applyFont="1" applyFill="1" applyBorder="1" applyAlignment="1">
      <alignment horizontal="right" wrapText="1"/>
    </xf>
    <xf numFmtId="1" fontId="9" fillId="4" borderId="50" xfId="0" applyNumberFormat="1" applyFont="1" applyFill="1" applyBorder="1" applyAlignment="1">
      <alignment horizontal="right" wrapText="1"/>
    </xf>
    <xf numFmtId="1" fontId="6" fillId="4" borderId="50" xfId="0" applyNumberFormat="1" applyFont="1" applyFill="1" applyBorder="1" applyAlignment="1">
      <alignment horizontal="right" wrapText="1"/>
    </xf>
    <xf numFmtId="1" fontId="11" fillId="4" borderId="50" xfId="0" applyNumberFormat="1" applyFont="1" applyFill="1" applyBorder="1" applyAlignment="1">
      <alignment horizontal="right" wrapText="1"/>
    </xf>
    <xf numFmtId="1" fontId="10" fillId="5" borderId="50" xfId="0" applyNumberFormat="1" applyFont="1" applyFill="1" applyBorder="1" applyAlignment="1">
      <alignment horizontal="right" wrapText="1"/>
    </xf>
    <xf numFmtId="1" fontId="10" fillId="4" borderId="50" xfId="0" applyNumberFormat="1" applyFont="1" applyFill="1" applyBorder="1" applyAlignment="1">
      <alignment horizontal="right" wrapText="1"/>
    </xf>
    <xf numFmtId="1" fontId="6" fillId="10" borderId="50" xfId="0" applyNumberFormat="1" applyFont="1" applyFill="1" applyBorder="1" applyAlignment="1">
      <alignment horizontal="right" wrapText="1"/>
    </xf>
    <xf numFmtId="1" fontId="6" fillId="12" borderId="50" xfId="0" applyNumberFormat="1" applyFont="1" applyFill="1" applyBorder="1" applyAlignment="1">
      <alignment horizontal="right" wrapText="1"/>
    </xf>
    <xf numFmtId="1" fontId="10" fillId="4" borderId="38" xfId="0" applyNumberFormat="1" applyFont="1" applyFill="1" applyBorder="1" applyAlignment="1">
      <alignment horizontal="right" wrapText="1"/>
    </xf>
    <xf numFmtId="1" fontId="6" fillId="14" borderId="44" xfId="0" applyNumberFormat="1" applyFont="1" applyFill="1" applyBorder="1" applyAlignment="1">
      <alignment horizontal="right" wrapText="1"/>
    </xf>
    <xf numFmtId="3" fontId="5" fillId="5" borderId="5" xfId="0" applyNumberFormat="1" applyFont="1" applyFill="1" applyBorder="1"/>
    <xf numFmtId="3" fontId="5" fillId="6" borderId="0" xfId="0" applyNumberFormat="1" applyFont="1" applyFill="1" applyBorder="1"/>
    <xf numFmtId="3" fontId="13" fillId="20" borderId="0" xfId="0" applyNumberFormat="1" applyFont="1" applyFill="1" applyBorder="1"/>
    <xf numFmtId="3" fontId="10" fillId="4" borderId="84" xfId="0" applyNumberFormat="1" applyFont="1" applyFill="1" applyBorder="1" applyAlignment="1">
      <alignment horizontal="right" wrapText="1"/>
    </xf>
    <xf numFmtId="3" fontId="9" fillId="4" borderId="29" xfId="0" applyNumberFormat="1" applyFont="1" applyFill="1" applyBorder="1" applyAlignment="1">
      <alignment horizontal="right" wrapText="1"/>
    </xf>
    <xf numFmtId="3" fontId="5" fillId="0" borderId="81" xfId="0" applyNumberFormat="1" applyFont="1" applyBorder="1"/>
    <xf numFmtId="3" fontId="10" fillId="4" borderId="85" xfId="0" applyNumberFormat="1" applyFont="1" applyFill="1" applyBorder="1" applyAlignment="1">
      <alignment horizontal="right" wrapText="1"/>
    </xf>
    <xf numFmtId="3" fontId="10" fillId="4" borderId="79" xfId="0" applyNumberFormat="1" applyFont="1" applyFill="1" applyBorder="1" applyAlignment="1">
      <alignment horizontal="right" wrapText="1"/>
    </xf>
    <xf numFmtId="3" fontId="9" fillId="2" borderId="7" xfId="0" applyNumberFormat="1" applyFont="1" applyFill="1" applyBorder="1" applyAlignment="1">
      <alignment horizontal="center" vertical="center" wrapText="1"/>
    </xf>
    <xf numFmtId="3" fontId="9" fillId="2" borderId="14" xfId="0" applyNumberFormat="1" applyFont="1" applyFill="1" applyBorder="1" applyAlignment="1">
      <alignment horizontal="center" vertical="center" wrapText="1"/>
    </xf>
    <xf numFmtId="3" fontId="9" fillId="2" borderId="23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49" fontId="9" fillId="2" borderId="7" xfId="0" applyNumberFormat="1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49" fontId="9" fillId="2" borderId="15" xfId="0" applyNumberFormat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3" fontId="5" fillId="3" borderId="4" xfId="0" applyNumberFormat="1" applyFont="1" applyFill="1" applyBorder="1" applyAlignment="1">
      <alignment horizontal="center" vertical="center" wrapText="1"/>
    </xf>
    <xf numFmtId="3" fontId="5" fillId="3" borderId="6" xfId="0" applyNumberFormat="1" applyFont="1" applyFill="1" applyBorder="1" applyAlignment="1">
      <alignment horizontal="center" vertical="center" wrapText="1"/>
    </xf>
    <xf numFmtId="3" fontId="5" fillId="3" borderId="11" xfId="0" applyNumberFormat="1" applyFont="1" applyFill="1" applyBorder="1" applyAlignment="1">
      <alignment horizontal="center" vertical="center" wrapText="1"/>
    </xf>
    <xf numFmtId="3" fontId="5" fillId="3" borderId="13" xfId="0" applyNumberFormat="1" applyFont="1" applyFill="1" applyBorder="1" applyAlignment="1">
      <alignment horizontal="center" vertical="center" wrapText="1"/>
    </xf>
    <xf numFmtId="3" fontId="9" fillId="3" borderId="4" xfId="0" applyNumberFormat="1" applyFont="1" applyFill="1" applyBorder="1" applyAlignment="1">
      <alignment horizontal="center" vertical="center" wrapText="1"/>
    </xf>
    <xf numFmtId="3" fontId="9" fillId="3" borderId="6" xfId="0" applyNumberFormat="1" applyFont="1" applyFill="1" applyBorder="1" applyAlignment="1">
      <alignment horizontal="center" vertical="center" wrapText="1"/>
    </xf>
    <xf numFmtId="3" fontId="9" fillId="3" borderId="11" xfId="0" applyNumberFormat="1" applyFont="1" applyFill="1" applyBorder="1" applyAlignment="1">
      <alignment horizontal="center" vertical="center" wrapText="1"/>
    </xf>
    <xf numFmtId="3" fontId="9" fillId="3" borderId="13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4" fontId="23" fillId="5" borderId="0" xfId="0" applyNumberFormat="1" applyFont="1" applyFill="1" applyAlignment="1"/>
    <xf numFmtId="4" fontId="2" fillId="5" borderId="0" xfId="0" applyNumberFormat="1" applyFont="1" applyFill="1"/>
    <xf numFmtId="3" fontId="9" fillId="4" borderId="44" xfId="0" applyNumberFormat="1" applyFont="1" applyFill="1" applyBorder="1" applyAlignment="1">
      <alignment wrapText="1"/>
    </xf>
    <xf numFmtId="3" fontId="13" fillId="9" borderId="44" xfId="1" applyNumberFormat="1" applyFont="1" applyFill="1" applyBorder="1" applyAlignment="1">
      <alignment wrapText="1"/>
    </xf>
    <xf numFmtId="165" fontId="10" fillId="5" borderId="38" xfId="0" applyNumberFormat="1" applyFont="1" applyFill="1" applyBorder="1" applyAlignment="1">
      <alignment horizontal="right" wrapText="1"/>
    </xf>
    <xf numFmtId="165" fontId="5" fillId="5" borderId="0" xfId="0" applyNumberFormat="1" applyFont="1" applyFill="1"/>
    <xf numFmtId="165" fontId="9" fillId="4" borderId="47" xfId="0" applyNumberFormat="1" applyFont="1" applyFill="1" applyBorder="1" applyAlignment="1">
      <alignment horizontal="right" wrapText="1"/>
    </xf>
    <xf numFmtId="165" fontId="5" fillId="0" borderId="0" xfId="0" applyNumberFormat="1" applyFont="1"/>
    <xf numFmtId="165" fontId="6" fillId="17" borderId="50" xfId="0" applyNumberFormat="1" applyFont="1" applyFill="1" applyBorder="1" applyAlignment="1">
      <alignment horizontal="right" wrapText="1"/>
    </xf>
    <xf numFmtId="165" fontId="20" fillId="20" borderId="50" xfId="0" applyNumberFormat="1" applyFont="1" applyFill="1" applyBorder="1" applyAlignment="1">
      <alignment horizontal="right" wrapText="1"/>
    </xf>
    <xf numFmtId="165" fontId="13" fillId="20" borderId="0" xfId="0" applyNumberFormat="1" applyFont="1" applyFill="1"/>
    <xf numFmtId="165" fontId="9" fillId="4" borderId="50" xfId="0" applyNumberFormat="1" applyFont="1" applyFill="1" applyBorder="1" applyAlignment="1">
      <alignment horizontal="right" wrapText="1"/>
    </xf>
    <xf numFmtId="165" fontId="6" fillId="4" borderId="50" xfId="0" applyNumberFormat="1" applyFont="1" applyFill="1" applyBorder="1" applyAlignment="1">
      <alignment horizontal="right" wrapText="1"/>
    </xf>
    <xf numFmtId="165" fontId="11" fillId="4" borderId="50" xfId="0" applyNumberFormat="1" applyFont="1" applyFill="1" applyBorder="1" applyAlignment="1">
      <alignment horizontal="right" wrapText="1"/>
    </xf>
    <xf numFmtId="165" fontId="10" fillId="4" borderId="38" xfId="0" applyNumberFormat="1" applyFont="1" applyFill="1" applyBorder="1" applyAlignment="1">
      <alignment horizontal="right" wrapText="1"/>
    </xf>
    <xf numFmtId="165" fontId="10" fillId="4" borderId="50" xfId="0" applyNumberFormat="1" applyFont="1" applyFill="1" applyBorder="1" applyAlignment="1">
      <alignment horizontal="right" wrapText="1"/>
    </xf>
    <xf numFmtId="165" fontId="10" fillId="5" borderId="50" xfId="0" applyNumberFormat="1" applyFont="1" applyFill="1" applyBorder="1" applyAlignment="1">
      <alignment horizontal="right" wrapText="1"/>
    </xf>
    <xf numFmtId="165" fontId="5" fillId="0" borderId="0" xfId="0" applyNumberFormat="1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Medium9"/>
  <colors>
    <mruColors>
      <color rgb="FF71FA4C"/>
      <color rgb="FF9BFB81"/>
      <color rgb="FFC1FDB1"/>
      <color rgb="FF53FA2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ncere/Desktop/AYSER%20AFP%20DOSYA/2015%20%20AYRINTILI%20F&#304;NANSMAN%20PROGRAMI(%2017.01.2015)/2015%20%20AYRINTILI%20F&#304;NANSMAN%20PROGRAMI(%2017.01.2015)/YTU%202015%20-%202017%20Donemi%20Butcesi-Harcama%20Birimleri%20Dagitim%20Cetveli%20aysers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PK Bütçe Tavanları"/>
      <sheetName val="ÖZ GELİR DAĞILIMI"/>
      <sheetName val="YPK BÜTÇE TAVANLARI 2015"/>
      <sheetName val="ÖZGELİR TAVANLARI 2015"/>
      <sheetName val="HAZİNE TAVANLARI 2015"/>
      <sheetName val="KURUM GENELİ FONK.-EKO.4.DÜZ."/>
      <sheetName val="KURUM GENELİ FONK.-EKO.2.DÜZ."/>
      <sheetName val="ÖD1"/>
      <sheetName val="DETAY (2)"/>
      <sheetName val="DETAY"/>
      <sheetName val="TÜM YATIRIMLAR"/>
      <sheetName val="FONKSİYONEL 1.DÜZ."/>
      <sheetName val="EKONOMİK 1.DÜZ."/>
      <sheetName val="EKONOMİK 2.DÜZ."/>
      <sheetName val="FONKS. VE EKON. 1.DÜZ."/>
      <sheetName val="GELİR B - CETVELİ"/>
      <sheetName val="B GELİR CET.AÇIKLAMALARI"/>
      <sheetName val="Sayfa1"/>
      <sheetName val="Sayfa2"/>
      <sheetName val="FEN BİLİMLERİ ENS."/>
      <sheetName val="FEN EDEBİYAT FAK."/>
      <sheetName val="KİYA METALURJİ FAK."/>
      <sheetName val="GEMİ İNŞAAT FAK."/>
      <sheetName val="İNŞAAT FAK."/>
      <sheetName val="ELEKTRİK ELEKTRONİK FAK."/>
      <sheetName val="MAKİNE FAK."/>
      <sheetName val="MİMARLIK FAK."/>
      <sheetName val="TEKNİK MES.YÜK.OKU."/>
      <sheetName val="MİLLİ SARAYLAR MYK."/>
      <sheetName val="SOSYAL BİLİMLER ENS."/>
      <sheetName val="EĞİTİM FAK."/>
      <sheetName val="İKTİSAT FAK."/>
      <sheetName val="SANAT TASARIM FAK."/>
      <sheetName val="YABANCI DİLLER Y.OKULU"/>
      <sheetName val="DİĞER MERKEZLER"/>
      <sheetName val="BÖLÜMLER"/>
      <sheetName val="BİL.ARA.PRJ.KOOR."/>
      <sheetName val="REKTÖRLÜK ÖZEL KALEM"/>
      <sheetName val="İÇ DENETİM BİRİMİ"/>
      <sheetName val="GENEL SEKRETERLİK"/>
      <sheetName val="İDARİ VE MALİ İŞLER"/>
      <sheetName val="PERSONEL"/>
      <sheetName val="KÜTÜPHANE"/>
      <sheetName val="SAĞLIK KÜLTÜR"/>
      <sheetName val="BİLGİ İŞLEM"/>
      <sheetName val="YAPI İŞLERİ"/>
      <sheetName val="ÖĞRENCİ İŞLERİ"/>
      <sheetName val="STRATEJİ GELİŞTİRME"/>
      <sheetName val="HUKUK MÜŞAVİRLİĞ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1292"/>
  <sheetViews>
    <sheetView zoomScale="77" zoomScaleNormal="77" workbookViewId="0">
      <pane xSplit="17" ySplit="12" topLeftCell="S13" activePane="bottomRight" state="frozen"/>
      <selection pane="topRight" activeCell="R1" sqref="R1"/>
      <selection pane="bottomLeft" activeCell="A13" sqref="A13"/>
      <selection pane="bottomRight" activeCell="S5" sqref="S5"/>
    </sheetView>
  </sheetViews>
  <sheetFormatPr defaultRowHeight="12.75" x14ac:dyDescent="0.2"/>
  <cols>
    <col min="1" max="3" width="4" style="38" customWidth="1"/>
    <col min="4" max="4" width="5.1406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8.42578125" style="36" customWidth="1"/>
    <col min="25" max="25" width="12.85546875" style="36" customWidth="1"/>
    <col min="26" max="26" width="3" style="36" customWidth="1"/>
    <col min="27" max="29" width="14.5703125" style="36" customWidth="1"/>
    <col min="30" max="30" width="18.42578125" style="36" customWidth="1"/>
    <col min="31" max="31" width="11.7109375" style="36" customWidth="1"/>
    <col min="32" max="32" width="2.42578125" style="36" customWidth="1"/>
    <col min="33" max="33" width="17" style="36" customWidth="1"/>
    <col min="34" max="34" width="11.7109375" style="36" customWidth="1"/>
    <col min="35" max="35" width="3.42578125" style="36" customWidth="1"/>
    <col min="36" max="38" width="14.5703125" style="36" customWidth="1"/>
    <col min="39" max="39" width="18.42578125" style="36" customWidth="1"/>
    <col min="40" max="40" width="11.7109375" style="36" customWidth="1"/>
    <col min="41" max="41" width="4.140625" style="36" customWidth="1"/>
    <col min="42" max="44" width="14.5703125" style="36" customWidth="1"/>
    <col min="45" max="45" width="18.42578125" style="36" customWidth="1"/>
    <col min="46" max="46" width="11.7109375" style="36" customWidth="1"/>
    <col min="47" max="47" width="3.28515625" style="36" customWidth="1"/>
    <col min="48" max="48" width="14.85546875" style="36" customWidth="1"/>
    <col min="49" max="49" width="11.7109375" style="36" customWidth="1"/>
    <col min="50" max="50" width="3.85546875" style="36" customWidth="1"/>
    <col min="51" max="51" width="14.5703125" style="36" customWidth="1"/>
    <col min="52" max="52" width="11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">
      <c r="A1" s="537" t="s">
        <v>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">
      <c r="A2" s="538" t="s">
        <v>171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">
      <c r="A3" s="537" t="s">
        <v>1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">
      <c r="A4" s="30" t="s">
        <v>2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25"/>
      <c r="Q4" s="25"/>
      <c r="R4" s="25"/>
      <c r="S4" s="25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12.75" customHeigh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>
        <f>P12</f>
        <v>281115000</v>
      </c>
      <c r="Q11" s="72">
        <f>Q12</f>
        <v>307411000</v>
      </c>
      <c r="R11" s="72">
        <f>R12</f>
        <v>332536000</v>
      </c>
      <c r="S11" s="72">
        <f>S12</f>
        <v>281115000</v>
      </c>
      <c r="T11" s="72"/>
      <c r="U11" s="72">
        <f>U12</f>
        <v>21336000</v>
      </c>
      <c r="V11" s="72">
        <f>V12</f>
        <v>18706000</v>
      </c>
      <c r="W11" s="72">
        <f>W12</f>
        <v>28110000</v>
      </c>
      <c r="X11" s="72">
        <f t="shared" ref="X11:X17" si="0">U11+V11+W11</f>
        <v>68152000</v>
      </c>
      <c r="Y11" s="72">
        <f>X11/(S11/100)</f>
        <v>24.243459082581861</v>
      </c>
      <c r="Z11" s="73"/>
      <c r="AA11" s="72">
        <f>AA12</f>
        <v>28490000</v>
      </c>
      <c r="AB11" s="72">
        <f>AB12</f>
        <v>26214000</v>
      </c>
      <c r="AC11" s="72">
        <f>AC12</f>
        <v>26012000</v>
      </c>
      <c r="AD11" s="72">
        <f t="shared" ref="AD11:AD17" si="1">AA11+AB11+AC11</f>
        <v>80716000</v>
      </c>
      <c r="AE11" s="72">
        <f>AD11/(S11/100)</f>
        <v>28.712804368319016</v>
      </c>
      <c r="AF11" s="73"/>
      <c r="AG11" s="72">
        <f t="shared" ref="AG11:AG17" si="2">X11+AD11</f>
        <v>148868000</v>
      </c>
      <c r="AH11" s="72">
        <f>AG11/(S11/100)</f>
        <v>52.956263450900877</v>
      </c>
      <c r="AI11" s="73"/>
      <c r="AJ11" s="72">
        <f>AJ12</f>
        <v>25768000</v>
      </c>
      <c r="AK11" s="72">
        <f>AK12</f>
        <v>25277000</v>
      </c>
      <c r="AL11" s="72">
        <f>AL12</f>
        <v>25342000</v>
      </c>
      <c r="AM11" s="72">
        <f t="shared" ref="AM11:AM17" si="3">AJ11+AK11+AL11</f>
        <v>76387000</v>
      </c>
      <c r="AN11" s="72">
        <f>AM11/(S11/100)</f>
        <v>27.17286519751703</v>
      </c>
      <c r="AO11" s="73"/>
      <c r="AP11" s="72">
        <f>AP12</f>
        <v>18506000</v>
      </c>
      <c r="AQ11" s="72">
        <f>AQ12</f>
        <v>17242000</v>
      </c>
      <c r="AR11" s="72">
        <f>AR12</f>
        <v>20112000</v>
      </c>
      <c r="AS11" s="72">
        <f t="shared" ref="AS11:AS17" si="4">AP11+AQ11+AR11</f>
        <v>55860000</v>
      </c>
      <c r="AT11" s="72">
        <f>AS11/(S11/100)</f>
        <v>19.870871351582093</v>
      </c>
      <c r="AU11" s="73"/>
      <c r="AV11" s="72">
        <f t="shared" ref="AV11:AV17" si="5">AM11+AS11</f>
        <v>132247000</v>
      </c>
      <c r="AW11" s="72">
        <f>AV11/(S11/100)</f>
        <v>47.043736549099123</v>
      </c>
      <c r="AX11" s="73"/>
      <c r="AY11" s="72">
        <f>AG11+AV11</f>
        <v>281115000</v>
      </c>
      <c r="AZ11" s="72">
        <f>AY11/(S11/100)</f>
        <v>100</v>
      </c>
      <c r="BA11" s="73"/>
      <c r="BB11" s="71">
        <f t="shared" ref="BB11:BB74" si="6">S11-AY11</f>
        <v>0</v>
      </c>
      <c r="BC11" s="72">
        <f t="shared" ref="BC11:BC23" si="7">BB11/(S11/100)</f>
        <v>0</v>
      </c>
      <c r="BD11" s="72">
        <f t="shared" ref="BD11:BD74" si="8">S11-BB11</f>
        <v>281115000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>
        <f>P13+P337+P394+P594+P650</f>
        <v>281115000</v>
      </c>
      <c r="Q12" s="86">
        <f>Q13+Q337+Q394+Q594+Q650</f>
        <v>307411000</v>
      </c>
      <c r="R12" s="87">
        <f>R650+R13+R337+R394+R594</f>
        <v>332536000</v>
      </c>
      <c r="S12" s="86">
        <f>S13+S337+S394+S594+S650</f>
        <v>281115000</v>
      </c>
      <c r="T12" s="86"/>
      <c r="U12" s="86">
        <f>U13+U337+U394+U594+U650</f>
        <v>21336000</v>
      </c>
      <c r="V12" s="86">
        <f>V13+V337+V394+V594+V650</f>
        <v>18706000</v>
      </c>
      <c r="W12" s="86">
        <f>W13+W337+W394+W594+W650</f>
        <v>28110000</v>
      </c>
      <c r="X12" s="86">
        <f t="shared" si="0"/>
        <v>68152000</v>
      </c>
      <c r="Y12" s="86">
        <f t="shared" ref="Y12:Y76" si="9">X12/(S12/100)</f>
        <v>24.243459082581861</v>
      </c>
      <c r="AA12" s="86">
        <f>AA13+AA337+AA394+AA594+AA650</f>
        <v>28490000</v>
      </c>
      <c r="AB12" s="86">
        <f>AB13+AB337+AB394+AB594+AB650</f>
        <v>26214000</v>
      </c>
      <c r="AC12" s="86">
        <f>AC13+AC337+AC394+AC594+AC650</f>
        <v>26012000</v>
      </c>
      <c r="AD12" s="86">
        <f t="shared" si="1"/>
        <v>80716000</v>
      </c>
      <c r="AE12" s="86">
        <f t="shared" ref="AE12:AE60" si="10">AD12/(S12/100)</f>
        <v>28.712804368319016</v>
      </c>
      <c r="AG12" s="86">
        <f t="shared" si="2"/>
        <v>148868000</v>
      </c>
      <c r="AH12" s="86">
        <f t="shared" ref="AH12:AH76" si="11">AG12/(S12/100)</f>
        <v>52.956263450900877</v>
      </c>
      <c r="AJ12" s="86">
        <f>AJ13+AJ337+AJ394+AJ594+AJ650</f>
        <v>25768000</v>
      </c>
      <c r="AK12" s="86">
        <f>AK13+AK337+AK394+AK594+AK650</f>
        <v>25277000</v>
      </c>
      <c r="AL12" s="86">
        <f>AL13+AL337+AL394+AL594+AL650</f>
        <v>25342000</v>
      </c>
      <c r="AM12" s="86">
        <f t="shared" si="3"/>
        <v>76387000</v>
      </c>
      <c r="AN12" s="86">
        <f t="shared" ref="AN12:AN60" si="12">AM12/(S12/100)</f>
        <v>27.17286519751703</v>
      </c>
      <c r="AP12" s="86">
        <f>AP13+AP337+AP394+AP594+AP650</f>
        <v>18506000</v>
      </c>
      <c r="AQ12" s="86">
        <f>AQ13+AQ337+AQ394+AQ594+AQ650</f>
        <v>17242000</v>
      </c>
      <c r="AR12" s="86">
        <f>AR13+AR337+AR394+AR594+AR650</f>
        <v>20112000</v>
      </c>
      <c r="AS12" s="86">
        <f t="shared" si="4"/>
        <v>55860000</v>
      </c>
      <c r="AT12" s="86">
        <f t="shared" ref="AT12:AT60" si="13">AS12/(S12/100)</f>
        <v>19.870871351582093</v>
      </c>
      <c r="AV12" s="86">
        <f t="shared" si="5"/>
        <v>132247000</v>
      </c>
      <c r="AW12" s="86">
        <f t="shared" ref="AW12:AW76" si="14">AV12/(S12/100)</f>
        <v>47.043736549099123</v>
      </c>
      <c r="AY12" s="86">
        <f t="shared" ref="AY12:AY75" si="15">AG12+AV12</f>
        <v>281115000</v>
      </c>
      <c r="AZ12" s="86">
        <f t="shared" ref="AZ12:AZ76" si="16">AY12/(S12/100)</f>
        <v>100</v>
      </c>
      <c r="BB12" s="85">
        <f t="shared" si="6"/>
        <v>0</v>
      </c>
      <c r="BC12" s="86">
        <f t="shared" si="7"/>
        <v>0</v>
      </c>
      <c r="BD12" s="86">
        <f t="shared" si="8"/>
        <v>281115000</v>
      </c>
    </row>
    <row r="13" spans="1:57" ht="30" customHeight="1" x14ac:dyDescent="0.2">
      <c r="A13" s="74"/>
      <c r="B13" s="76"/>
      <c r="C13" s="88" t="s">
        <v>41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89" t="s">
        <v>42</v>
      </c>
      <c r="O13" s="90">
        <v>81326000</v>
      </c>
      <c r="P13" s="91">
        <f>P14+P55+P97+P139+P177+P217+P257+P300</f>
        <v>120466500</v>
      </c>
      <c r="Q13" s="91">
        <f>Q14+Q55+Q97+Q139+Q177+Q217+Q257+Q300</f>
        <v>130789500</v>
      </c>
      <c r="R13" s="91">
        <f>R14+R55+R97+R139+R177+R217+R257+R300</f>
        <v>141281500</v>
      </c>
      <c r="S13" s="91">
        <f>S14+S55+S97+S139+S177+S217+S257+S300</f>
        <v>120466500</v>
      </c>
      <c r="T13" s="91"/>
      <c r="U13" s="91">
        <f>U14+U55+U97+U139+U177+U217+U257+U300</f>
        <v>12293000</v>
      </c>
      <c r="V13" s="91">
        <f>V14+V55+V97+V139+V177+V217+V257+V300</f>
        <v>8984000</v>
      </c>
      <c r="W13" s="91">
        <f>W14+W55+W97+W139+W177+W217+W257+W300</f>
        <v>8924000</v>
      </c>
      <c r="X13" s="91">
        <f t="shared" si="0"/>
        <v>30201000</v>
      </c>
      <c r="Y13" s="91">
        <f t="shared" si="9"/>
        <v>25.070040218649996</v>
      </c>
      <c r="Z13" s="92"/>
      <c r="AA13" s="91">
        <f>AA14+AA55+AA97+AA139+AA177+AA217+AA257+AA300</f>
        <v>11520500</v>
      </c>
      <c r="AB13" s="91">
        <f>AB14+AB55+AB97+AB139+AB177+AB217+AB257+AB300</f>
        <v>11559000</v>
      </c>
      <c r="AC13" s="91">
        <f>AC14+AC55+AC97+AC139+AC177+AC217+AC257+AC300</f>
        <v>11657000</v>
      </c>
      <c r="AD13" s="91">
        <f t="shared" si="1"/>
        <v>34736500</v>
      </c>
      <c r="AE13" s="91">
        <f t="shared" si="10"/>
        <v>28.834987320126341</v>
      </c>
      <c r="AF13" s="92"/>
      <c r="AG13" s="91">
        <f t="shared" si="2"/>
        <v>64937500</v>
      </c>
      <c r="AH13" s="91">
        <f t="shared" si="11"/>
        <v>53.905027538776338</v>
      </c>
      <c r="AI13" s="92"/>
      <c r="AJ13" s="91">
        <f>AJ14+AJ55+AJ97+AJ139+AJ177+AJ217+AJ257+AJ300</f>
        <v>11075000</v>
      </c>
      <c r="AK13" s="91">
        <f>AK14+AK55+AK97+AK139+AK177+AK217+AK257+AK300</f>
        <v>11042500</v>
      </c>
      <c r="AL13" s="91">
        <f>AL14+AL55+AL97+AL139+AL177+AL217+AL257+AL300</f>
        <v>10694000</v>
      </c>
      <c r="AM13" s="91">
        <f t="shared" si="3"/>
        <v>32811500</v>
      </c>
      <c r="AN13" s="91">
        <f t="shared" si="12"/>
        <v>27.237032702037496</v>
      </c>
      <c r="AO13" s="92"/>
      <c r="AP13" s="91">
        <f>AP14+AP55+AP97+AP139+AP177+AP217+AP257+AP300</f>
        <v>7594500</v>
      </c>
      <c r="AQ13" s="91">
        <f>AQ14+AQ55+AQ97+AQ139+AQ177+AQ217+AQ257+AQ300</f>
        <v>7236000</v>
      </c>
      <c r="AR13" s="91">
        <f>AR14+AR55+AR97+AR139+AR177+AR217+AR257+AR300</f>
        <v>7887000</v>
      </c>
      <c r="AS13" s="91">
        <f t="shared" si="4"/>
        <v>22717500</v>
      </c>
      <c r="AT13" s="91">
        <f t="shared" si="13"/>
        <v>18.857939759186163</v>
      </c>
      <c r="AU13" s="92"/>
      <c r="AV13" s="91">
        <f t="shared" si="5"/>
        <v>55529000</v>
      </c>
      <c r="AW13" s="91">
        <f t="shared" si="14"/>
        <v>46.094972461223662</v>
      </c>
      <c r="AX13" s="92"/>
      <c r="AY13" s="91">
        <f t="shared" si="15"/>
        <v>120466500</v>
      </c>
      <c r="AZ13" s="91">
        <f t="shared" si="16"/>
        <v>100</v>
      </c>
      <c r="BA13" s="92"/>
      <c r="BB13" s="90">
        <f t="shared" si="6"/>
        <v>0</v>
      </c>
      <c r="BC13" s="91">
        <f t="shared" si="7"/>
        <v>0</v>
      </c>
      <c r="BD13" s="91">
        <f t="shared" si="8"/>
        <v>120466500</v>
      </c>
      <c r="BE13" s="93"/>
    </row>
    <row r="14" spans="1:57" ht="30" customHeight="1" x14ac:dyDescent="0.2">
      <c r="A14" s="74"/>
      <c r="B14" s="76"/>
      <c r="C14" s="76"/>
      <c r="D14" s="426" t="s">
        <v>43</v>
      </c>
      <c r="E14" s="427"/>
      <c r="F14" s="428"/>
      <c r="G14" s="429"/>
      <c r="H14" s="430"/>
      <c r="I14" s="431"/>
      <c r="J14" s="427"/>
      <c r="K14" s="432"/>
      <c r="L14" s="433"/>
      <c r="M14" s="434"/>
      <c r="N14" s="435" t="s">
        <v>44</v>
      </c>
      <c r="O14" s="436">
        <v>5789000</v>
      </c>
      <c r="P14" s="437">
        <f t="shared" ref="P14:W15" si="17">P15</f>
        <v>13250500</v>
      </c>
      <c r="Q14" s="437">
        <f t="shared" si="17"/>
        <v>14632500</v>
      </c>
      <c r="R14" s="437">
        <f t="shared" si="17"/>
        <v>15981500</v>
      </c>
      <c r="S14" s="437">
        <f t="shared" si="17"/>
        <v>13250500</v>
      </c>
      <c r="T14" s="437"/>
      <c r="U14" s="437">
        <f t="shared" si="17"/>
        <v>828000</v>
      </c>
      <c r="V14" s="437">
        <f t="shared" si="17"/>
        <v>1230000</v>
      </c>
      <c r="W14" s="437">
        <f t="shared" si="17"/>
        <v>156500</v>
      </c>
      <c r="X14" s="437">
        <f t="shared" si="0"/>
        <v>2214500</v>
      </c>
      <c r="Y14" s="437">
        <f t="shared" si="9"/>
        <v>16.712576883891174</v>
      </c>
      <c r="Z14" s="438"/>
      <c r="AA14" s="437">
        <f t="shared" ref="AA14:AC15" si="18">AA15</f>
        <v>1171500</v>
      </c>
      <c r="AB14" s="437">
        <f t="shared" si="18"/>
        <v>1189000</v>
      </c>
      <c r="AC14" s="437">
        <f t="shared" si="18"/>
        <v>1235000</v>
      </c>
      <c r="AD14" s="437">
        <f t="shared" si="1"/>
        <v>3595500</v>
      </c>
      <c r="AE14" s="437">
        <f t="shared" si="10"/>
        <v>27.134825100939587</v>
      </c>
      <c r="AF14" s="438"/>
      <c r="AG14" s="437">
        <f t="shared" si="2"/>
        <v>5810000</v>
      </c>
      <c r="AH14" s="437">
        <f t="shared" si="11"/>
        <v>43.847401984830761</v>
      </c>
      <c r="AI14" s="438"/>
      <c r="AJ14" s="437">
        <f t="shared" ref="AJ14:AL15" si="19">AJ15</f>
        <v>1191500</v>
      </c>
      <c r="AK14" s="437">
        <f t="shared" si="19"/>
        <v>1184500</v>
      </c>
      <c r="AL14" s="437">
        <f t="shared" si="19"/>
        <v>939000</v>
      </c>
      <c r="AM14" s="437">
        <f t="shared" si="3"/>
        <v>3315000</v>
      </c>
      <c r="AN14" s="437">
        <f t="shared" si="12"/>
        <v>25.017923851930117</v>
      </c>
      <c r="AO14" s="438"/>
      <c r="AP14" s="437">
        <f t="shared" ref="AP14:AR15" si="20">AP15</f>
        <v>864000</v>
      </c>
      <c r="AQ14" s="437">
        <f t="shared" si="20"/>
        <v>982500</v>
      </c>
      <c r="AR14" s="437">
        <f t="shared" si="20"/>
        <v>2279000</v>
      </c>
      <c r="AS14" s="437">
        <f t="shared" si="4"/>
        <v>4125500</v>
      </c>
      <c r="AT14" s="437">
        <f t="shared" si="13"/>
        <v>31.134674163239122</v>
      </c>
      <c r="AU14" s="438"/>
      <c r="AV14" s="437">
        <f t="shared" si="5"/>
        <v>7440500</v>
      </c>
      <c r="AW14" s="437">
        <f t="shared" si="14"/>
        <v>56.152598015169239</v>
      </c>
      <c r="AX14" s="438"/>
      <c r="AY14" s="437">
        <f t="shared" si="15"/>
        <v>13250500</v>
      </c>
      <c r="AZ14" s="437">
        <f t="shared" si="16"/>
        <v>100</v>
      </c>
      <c r="BB14" s="95">
        <f t="shared" si="6"/>
        <v>0</v>
      </c>
      <c r="BC14" s="96">
        <f t="shared" si="7"/>
        <v>0</v>
      </c>
      <c r="BD14" s="96">
        <f t="shared" si="8"/>
        <v>13250500</v>
      </c>
      <c r="BE14" s="93"/>
    </row>
    <row r="15" spans="1:57" ht="30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5789000</v>
      </c>
      <c r="P15" s="99">
        <f t="shared" si="17"/>
        <v>13250500</v>
      </c>
      <c r="Q15" s="99">
        <f t="shared" si="17"/>
        <v>14632500</v>
      </c>
      <c r="R15" s="99">
        <f t="shared" si="17"/>
        <v>15981500</v>
      </c>
      <c r="S15" s="99">
        <f t="shared" si="17"/>
        <v>13250500</v>
      </c>
      <c r="T15" s="99"/>
      <c r="U15" s="99">
        <f t="shared" si="17"/>
        <v>828000</v>
      </c>
      <c r="V15" s="99">
        <f t="shared" si="17"/>
        <v>1230000</v>
      </c>
      <c r="W15" s="99">
        <f t="shared" si="17"/>
        <v>156500</v>
      </c>
      <c r="X15" s="99">
        <f t="shared" si="0"/>
        <v>2214500</v>
      </c>
      <c r="Y15" s="99">
        <f t="shared" si="9"/>
        <v>16.712576883891174</v>
      </c>
      <c r="AA15" s="99">
        <f t="shared" si="18"/>
        <v>1171500</v>
      </c>
      <c r="AB15" s="99">
        <f t="shared" si="18"/>
        <v>1189000</v>
      </c>
      <c r="AC15" s="99">
        <f t="shared" si="18"/>
        <v>1235000</v>
      </c>
      <c r="AD15" s="99">
        <f t="shared" si="1"/>
        <v>3595500</v>
      </c>
      <c r="AE15" s="99">
        <f t="shared" si="10"/>
        <v>27.134825100939587</v>
      </c>
      <c r="AG15" s="99">
        <f t="shared" si="2"/>
        <v>5810000</v>
      </c>
      <c r="AH15" s="99">
        <f t="shared" si="11"/>
        <v>43.847401984830761</v>
      </c>
      <c r="AJ15" s="99">
        <f t="shared" si="19"/>
        <v>1191500</v>
      </c>
      <c r="AK15" s="99">
        <f t="shared" si="19"/>
        <v>1184500</v>
      </c>
      <c r="AL15" s="99">
        <f t="shared" si="19"/>
        <v>939000</v>
      </c>
      <c r="AM15" s="99">
        <f t="shared" si="3"/>
        <v>3315000</v>
      </c>
      <c r="AN15" s="99">
        <f t="shared" si="12"/>
        <v>25.017923851930117</v>
      </c>
      <c r="AP15" s="99">
        <f t="shared" si="20"/>
        <v>864000</v>
      </c>
      <c r="AQ15" s="99">
        <f t="shared" si="20"/>
        <v>982500</v>
      </c>
      <c r="AR15" s="99">
        <f t="shared" si="20"/>
        <v>2279000</v>
      </c>
      <c r="AS15" s="99">
        <f t="shared" si="4"/>
        <v>4125500</v>
      </c>
      <c r="AT15" s="99">
        <f t="shared" si="13"/>
        <v>31.134674163239122</v>
      </c>
      <c r="AV15" s="99">
        <f t="shared" si="5"/>
        <v>7440500</v>
      </c>
      <c r="AW15" s="99">
        <f t="shared" si="14"/>
        <v>56.152598015169239</v>
      </c>
      <c r="AY15" s="99">
        <f t="shared" si="15"/>
        <v>13250500</v>
      </c>
      <c r="AZ15" s="99">
        <f t="shared" si="16"/>
        <v>100</v>
      </c>
      <c r="BB15" s="98">
        <f t="shared" si="6"/>
        <v>0</v>
      </c>
      <c r="BC15" s="99">
        <f t="shared" si="7"/>
        <v>0</v>
      </c>
      <c r="BD15" s="99">
        <f t="shared" si="8"/>
        <v>13250500</v>
      </c>
      <c r="BE15" s="93"/>
    </row>
    <row r="16" spans="1:57" ht="30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5789000</v>
      </c>
      <c r="P16" s="103">
        <f>P17+P43</f>
        <v>13250500</v>
      </c>
      <c r="Q16" s="103">
        <f>Q17+Q43</f>
        <v>14632500</v>
      </c>
      <c r="R16" s="103">
        <f>R17+R43</f>
        <v>15981500</v>
      </c>
      <c r="S16" s="103">
        <f>S17+S43</f>
        <v>13250500</v>
      </c>
      <c r="T16" s="103"/>
      <c r="U16" s="103">
        <f>U17+U43</f>
        <v>828000</v>
      </c>
      <c r="V16" s="103">
        <f>V17+V43</f>
        <v>1230000</v>
      </c>
      <c r="W16" s="103">
        <f>W17+W43</f>
        <v>156500</v>
      </c>
      <c r="X16" s="103">
        <f t="shared" si="0"/>
        <v>2214500</v>
      </c>
      <c r="Y16" s="103">
        <f t="shared" si="9"/>
        <v>16.712576883891174</v>
      </c>
      <c r="AA16" s="103">
        <f>AA17+AA43</f>
        <v>1171500</v>
      </c>
      <c r="AB16" s="103">
        <f>AB17+AB43</f>
        <v>1189000</v>
      </c>
      <c r="AC16" s="103">
        <f>AC17+AC43</f>
        <v>1235000</v>
      </c>
      <c r="AD16" s="103">
        <f t="shared" si="1"/>
        <v>3595500</v>
      </c>
      <c r="AE16" s="103">
        <f t="shared" si="10"/>
        <v>27.134825100939587</v>
      </c>
      <c r="AG16" s="103">
        <f t="shared" si="2"/>
        <v>5810000</v>
      </c>
      <c r="AH16" s="103">
        <f t="shared" si="11"/>
        <v>43.847401984830761</v>
      </c>
      <c r="AJ16" s="103">
        <f>AJ17+AJ43</f>
        <v>1191500</v>
      </c>
      <c r="AK16" s="103">
        <f>AK17+AK43</f>
        <v>1184500</v>
      </c>
      <c r="AL16" s="103">
        <f>AL17+AL43</f>
        <v>939000</v>
      </c>
      <c r="AM16" s="103">
        <f t="shared" si="3"/>
        <v>3315000</v>
      </c>
      <c r="AN16" s="103">
        <f t="shared" si="12"/>
        <v>25.017923851930117</v>
      </c>
      <c r="AP16" s="103">
        <f>AP17+AP43</f>
        <v>864000</v>
      </c>
      <c r="AQ16" s="103">
        <f>AQ17+AQ43</f>
        <v>982500</v>
      </c>
      <c r="AR16" s="103">
        <f>AR17+AR43</f>
        <v>2279000</v>
      </c>
      <c r="AS16" s="103">
        <f t="shared" si="4"/>
        <v>4125500</v>
      </c>
      <c r="AT16" s="103">
        <f t="shared" si="13"/>
        <v>31.134674163239122</v>
      </c>
      <c r="AV16" s="103">
        <f t="shared" si="5"/>
        <v>7440500</v>
      </c>
      <c r="AW16" s="103">
        <f t="shared" si="14"/>
        <v>56.152598015169239</v>
      </c>
      <c r="AY16" s="103">
        <f t="shared" si="15"/>
        <v>13250500</v>
      </c>
      <c r="AZ16" s="103">
        <f t="shared" si="16"/>
        <v>100</v>
      </c>
      <c r="BB16" s="102">
        <f t="shared" si="6"/>
        <v>0</v>
      </c>
      <c r="BC16" s="103">
        <f t="shared" si="7"/>
        <v>0</v>
      </c>
      <c r="BD16" s="103">
        <f t="shared" si="8"/>
        <v>13250500</v>
      </c>
      <c r="BE16" s="93"/>
    </row>
    <row r="17" spans="1:57" ht="30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564000</v>
      </c>
      <c r="P17" s="103">
        <f>P18+P24+P30</f>
        <v>424000</v>
      </c>
      <c r="Q17" s="103">
        <f>Q18+Q24+Q30</f>
        <v>439000</v>
      </c>
      <c r="R17" s="103">
        <f>R18+R24+R30</f>
        <v>441000</v>
      </c>
      <c r="S17" s="103">
        <f>S18+S24+S30</f>
        <v>424000</v>
      </c>
      <c r="T17" s="103"/>
      <c r="U17" s="103">
        <f>U18+U24+U30</f>
        <v>0</v>
      </c>
      <c r="V17" s="103">
        <f>V18+V24+V30</f>
        <v>7000</v>
      </c>
      <c r="W17" s="103">
        <f>W18+W24+W30</f>
        <v>129000</v>
      </c>
      <c r="X17" s="103">
        <f t="shared" si="0"/>
        <v>136000</v>
      </c>
      <c r="Y17" s="103">
        <f t="shared" si="9"/>
        <v>32.075471698113205</v>
      </c>
      <c r="AA17" s="103">
        <f>AA18+AA24+AA30</f>
        <v>42500</v>
      </c>
      <c r="AB17" s="103">
        <f>AB18+AB24+AB30</f>
        <v>45500</v>
      </c>
      <c r="AC17" s="103">
        <f>AC18+AC24+AC30</f>
        <v>50000</v>
      </c>
      <c r="AD17" s="103">
        <f t="shared" si="1"/>
        <v>138000</v>
      </c>
      <c r="AE17" s="103">
        <f t="shared" si="10"/>
        <v>32.547169811320757</v>
      </c>
      <c r="AG17" s="103">
        <f t="shared" si="2"/>
        <v>274000</v>
      </c>
      <c r="AH17" s="103">
        <f t="shared" si="11"/>
        <v>64.622641509433961</v>
      </c>
      <c r="AJ17" s="103">
        <f>AJ18+AJ24+AJ30</f>
        <v>41000</v>
      </c>
      <c r="AK17" s="103">
        <f>AK18+AK24+AK30</f>
        <v>41000</v>
      </c>
      <c r="AL17" s="103">
        <f>AL18+AL24+AL30</f>
        <v>42000</v>
      </c>
      <c r="AM17" s="103">
        <f t="shared" si="3"/>
        <v>124000</v>
      </c>
      <c r="AN17" s="103">
        <f t="shared" si="12"/>
        <v>29.245283018867923</v>
      </c>
      <c r="AP17" s="103">
        <f>AP18+AP24+AP30</f>
        <v>18000</v>
      </c>
      <c r="AQ17" s="103">
        <f>AQ18+AQ24+AQ30</f>
        <v>6000</v>
      </c>
      <c r="AR17" s="103">
        <f>AR18+AR24+AR30</f>
        <v>2000</v>
      </c>
      <c r="AS17" s="103">
        <f t="shared" si="4"/>
        <v>26000</v>
      </c>
      <c r="AT17" s="103">
        <f t="shared" si="13"/>
        <v>6.132075471698113</v>
      </c>
      <c r="AV17" s="103">
        <f t="shared" si="5"/>
        <v>150000</v>
      </c>
      <c r="AW17" s="103">
        <f t="shared" si="14"/>
        <v>35.377358490566039</v>
      </c>
      <c r="AY17" s="103">
        <f t="shared" si="15"/>
        <v>424000</v>
      </c>
      <c r="AZ17" s="103">
        <f t="shared" si="16"/>
        <v>100</v>
      </c>
      <c r="BB17" s="102">
        <f t="shared" si="6"/>
        <v>0</v>
      </c>
      <c r="BC17" s="103">
        <f t="shared" si="7"/>
        <v>0</v>
      </c>
      <c r="BD17" s="103">
        <f t="shared" si="8"/>
        <v>424000</v>
      </c>
      <c r="BE17" s="93"/>
    </row>
    <row r="18" spans="1:57" ht="30" customHeight="1" x14ac:dyDescent="0.2">
      <c r="A18" s="74"/>
      <c r="B18" s="76"/>
      <c r="C18" s="76"/>
      <c r="D18" s="77"/>
      <c r="E18" s="78"/>
      <c r="F18" s="76"/>
      <c r="G18" s="104"/>
      <c r="H18" s="106" t="s">
        <v>49</v>
      </c>
      <c r="I18" s="107"/>
      <c r="J18" s="108"/>
      <c r="K18" s="109"/>
      <c r="L18" s="110"/>
      <c r="M18" s="111"/>
      <c r="N18" s="112" t="s">
        <v>50</v>
      </c>
      <c r="O18" s="113">
        <v>12000</v>
      </c>
      <c r="P18" s="114">
        <f t="shared" ref="P18:S19" si="21">P19</f>
        <v>14000</v>
      </c>
      <c r="Q18" s="115">
        <f t="shared" si="21"/>
        <v>16000</v>
      </c>
      <c r="R18" s="116">
        <f t="shared" si="21"/>
        <v>18000</v>
      </c>
      <c r="S18" s="114">
        <f t="shared" si="21"/>
        <v>14000</v>
      </c>
      <c r="T18" s="114"/>
      <c r="U18" s="114">
        <f t="shared" ref="U18:X19" si="22">U19</f>
        <v>0</v>
      </c>
      <c r="V18" s="114">
        <f t="shared" si="22"/>
        <v>0</v>
      </c>
      <c r="W18" s="114">
        <f t="shared" si="22"/>
        <v>4000</v>
      </c>
      <c r="X18" s="114">
        <f t="shared" si="22"/>
        <v>4000</v>
      </c>
      <c r="Y18" s="114">
        <f t="shared" si="9"/>
        <v>28.571428571428573</v>
      </c>
      <c r="AA18" s="114">
        <f t="shared" ref="AA18:AC19" si="23">AA19</f>
        <v>2500</v>
      </c>
      <c r="AB18" s="114">
        <f t="shared" si="23"/>
        <v>1500</v>
      </c>
      <c r="AC18" s="114">
        <f t="shared" si="23"/>
        <v>1000</v>
      </c>
      <c r="AD18" s="114">
        <f>AD19</f>
        <v>5000</v>
      </c>
      <c r="AE18" s="114">
        <f t="shared" si="10"/>
        <v>35.714285714285715</v>
      </c>
      <c r="AG18" s="114">
        <f>AG19</f>
        <v>9000</v>
      </c>
      <c r="AH18" s="114">
        <f t="shared" si="11"/>
        <v>64.285714285714292</v>
      </c>
      <c r="AJ18" s="114">
        <f t="shared" ref="AJ18:AL19" si="24">AJ19</f>
        <v>1000</v>
      </c>
      <c r="AK18" s="114">
        <f t="shared" si="24"/>
        <v>1000</v>
      </c>
      <c r="AL18" s="114">
        <f t="shared" si="24"/>
        <v>2000</v>
      </c>
      <c r="AM18" s="114">
        <f>AM19</f>
        <v>4000</v>
      </c>
      <c r="AN18" s="114">
        <f t="shared" si="12"/>
        <v>28.571428571428573</v>
      </c>
      <c r="AP18" s="114">
        <f t="shared" ref="AP18:AR19" si="25">AP19</f>
        <v>1000</v>
      </c>
      <c r="AQ18" s="114">
        <f t="shared" si="25"/>
        <v>0</v>
      </c>
      <c r="AR18" s="114">
        <f t="shared" si="25"/>
        <v>0</v>
      </c>
      <c r="AS18" s="114">
        <f>AS19</f>
        <v>1000</v>
      </c>
      <c r="AT18" s="114">
        <f t="shared" si="13"/>
        <v>7.1428571428571432</v>
      </c>
      <c r="AV18" s="114">
        <f>AV19</f>
        <v>5000</v>
      </c>
      <c r="AW18" s="114">
        <f t="shared" si="14"/>
        <v>35.714285714285715</v>
      </c>
      <c r="AY18" s="114">
        <f t="shared" si="15"/>
        <v>14000</v>
      </c>
      <c r="AZ18" s="114">
        <f t="shared" si="16"/>
        <v>100</v>
      </c>
      <c r="BB18" s="114">
        <f t="shared" si="6"/>
        <v>0</v>
      </c>
      <c r="BC18" s="117">
        <f t="shared" si="7"/>
        <v>0</v>
      </c>
      <c r="BD18" s="114">
        <f t="shared" si="8"/>
        <v>14000</v>
      </c>
      <c r="BE18" s="93"/>
    </row>
    <row r="19" spans="1:57" ht="30" customHeight="1" x14ac:dyDescent="0.2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12000</v>
      </c>
      <c r="P19" s="121">
        <f t="shared" si="21"/>
        <v>14000</v>
      </c>
      <c r="Q19" s="122">
        <f t="shared" si="21"/>
        <v>16000</v>
      </c>
      <c r="R19" s="123">
        <f t="shared" si="21"/>
        <v>18000</v>
      </c>
      <c r="S19" s="121">
        <f t="shared" si="21"/>
        <v>14000</v>
      </c>
      <c r="T19" s="121"/>
      <c r="U19" s="121">
        <f t="shared" si="22"/>
        <v>0</v>
      </c>
      <c r="V19" s="121">
        <f t="shared" si="22"/>
        <v>0</v>
      </c>
      <c r="W19" s="121">
        <f t="shared" si="22"/>
        <v>4000</v>
      </c>
      <c r="X19" s="121">
        <f t="shared" si="22"/>
        <v>4000</v>
      </c>
      <c r="Y19" s="121">
        <f t="shared" si="9"/>
        <v>28.571428571428573</v>
      </c>
      <c r="AA19" s="121">
        <f t="shared" si="23"/>
        <v>2500</v>
      </c>
      <c r="AB19" s="121">
        <f t="shared" si="23"/>
        <v>1500</v>
      </c>
      <c r="AC19" s="121">
        <f t="shared" si="23"/>
        <v>1000</v>
      </c>
      <c r="AD19" s="121">
        <f>AD20</f>
        <v>5000</v>
      </c>
      <c r="AE19" s="121">
        <f t="shared" si="10"/>
        <v>35.714285714285715</v>
      </c>
      <c r="AG19" s="121">
        <f>AG20</f>
        <v>9000</v>
      </c>
      <c r="AH19" s="121">
        <f t="shared" si="11"/>
        <v>64.285714285714292</v>
      </c>
      <c r="AJ19" s="121">
        <f t="shared" si="24"/>
        <v>1000</v>
      </c>
      <c r="AK19" s="121">
        <f t="shared" si="24"/>
        <v>1000</v>
      </c>
      <c r="AL19" s="121">
        <f t="shared" si="24"/>
        <v>2000</v>
      </c>
      <c r="AM19" s="121">
        <f>AM20</f>
        <v>4000</v>
      </c>
      <c r="AN19" s="121">
        <f t="shared" si="12"/>
        <v>28.571428571428573</v>
      </c>
      <c r="AP19" s="121">
        <f t="shared" si="25"/>
        <v>1000</v>
      </c>
      <c r="AQ19" s="121">
        <f t="shared" si="25"/>
        <v>0</v>
      </c>
      <c r="AR19" s="121">
        <f t="shared" si="25"/>
        <v>0</v>
      </c>
      <c r="AS19" s="121">
        <f>AS20</f>
        <v>1000</v>
      </c>
      <c r="AT19" s="121">
        <f t="shared" si="13"/>
        <v>7.1428571428571432</v>
      </c>
      <c r="AV19" s="121">
        <f>AV20</f>
        <v>5000</v>
      </c>
      <c r="AW19" s="121">
        <f t="shared" si="14"/>
        <v>35.714285714285715</v>
      </c>
      <c r="AY19" s="121">
        <f t="shared" si="15"/>
        <v>14000</v>
      </c>
      <c r="AZ19" s="121">
        <f t="shared" si="16"/>
        <v>100</v>
      </c>
      <c r="BB19" s="121">
        <f t="shared" si="6"/>
        <v>0</v>
      </c>
      <c r="BC19" s="117">
        <f t="shared" si="7"/>
        <v>0</v>
      </c>
      <c r="BD19" s="121">
        <f t="shared" si="8"/>
        <v>14000</v>
      </c>
      <c r="BE19" s="93"/>
    </row>
    <row r="20" spans="1:57" ht="30" customHeight="1" x14ac:dyDescent="0.2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52</v>
      </c>
      <c r="K20" s="82"/>
      <c r="L20" s="83"/>
      <c r="M20" s="77"/>
      <c r="N20" s="101" t="s">
        <v>53</v>
      </c>
      <c r="O20" s="102">
        <v>12000</v>
      </c>
      <c r="P20" s="103">
        <f>P21+P22+P23</f>
        <v>14000</v>
      </c>
      <c r="Q20" s="125">
        <f>Q21+Q22+Q23</f>
        <v>16000</v>
      </c>
      <c r="R20" s="126">
        <f>R21+R22+R23</f>
        <v>18000</v>
      </c>
      <c r="S20" s="103">
        <f>S21+S22+S23</f>
        <v>14000</v>
      </c>
      <c r="T20" s="103"/>
      <c r="U20" s="103">
        <f>U21+U22+U23</f>
        <v>0</v>
      </c>
      <c r="V20" s="103">
        <f>V21+V22+V23</f>
        <v>0</v>
      </c>
      <c r="W20" s="103">
        <f>W21+W22+W23</f>
        <v>4000</v>
      </c>
      <c r="X20" s="103">
        <f>X21+X22+X23</f>
        <v>4000</v>
      </c>
      <c r="Y20" s="103">
        <f t="shared" si="9"/>
        <v>28.571428571428573</v>
      </c>
      <c r="AA20" s="103">
        <f>AA21+AA22+AA23</f>
        <v>2500</v>
      </c>
      <c r="AB20" s="103">
        <f>AB21+AB22+AB23</f>
        <v>1500</v>
      </c>
      <c r="AC20" s="103">
        <f>AC21+AC22+AC23</f>
        <v>1000</v>
      </c>
      <c r="AD20" s="103">
        <f>AD21+AD22+AD23</f>
        <v>5000</v>
      </c>
      <c r="AE20" s="103">
        <f t="shared" si="10"/>
        <v>35.714285714285715</v>
      </c>
      <c r="AG20" s="103">
        <f>AG21+AG22+AG23</f>
        <v>9000</v>
      </c>
      <c r="AH20" s="103">
        <f t="shared" si="11"/>
        <v>64.285714285714292</v>
      </c>
      <c r="AJ20" s="103">
        <f>AJ21+AJ22+AJ23</f>
        <v>1000</v>
      </c>
      <c r="AK20" s="103">
        <f>AK21+AK22+AK23</f>
        <v>1000</v>
      </c>
      <c r="AL20" s="103">
        <f>AL21+AL22+AL23</f>
        <v>2000</v>
      </c>
      <c r="AM20" s="103">
        <f>AM21+AM22+AM23</f>
        <v>4000</v>
      </c>
      <c r="AN20" s="103">
        <f t="shared" si="12"/>
        <v>28.571428571428573</v>
      </c>
      <c r="AP20" s="103">
        <f>AP21+AP22+AP23</f>
        <v>1000</v>
      </c>
      <c r="AQ20" s="103">
        <f>AQ21+AQ22+AQ23</f>
        <v>0</v>
      </c>
      <c r="AR20" s="103">
        <f>AR21+AR22+AR23</f>
        <v>0</v>
      </c>
      <c r="AS20" s="103">
        <f>AS21+AS22+AS23</f>
        <v>1000</v>
      </c>
      <c r="AT20" s="103">
        <f t="shared" si="13"/>
        <v>7.1428571428571432</v>
      </c>
      <c r="AV20" s="103">
        <f>AV21+AV22+AV23</f>
        <v>5000</v>
      </c>
      <c r="AW20" s="103">
        <f t="shared" si="14"/>
        <v>35.714285714285715</v>
      </c>
      <c r="AY20" s="103">
        <f t="shared" si="15"/>
        <v>14000</v>
      </c>
      <c r="AZ20" s="103">
        <f t="shared" si="16"/>
        <v>100</v>
      </c>
      <c r="BB20" s="103">
        <f t="shared" si="6"/>
        <v>0</v>
      </c>
      <c r="BC20" s="117">
        <f t="shared" si="7"/>
        <v>0</v>
      </c>
      <c r="BD20" s="103">
        <f t="shared" si="8"/>
        <v>14000</v>
      </c>
      <c r="BE20" s="93"/>
    </row>
    <row r="21" spans="1:57" ht="30" customHeight="1" x14ac:dyDescent="0.2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2</v>
      </c>
      <c r="L21" s="83"/>
      <c r="M21" s="77"/>
      <c r="N21" s="128" t="s">
        <v>54</v>
      </c>
      <c r="O21" s="129">
        <v>6000</v>
      </c>
      <c r="P21" s="117">
        <v>9000</v>
      </c>
      <c r="Q21" s="117">
        <v>11000</v>
      </c>
      <c r="R21" s="117">
        <v>12000</v>
      </c>
      <c r="S21" s="117">
        <v>9000</v>
      </c>
      <c r="T21" s="117"/>
      <c r="U21" s="117"/>
      <c r="V21" s="117"/>
      <c r="W21" s="117">
        <v>2000</v>
      </c>
      <c r="X21" s="117">
        <f>SUM(U21:W21)</f>
        <v>2000</v>
      </c>
      <c r="Y21" s="117">
        <f t="shared" si="9"/>
        <v>22.222222222222221</v>
      </c>
      <c r="AA21" s="117">
        <v>500</v>
      </c>
      <c r="AB21" s="117">
        <v>500</v>
      </c>
      <c r="AC21" s="117">
        <v>1000</v>
      </c>
      <c r="AD21" s="117">
        <f>SUM(AA21:AC21)</f>
        <v>2000</v>
      </c>
      <c r="AE21" s="117">
        <f t="shared" si="10"/>
        <v>22.222222222222221</v>
      </c>
      <c r="AG21" s="117">
        <f>X21+AD21</f>
        <v>4000</v>
      </c>
      <c r="AH21" s="117">
        <f t="shared" si="11"/>
        <v>44.444444444444443</v>
      </c>
      <c r="AJ21" s="117">
        <v>1000</v>
      </c>
      <c r="AK21" s="117">
        <v>1000</v>
      </c>
      <c r="AL21" s="117">
        <v>2000</v>
      </c>
      <c r="AM21" s="117">
        <f>SUM(AJ21:AL21)</f>
        <v>4000</v>
      </c>
      <c r="AN21" s="117">
        <f t="shared" si="12"/>
        <v>44.444444444444443</v>
      </c>
      <c r="AP21" s="117">
        <v>1000</v>
      </c>
      <c r="AQ21" s="117"/>
      <c r="AR21" s="117"/>
      <c r="AS21" s="117">
        <f>SUM(AP21:AR21)</f>
        <v>1000</v>
      </c>
      <c r="AT21" s="117">
        <f t="shared" si="13"/>
        <v>11.111111111111111</v>
      </c>
      <c r="AV21" s="117">
        <f>AM21+AS21</f>
        <v>5000</v>
      </c>
      <c r="AW21" s="117">
        <f t="shared" si="14"/>
        <v>55.555555555555557</v>
      </c>
      <c r="AY21" s="117">
        <f t="shared" si="15"/>
        <v>9000</v>
      </c>
      <c r="AZ21" s="117">
        <f t="shared" si="16"/>
        <v>100</v>
      </c>
      <c r="BB21" s="117">
        <f t="shared" si="6"/>
        <v>0</v>
      </c>
      <c r="BC21" s="117">
        <f t="shared" si="7"/>
        <v>0</v>
      </c>
      <c r="BD21" s="117">
        <f t="shared" si="8"/>
        <v>9000</v>
      </c>
      <c r="BE21" s="93"/>
    </row>
    <row r="22" spans="1:57" ht="30" customHeight="1" x14ac:dyDescent="0.2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5</v>
      </c>
      <c r="L22" s="83"/>
      <c r="M22" s="77"/>
      <c r="N22" s="128" t="s">
        <v>55</v>
      </c>
      <c r="O22" s="129">
        <v>1000</v>
      </c>
      <c r="P22" s="117">
        <v>2000</v>
      </c>
      <c r="Q22" s="117">
        <v>2000</v>
      </c>
      <c r="R22" s="117">
        <v>3000</v>
      </c>
      <c r="S22" s="117">
        <v>2000</v>
      </c>
      <c r="T22" s="117"/>
      <c r="U22" s="117"/>
      <c r="V22" s="117"/>
      <c r="W22" s="117">
        <v>1000</v>
      </c>
      <c r="X22" s="117">
        <f>SUM(U22:W22)</f>
        <v>1000</v>
      </c>
      <c r="Y22" s="117">
        <f t="shared" si="9"/>
        <v>50</v>
      </c>
      <c r="AA22" s="117">
        <v>1000</v>
      </c>
      <c r="AB22" s="117"/>
      <c r="AC22" s="117"/>
      <c r="AD22" s="117">
        <f>SUM(AA22:AC22)</f>
        <v>1000</v>
      </c>
      <c r="AE22" s="117">
        <f t="shared" si="10"/>
        <v>50</v>
      </c>
      <c r="AG22" s="117">
        <f>X22+AD22</f>
        <v>2000</v>
      </c>
      <c r="AH22" s="117">
        <f t="shared" si="11"/>
        <v>100</v>
      </c>
      <c r="AJ22" s="117"/>
      <c r="AK22" s="117"/>
      <c r="AL22" s="117"/>
      <c r="AM22" s="117">
        <f>SUM(AJ22:AL22)</f>
        <v>0</v>
      </c>
      <c r="AN22" s="117">
        <f t="shared" si="12"/>
        <v>0</v>
      </c>
      <c r="AP22" s="117"/>
      <c r="AQ22" s="117"/>
      <c r="AR22" s="117"/>
      <c r="AS22" s="117">
        <f>SUM(AP22:AR22)</f>
        <v>0</v>
      </c>
      <c r="AT22" s="117">
        <f t="shared" si="13"/>
        <v>0</v>
      </c>
      <c r="AV22" s="117">
        <f>AM22+AS22</f>
        <v>0</v>
      </c>
      <c r="AW22" s="117">
        <f t="shared" si="14"/>
        <v>0</v>
      </c>
      <c r="AY22" s="117">
        <f t="shared" si="15"/>
        <v>2000</v>
      </c>
      <c r="AZ22" s="117">
        <f t="shared" si="16"/>
        <v>100</v>
      </c>
      <c r="BB22" s="117">
        <f t="shared" si="6"/>
        <v>0</v>
      </c>
      <c r="BC22" s="117">
        <f t="shared" si="7"/>
        <v>0</v>
      </c>
      <c r="BD22" s="117">
        <f t="shared" si="8"/>
        <v>2000</v>
      </c>
      <c r="BE22" s="93"/>
    </row>
    <row r="23" spans="1:57" ht="30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7</v>
      </c>
      <c r="L23" s="83"/>
      <c r="M23" s="77"/>
      <c r="N23" s="128" t="s">
        <v>56</v>
      </c>
      <c r="O23" s="129">
        <v>5000</v>
      </c>
      <c r="P23" s="117">
        <v>3000</v>
      </c>
      <c r="Q23" s="117">
        <v>3000</v>
      </c>
      <c r="R23" s="117">
        <v>3000</v>
      </c>
      <c r="S23" s="117">
        <v>3000</v>
      </c>
      <c r="T23" s="117"/>
      <c r="U23" s="117"/>
      <c r="V23" s="117"/>
      <c r="W23" s="117">
        <v>1000</v>
      </c>
      <c r="X23" s="117">
        <f>SUM(U23:W23)</f>
        <v>1000</v>
      </c>
      <c r="Y23" s="117">
        <f t="shared" si="9"/>
        <v>33.333333333333336</v>
      </c>
      <c r="AA23" s="117">
        <v>1000</v>
      </c>
      <c r="AB23" s="117">
        <v>1000</v>
      </c>
      <c r="AC23" s="117"/>
      <c r="AD23" s="117">
        <f>SUM(AA23:AC23)</f>
        <v>2000</v>
      </c>
      <c r="AE23" s="117">
        <f t="shared" si="10"/>
        <v>66.666666666666671</v>
      </c>
      <c r="AG23" s="117">
        <f>X23+AD23</f>
        <v>3000</v>
      </c>
      <c r="AH23" s="117">
        <f t="shared" si="11"/>
        <v>100</v>
      </c>
      <c r="AJ23" s="117"/>
      <c r="AK23" s="117"/>
      <c r="AL23" s="117"/>
      <c r="AM23" s="117">
        <f>SUM(AJ23:AL23)</f>
        <v>0</v>
      </c>
      <c r="AN23" s="117">
        <f t="shared" si="12"/>
        <v>0</v>
      </c>
      <c r="AP23" s="117"/>
      <c r="AQ23" s="117"/>
      <c r="AR23" s="117"/>
      <c r="AS23" s="117"/>
      <c r="AT23" s="117">
        <f t="shared" si="13"/>
        <v>0</v>
      </c>
      <c r="AV23" s="117">
        <f>AM23+AS23</f>
        <v>0</v>
      </c>
      <c r="AW23" s="117">
        <f t="shared" si="14"/>
        <v>0</v>
      </c>
      <c r="AY23" s="117">
        <f t="shared" si="15"/>
        <v>3000</v>
      </c>
      <c r="AZ23" s="117">
        <f t="shared" si="16"/>
        <v>100</v>
      </c>
      <c r="BB23" s="117">
        <f t="shared" si="6"/>
        <v>0</v>
      </c>
      <c r="BC23" s="117">
        <f t="shared" si="7"/>
        <v>0</v>
      </c>
      <c r="BD23" s="117">
        <f t="shared" si="8"/>
        <v>3000</v>
      </c>
      <c r="BE23" s="93"/>
    </row>
    <row r="24" spans="1:57" ht="30" customHeight="1" x14ac:dyDescent="0.2">
      <c r="A24" s="74"/>
      <c r="B24" s="76"/>
      <c r="C24" s="76"/>
      <c r="D24" s="77"/>
      <c r="E24" s="78"/>
      <c r="F24" s="76"/>
      <c r="G24" s="104"/>
      <c r="H24" s="130" t="s">
        <v>57</v>
      </c>
      <c r="I24" s="131"/>
      <c r="J24" s="132"/>
      <c r="K24" s="133"/>
      <c r="L24" s="134"/>
      <c r="M24" s="135"/>
      <c r="N24" s="136" t="s">
        <v>58</v>
      </c>
      <c r="O24" s="137">
        <v>5000</v>
      </c>
      <c r="P24" s="138">
        <f t="shared" ref="P24:S25" si="26">P25</f>
        <v>6000</v>
      </c>
      <c r="Q24" s="138">
        <f t="shared" si="26"/>
        <v>6000</v>
      </c>
      <c r="R24" s="138">
        <f t="shared" si="26"/>
        <v>6000</v>
      </c>
      <c r="S24" s="138">
        <f t="shared" si="26"/>
        <v>6000</v>
      </c>
      <c r="T24" s="139"/>
      <c r="U24" s="138">
        <f t="shared" ref="U24:W25" si="27">U25</f>
        <v>0</v>
      </c>
      <c r="V24" s="138">
        <f t="shared" si="27"/>
        <v>0</v>
      </c>
      <c r="W24" s="138">
        <f t="shared" si="27"/>
        <v>3000</v>
      </c>
      <c r="X24" s="138">
        <f>X25</f>
        <v>3000</v>
      </c>
      <c r="Y24" s="138">
        <f t="shared" si="9"/>
        <v>50</v>
      </c>
      <c r="AA24" s="138">
        <f t="shared" ref="AA24:AC25" si="28">AA25</f>
        <v>0</v>
      </c>
      <c r="AB24" s="138">
        <f t="shared" si="28"/>
        <v>0</v>
      </c>
      <c r="AC24" s="138">
        <f t="shared" si="28"/>
        <v>3000</v>
      </c>
      <c r="AD24" s="138">
        <f>AD25</f>
        <v>3000</v>
      </c>
      <c r="AE24" s="138">
        <f t="shared" si="10"/>
        <v>50</v>
      </c>
      <c r="AG24" s="138">
        <f>AG25</f>
        <v>6000</v>
      </c>
      <c r="AH24" s="138">
        <f t="shared" si="11"/>
        <v>100</v>
      </c>
      <c r="AJ24" s="138">
        <f t="shared" ref="AJ24:AL25" si="29">AJ25</f>
        <v>0</v>
      </c>
      <c r="AK24" s="138">
        <f t="shared" si="29"/>
        <v>0</v>
      </c>
      <c r="AL24" s="138">
        <f t="shared" si="29"/>
        <v>0</v>
      </c>
      <c r="AM24" s="138">
        <f>AM25</f>
        <v>0</v>
      </c>
      <c r="AN24" s="138">
        <f t="shared" si="12"/>
        <v>0</v>
      </c>
      <c r="AP24" s="138">
        <f t="shared" ref="AP24:AR25" si="30">AP25</f>
        <v>0</v>
      </c>
      <c r="AQ24" s="138">
        <f t="shared" si="30"/>
        <v>0</v>
      </c>
      <c r="AR24" s="138">
        <f t="shared" si="30"/>
        <v>0</v>
      </c>
      <c r="AS24" s="138">
        <f>AS25</f>
        <v>0</v>
      </c>
      <c r="AT24" s="138">
        <f t="shared" si="13"/>
        <v>0</v>
      </c>
      <c r="AV24" s="138">
        <f t="shared" ref="AV24:AV41" si="31">AM24+AS24</f>
        <v>0</v>
      </c>
      <c r="AW24" s="138">
        <f t="shared" si="14"/>
        <v>0</v>
      </c>
      <c r="AY24" s="138">
        <f>AY25</f>
        <v>6000</v>
      </c>
      <c r="AZ24" s="140">
        <f t="shared" si="16"/>
        <v>100</v>
      </c>
      <c r="BB24" s="138">
        <f t="shared" si="6"/>
        <v>0</v>
      </c>
      <c r="BC24" s="138">
        <f t="shared" ref="BC24:BC41" si="32">BB24/(P24/100)</f>
        <v>0</v>
      </c>
      <c r="BD24" s="138">
        <f t="shared" si="8"/>
        <v>6000</v>
      </c>
      <c r="BE24" s="141"/>
    </row>
    <row r="25" spans="1:57" ht="30" customHeight="1" x14ac:dyDescent="0.2">
      <c r="A25" s="74"/>
      <c r="B25" s="76"/>
      <c r="C25" s="76"/>
      <c r="D25" s="77"/>
      <c r="E25" s="78"/>
      <c r="F25" s="76"/>
      <c r="G25" s="79"/>
      <c r="H25" s="80"/>
      <c r="I25" s="118">
        <v>2</v>
      </c>
      <c r="J25" s="78"/>
      <c r="K25" s="82"/>
      <c r="L25" s="83"/>
      <c r="M25" s="77"/>
      <c r="N25" s="119" t="s">
        <v>51</v>
      </c>
      <c r="O25" s="120">
        <v>5000</v>
      </c>
      <c r="P25" s="121">
        <f t="shared" si="26"/>
        <v>6000</v>
      </c>
      <c r="Q25" s="121">
        <f t="shared" si="26"/>
        <v>6000</v>
      </c>
      <c r="R25" s="121">
        <f t="shared" si="26"/>
        <v>6000</v>
      </c>
      <c r="S25" s="121">
        <f t="shared" si="26"/>
        <v>6000</v>
      </c>
      <c r="T25" s="121"/>
      <c r="U25" s="121">
        <f t="shared" si="27"/>
        <v>0</v>
      </c>
      <c r="V25" s="121">
        <f t="shared" si="27"/>
        <v>0</v>
      </c>
      <c r="W25" s="121">
        <f t="shared" si="27"/>
        <v>3000</v>
      </c>
      <c r="X25" s="121">
        <f>X26</f>
        <v>3000</v>
      </c>
      <c r="Y25" s="121">
        <f t="shared" si="9"/>
        <v>50</v>
      </c>
      <c r="AA25" s="121">
        <f t="shared" si="28"/>
        <v>0</v>
      </c>
      <c r="AB25" s="121">
        <f t="shared" si="28"/>
        <v>0</v>
      </c>
      <c r="AC25" s="121">
        <f t="shared" si="28"/>
        <v>3000</v>
      </c>
      <c r="AD25" s="121">
        <f>AD26</f>
        <v>3000</v>
      </c>
      <c r="AE25" s="121">
        <f t="shared" si="10"/>
        <v>50</v>
      </c>
      <c r="AG25" s="121">
        <f>AG26</f>
        <v>6000</v>
      </c>
      <c r="AH25" s="121">
        <f t="shared" si="11"/>
        <v>100</v>
      </c>
      <c r="AJ25" s="121">
        <f t="shared" si="29"/>
        <v>0</v>
      </c>
      <c r="AK25" s="121">
        <f t="shared" si="29"/>
        <v>0</v>
      </c>
      <c r="AL25" s="121">
        <f t="shared" si="29"/>
        <v>0</v>
      </c>
      <c r="AM25" s="121">
        <f>AM26</f>
        <v>0</v>
      </c>
      <c r="AN25" s="121">
        <f t="shared" si="12"/>
        <v>0</v>
      </c>
      <c r="AP25" s="121">
        <f t="shared" si="30"/>
        <v>0</v>
      </c>
      <c r="AQ25" s="121">
        <f t="shared" si="30"/>
        <v>0</v>
      </c>
      <c r="AR25" s="121">
        <f t="shared" si="30"/>
        <v>0</v>
      </c>
      <c r="AS25" s="121">
        <f>AS26</f>
        <v>0</v>
      </c>
      <c r="AT25" s="121">
        <f t="shared" si="13"/>
        <v>0</v>
      </c>
      <c r="AV25" s="121">
        <f t="shared" si="31"/>
        <v>0</v>
      </c>
      <c r="AW25" s="121">
        <f t="shared" si="14"/>
        <v>0</v>
      </c>
      <c r="AY25" s="121">
        <f>AY26</f>
        <v>6000</v>
      </c>
      <c r="AZ25" s="142">
        <f t="shared" si="16"/>
        <v>100</v>
      </c>
      <c r="BB25" s="121">
        <f t="shared" si="6"/>
        <v>0</v>
      </c>
      <c r="BC25" s="121">
        <f t="shared" si="32"/>
        <v>0</v>
      </c>
      <c r="BD25" s="121">
        <f t="shared" si="8"/>
        <v>6000</v>
      </c>
      <c r="BE25" s="93"/>
    </row>
    <row r="26" spans="1:57" ht="30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52</v>
      </c>
      <c r="K26" s="82"/>
      <c r="L26" s="83"/>
      <c r="M26" s="77"/>
      <c r="N26" s="101" t="s">
        <v>53</v>
      </c>
      <c r="O26" s="102">
        <v>5000</v>
      </c>
      <c r="P26" s="103">
        <f>P27+P28+P29</f>
        <v>6000</v>
      </c>
      <c r="Q26" s="125">
        <f>Q27+Q28+Q29</f>
        <v>6000</v>
      </c>
      <c r="R26" s="126">
        <f>R27+R28+R29</f>
        <v>6000</v>
      </c>
      <c r="S26" s="103">
        <f>S27+S28+S29</f>
        <v>6000</v>
      </c>
      <c r="T26" s="103"/>
      <c r="U26" s="103">
        <f>U27+U28+U29</f>
        <v>0</v>
      </c>
      <c r="V26" s="103">
        <f>V27+V28+V29</f>
        <v>0</v>
      </c>
      <c r="W26" s="103">
        <f>W27+W28+W29</f>
        <v>3000</v>
      </c>
      <c r="X26" s="103">
        <f>X27+X28+X29</f>
        <v>3000</v>
      </c>
      <c r="Y26" s="103">
        <f t="shared" si="9"/>
        <v>50</v>
      </c>
      <c r="AA26" s="103">
        <f>AA27+AA28+AA29</f>
        <v>0</v>
      </c>
      <c r="AB26" s="103">
        <f>AB27+AB28+AB29</f>
        <v>0</v>
      </c>
      <c r="AC26" s="103">
        <f>AC27+AC28+AC29</f>
        <v>3000</v>
      </c>
      <c r="AD26" s="103">
        <f>AD27+AD28+AD29</f>
        <v>3000</v>
      </c>
      <c r="AE26" s="103">
        <f t="shared" si="10"/>
        <v>50</v>
      </c>
      <c r="AG26" s="103">
        <f>AG27+AG28+AG29</f>
        <v>6000</v>
      </c>
      <c r="AH26" s="103">
        <f t="shared" si="11"/>
        <v>100</v>
      </c>
      <c r="AJ26" s="103">
        <f>AJ27+AJ28+AJ29</f>
        <v>0</v>
      </c>
      <c r="AK26" s="103">
        <f>AK27+AK28+AK29</f>
        <v>0</v>
      </c>
      <c r="AL26" s="103">
        <f>AL27+AL28+AL29</f>
        <v>0</v>
      </c>
      <c r="AM26" s="103">
        <f>AM27+AM28+AM29</f>
        <v>0</v>
      </c>
      <c r="AN26" s="103">
        <f t="shared" si="12"/>
        <v>0</v>
      </c>
      <c r="AP26" s="103">
        <f>AP27+AP28+AP29</f>
        <v>0</v>
      </c>
      <c r="AQ26" s="103">
        <f>AQ27+AQ28+AQ29</f>
        <v>0</v>
      </c>
      <c r="AR26" s="103">
        <f>AR27+AR28+AR29</f>
        <v>0</v>
      </c>
      <c r="AS26" s="103">
        <f>AS27+AS28+AS29</f>
        <v>0</v>
      </c>
      <c r="AT26" s="103">
        <f t="shared" si="13"/>
        <v>0</v>
      </c>
      <c r="AV26" s="103">
        <f t="shared" si="31"/>
        <v>0</v>
      </c>
      <c r="AW26" s="103">
        <f t="shared" si="14"/>
        <v>0</v>
      </c>
      <c r="AY26" s="103">
        <f>AY27+AY28+AY29</f>
        <v>6000</v>
      </c>
      <c r="AZ26" s="143">
        <f t="shared" si="16"/>
        <v>100</v>
      </c>
      <c r="BB26" s="103">
        <f t="shared" si="6"/>
        <v>0</v>
      </c>
      <c r="BC26" s="103">
        <f t="shared" si="32"/>
        <v>0</v>
      </c>
      <c r="BD26" s="103">
        <f t="shared" si="8"/>
        <v>6000</v>
      </c>
      <c r="BE26" s="93"/>
    </row>
    <row r="27" spans="1:57" ht="30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54</v>
      </c>
      <c r="O27" s="129">
        <v>3000</v>
      </c>
      <c r="P27" s="117">
        <v>3000</v>
      </c>
      <c r="Q27" s="117">
        <v>3000</v>
      </c>
      <c r="R27" s="117">
        <v>3000</v>
      </c>
      <c r="S27" s="117">
        <v>3000</v>
      </c>
      <c r="T27" s="117"/>
      <c r="U27" s="117"/>
      <c r="V27" s="117"/>
      <c r="W27" s="117">
        <v>2000</v>
      </c>
      <c r="X27" s="117">
        <f>SUM(U27:W27)</f>
        <v>2000</v>
      </c>
      <c r="Y27" s="117">
        <f t="shared" si="9"/>
        <v>66.666666666666671</v>
      </c>
      <c r="AA27" s="117"/>
      <c r="AB27" s="117"/>
      <c r="AC27" s="117">
        <v>1000</v>
      </c>
      <c r="AD27" s="117">
        <f>SUM(AA27:AC27)</f>
        <v>1000</v>
      </c>
      <c r="AE27" s="117">
        <f t="shared" si="10"/>
        <v>33.333333333333336</v>
      </c>
      <c r="AG27" s="117">
        <f>X27+AD27</f>
        <v>3000</v>
      </c>
      <c r="AH27" s="117">
        <f t="shared" si="11"/>
        <v>100</v>
      </c>
      <c r="AJ27" s="117"/>
      <c r="AK27" s="117"/>
      <c r="AL27" s="117"/>
      <c r="AM27" s="117">
        <f>SUM(AJ27:AL27)</f>
        <v>0</v>
      </c>
      <c r="AN27" s="117">
        <f t="shared" si="12"/>
        <v>0</v>
      </c>
      <c r="AP27" s="117"/>
      <c r="AQ27" s="117"/>
      <c r="AR27" s="117"/>
      <c r="AS27" s="117">
        <f>SUM(AP27:AR27)</f>
        <v>0</v>
      </c>
      <c r="AT27" s="117">
        <f t="shared" si="13"/>
        <v>0</v>
      </c>
      <c r="AV27" s="117">
        <f t="shared" si="31"/>
        <v>0</v>
      </c>
      <c r="AW27" s="117">
        <f t="shared" si="14"/>
        <v>0</v>
      </c>
      <c r="AY27" s="117">
        <f>AG27+AV27</f>
        <v>3000</v>
      </c>
      <c r="AZ27" s="144">
        <f t="shared" si="16"/>
        <v>100</v>
      </c>
      <c r="BB27" s="117">
        <f t="shared" si="6"/>
        <v>0</v>
      </c>
      <c r="BC27" s="117">
        <f t="shared" si="32"/>
        <v>0</v>
      </c>
      <c r="BD27" s="117">
        <f t="shared" si="8"/>
        <v>3000</v>
      </c>
      <c r="BE27" s="93"/>
    </row>
    <row r="28" spans="1:57" ht="30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5</v>
      </c>
      <c r="L28" s="83"/>
      <c r="M28" s="77"/>
      <c r="N28" s="128" t="s">
        <v>55</v>
      </c>
      <c r="O28" s="129">
        <v>1000</v>
      </c>
      <c r="P28" s="117">
        <v>1000</v>
      </c>
      <c r="Q28" s="117">
        <v>1000</v>
      </c>
      <c r="R28" s="117">
        <v>1000</v>
      </c>
      <c r="S28" s="117">
        <v>1000</v>
      </c>
      <c r="T28" s="117"/>
      <c r="U28" s="117"/>
      <c r="V28" s="117"/>
      <c r="W28" s="117">
        <v>1000</v>
      </c>
      <c r="X28" s="117">
        <f>SUM(U28:W28)</f>
        <v>1000</v>
      </c>
      <c r="Y28" s="117">
        <f t="shared" si="9"/>
        <v>100</v>
      </c>
      <c r="AA28" s="117"/>
      <c r="AB28" s="117"/>
      <c r="AC28" s="117"/>
      <c r="AD28" s="117">
        <f>SUM(AA28:AC28)</f>
        <v>0</v>
      </c>
      <c r="AE28" s="117">
        <f t="shared" si="10"/>
        <v>0</v>
      </c>
      <c r="AG28" s="117">
        <f>X28+AD28</f>
        <v>1000</v>
      </c>
      <c r="AH28" s="117">
        <f t="shared" si="11"/>
        <v>100</v>
      </c>
      <c r="AJ28" s="117"/>
      <c r="AK28" s="117"/>
      <c r="AL28" s="117"/>
      <c r="AM28" s="117">
        <f>SUM(AJ28:AL28)</f>
        <v>0</v>
      </c>
      <c r="AN28" s="117">
        <f t="shared" si="12"/>
        <v>0</v>
      </c>
      <c r="AP28" s="117"/>
      <c r="AQ28" s="117"/>
      <c r="AR28" s="117"/>
      <c r="AS28" s="117">
        <f>SUM(AP28:AR28)</f>
        <v>0</v>
      </c>
      <c r="AT28" s="117">
        <f t="shared" si="13"/>
        <v>0</v>
      </c>
      <c r="AV28" s="117">
        <f t="shared" si="31"/>
        <v>0</v>
      </c>
      <c r="AW28" s="117">
        <f t="shared" si="14"/>
        <v>0</v>
      </c>
      <c r="AY28" s="117">
        <f>AG28+AV28</f>
        <v>1000</v>
      </c>
      <c r="AZ28" s="144">
        <f t="shared" si="16"/>
        <v>100</v>
      </c>
      <c r="BB28" s="117">
        <f t="shared" si="6"/>
        <v>0</v>
      </c>
      <c r="BC28" s="117">
        <f t="shared" si="32"/>
        <v>0</v>
      </c>
      <c r="BD28" s="117">
        <f t="shared" si="8"/>
        <v>1000</v>
      </c>
      <c r="BE28" s="93"/>
    </row>
    <row r="29" spans="1:57" ht="30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7</v>
      </c>
      <c r="L29" s="83"/>
      <c r="M29" s="77"/>
      <c r="N29" s="128" t="s">
        <v>56</v>
      </c>
      <c r="O29" s="129">
        <v>1000</v>
      </c>
      <c r="P29" s="117">
        <v>2000</v>
      </c>
      <c r="Q29" s="117">
        <v>2000</v>
      </c>
      <c r="R29" s="117">
        <v>2000</v>
      </c>
      <c r="S29" s="117">
        <v>2000</v>
      </c>
      <c r="T29" s="117"/>
      <c r="U29" s="117"/>
      <c r="V29" s="117"/>
      <c r="W29" s="117"/>
      <c r="X29" s="117">
        <f>SUM(U29:W29)</f>
        <v>0</v>
      </c>
      <c r="Y29" s="117">
        <f t="shared" si="9"/>
        <v>0</v>
      </c>
      <c r="AA29" s="117"/>
      <c r="AB29" s="117"/>
      <c r="AC29" s="117">
        <v>2000</v>
      </c>
      <c r="AD29" s="117">
        <f>SUM(AA29:AC29)</f>
        <v>2000</v>
      </c>
      <c r="AE29" s="117">
        <f t="shared" si="10"/>
        <v>100</v>
      </c>
      <c r="AG29" s="117">
        <f>X29+AD29</f>
        <v>2000</v>
      </c>
      <c r="AH29" s="117">
        <f t="shared" si="11"/>
        <v>100</v>
      </c>
      <c r="AJ29" s="117"/>
      <c r="AK29" s="117"/>
      <c r="AL29" s="117"/>
      <c r="AM29" s="117">
        <f>SUM(AJ29:AL29)</f>
        <v>0</v>
      </c>
      <c r="AN29" s="117">
        <f t="shared" si="12"/>
        <v>0</v>
      </c>
      <c r="AP29" s="117"/>
      <c r="AQ29" s="117"/>
      <c r="AR29" s="117"/>
      <c r="AS29" s="117">
        <f>SUM(AP29:AR29)</f>
        <v>0</v>
      </c>
      <c r="AT29" s="117">
        <f t="shared" si="13"/>
        <v>0</v>
      </c>
      <c r="AV29" s="117">
        <f t="shared" si="31"/>
        <v>0</v>
      </c>
      <c r="AW29" s="117">
        <f t="shared" si="14"/>
        <v>0</v>
      </c>
      <c r="AY29" s="117">
        <f>AG29+AV29</f>
        <v>2000</v>
      </c>
      <c r="AZ29" s="144">
        <f t="shared" si="16"/>
        <v>100</v>
      </c>
      <c r="BB29" s="117">
        <f t="shared" si="6"/>
        <v>0</v>
      </c>
      <c r="BC29" s="117">
        <f t="shared" si="32"/>
        <v>0</v>
      </c>
      <c r="BD29" s="117">
        <f t="shared" si="8"/>
        <v>2000</v>
      </c>
      <c r="BE29" s="93"/>
    </row>
    <row r="30" spans="1:57" ht="30" customHeight="1" x14ac:dyDescent="0.2">
      <c r="A30" s="74"/>
      <c r="B30" s="76"/>
      <c r="C30" s="76"/>
      <c r="D30" s="77"/>
      <c r="E30" s="78"/>
      <c r="F30" s="76"/>
      <c r="G30" s="104"/>
      <c r="H30" s="145" t="s">
        <v>45</v>
      </c>
      <c r="I30" s="146"/>
      <c r="J30" s="147"/>
      <c r="K30" s="148"/>
      <c r="L30" s="149"/>
      <c r="M30" s="150"/>
      <c r="N30" s="151" t="s">
        <v>59</v>
      </c>
      <c r="O30" s="152">
        <v>547000</v>
      </c>
      <c r="P30" s="153">
        <f>P31</f>
        <v>404000</v>
      </c>
      <c r="Q30" s="153">
        <f>Q31</f>
        <v>417000</v>
      </c>
      <c r="R30" s="153">
        <f>R31</f>
        <v>417000</v>
      </c>
      <c r="S30" s="153">
        <f>S31</f>
        <v>404000</v>
      </c>
      <c r="T30" s="153"/>
      <c r="U30" s="153">
        <f>U31</f>
        <v>0</v>
      </c>
      <c r="V30" s="153">
        <f>V31</f>
        <v>7000</v>
      </c>
      <c r="W30" s="153">
        <f>W31</f>
        <v>122000</v>
      </c>
      <c r="X30" s="153">
        <f>X31</f>
        <v>129000</v>
      </c>
      <c r="Y30" s="153">
        <f t="shared" si="9"/>
        <v>31.93069306930693</v>
      </c>
      <c r="AA30" s="153">
        <f>AA31</f>
        <v>40000</v>
      </c>
      <c r="AB30" s="153">
        <f>AB31</f>
        <v>44000</v>
      </c>
      <c r="AC30" s="153">
        <f>AC31</f>
        <v>46000</v>
      </c>
      <c r="AD30" s="153">
        <f>AD31</f>
        <v>130000</v>
      </c>
      <c r="AE30" s="153">
        <f t="shared" si="10"/>
        <v>32.178217821782177</v>
      </c>
      <c r="AG30" s="153">
        <f t="shared" ref="AG30:AG41" si="33">X30+AD30</f>
        <v>259000</v>
      </c>
      <c r="AH30" s="153">
        <f t="shared" si="11"/>
        <v>64.10891089108911</v>
      </c>
      <c r="AJ30" s="153">
        <f>AJ31</f>
        <v>40000</v>
      </c>
      <c r="AK30" s="153">
        <f>AK31</f>
        <v>40000</v>
      </c>
      <c r="AL30" s="153">
        <f>AL31</f>
        <v>40000</v>
      </c>
      <c r="AM30" s="153">
        <f>AM31</f>
        <v>120000</v>
      </c>
      <c r="AN30" s="153">
        <f t="shared" si="12"/>
        <v>29.702970297029704</v>
      </c>
      <c r="AP30" s="153">
        <f>AP31</f>
        <v>17000</v>
      </c>
      <c r="AQ30" s="153">
        <f>AQ31</f>
        <v>6000</v>
      </c>
      <c r="AR30" s="153">
        <f>AR31</f>
        <v>2000</v>
      </c>
      <c r="AS30" s="153">
        <f>AS31</f>
        <v>25000</v>
      </c>
      <c r="AT30" s="153">
        <f t="shared" si="13"/>
        <v>6.1881188118811883</v>
      </c>
      <c r="AV30" s="153">
        <f t="shared" si="31"/>
        <v>145000</v>
      </c>
      <c r="AW30" s="153">
        <f t="shared" si="14"/>
        <v>35.89108910891089</v>
      </c>
      <c r="AY30" s="153">
        <f t="shared" ref="AY30:AY41" si="34">AG30+AV30</f>
        <v>404000</v>
      </c>
      <c r="AZ30" s="153">
        <f t="shared" si="16"/>
        <v>100</v>
      </c>
      <c r="BB30" s="152">
        <f t="shared" si="6"/>
        <v>0</v>
      </c>
      <c r="BC30" s="153">
        <f t="shared" si="32"/>
        <v>0</v>
      </c>
      <c r="BD30" s="153">
        <f t="shared" si="8"/>
        <v>404000</v>
      </c>
      <c r="BE30" s="93"/>
    </row>
    <row r="31" spans="1:57" ht="30" customHeight="1" x14ac:dyDescent="0.2">
      <c r="A31" s="74"/>
      <c r="B31" s="76"/>
      <c r="C31" s="76"/>
      <c r="D31" s="77"/>
      <c r="E31" s="78"/>
      <c r="F31" s="76"/>
      <c r="G31" s="79"/>
      <c r="H31" s="80"/>
      <c r="I31" s="118">
        <v>2</v>
      </c>
      <c r="J31" s="78"/>
      <c r="K31" s="82"/>
      <c r="L31" s="83"/>
      <c r="M31" s="77"/>
      <c r="N31" s="119" t="s">
        <v>51</v>
      </c>
      <c r="O31" s="120">
        <v>547000</v>
      </c>
      <c r="P31" s="121">
        <f>P32+P35+P37</f>
        <v>404000</v>
      </c>
      <c r="Q31" s="122">
        <f>Q32+Q35+Q37</f>
        <v>417000</v>
      </c>
      <c r="R31" s="123">
        <f>R32+R35+R37</f>
        <v>417000</v>
      </c>
      <c r="S31" s="121">
        <f>S32+S35+S37</f>
        <v>404000</v>
      </c>
      <c r="T31" s="121"/>
      <c r="U31" s="121">
        <f>U32+U35+U37</f>
        <v>0</v>
      </c>
      <c r="V31" s="121">
        <f>V32+V35+V37</f>
        <v>7000</v>
      </c>
      <c r="W31" s="121">
        <f>W32+W35+W37</f>
        <v>122000</v>
      </c>
      <c r="X31" s="121">
        <f>X32+X35+X37</f>
        <v>129000</v>
      </c>
      <c r="Y31" s="121">
        <f t="shared" si="9"/>
        <v>31.93069306930693</v>
      </c>
      <c r="AA31" s="121">
        <f>AA32+AA35+AA37</f>
        <v>40000</v>
      </c>
      <c r="AB31" s="121">
        <f>AB32+AB35+AB37</f>
        <v>44000</v>
      </c>
      <c r="AC31" s="121">
        <f>AC32+AC35+AC37</f>
        <v>46000</v>
      </c>
      <c r="AD31" s="121">
        <f>AD32+AD35+AD37</f>
        <v>130000</v>
      </c>
      <c r="AE31" s="121">
        <f t="shared" si="10"/>
        <v>32.178217821782177</v>
      </c>
      <c r="AG31" s="121">
        <f t="shared" si="33"/>
        <v>259000</v>
      </c>
      <c r="AH31" s="121">
        <f t="shared" si="11"/>
        <v>64.10891089108911</v>
      </c>
      <c r="AJ31" s="121">
        <f>AJ32+AJ35+AJ37</f>
        <v>40000</v>
      </c>
      <c r="AK31" s="121">
        <f>AK32+AK35+AK37</f>
        <v>40000</v>
      </c>
      <c r="AL31" s="121">
        <f>AL32+AL35+AL37</f>
        <v>40000</v>
      </c>
      <c r="AM31" s="121">
        <f>AM32+AM35+AM37</f>
        <v>120000</v>
      </c>
      <c r="AN31" s="121">
        <f t="shared" si="12"/>
        <v>29.702970297029704</v>
      </c>
      <c r="AP31" s="121">
        <f>AP32+AP35+AP37</f>
        <v>17000</v>
      </c>
      <c r="AQ31" s="121">
        <f>AQ32+AQ35+AQ37</f>
        <v>6000</v>
      </c>
      <c r="AR31" s="121">
        <f>AR32+AR35+AR37</f>
        <v>2000</v>
      </c>
      <c r="AS31" s="121">
        <f>AS32+AS35+AS37</f>
        <v>25000</v>
      </c>
      <c r="AT31" s="121">
        <f t="shared" si="13"/>
        <v>6.1881188118811883</v>
      </c>
      <c r="AV31" s="121">
        <f t="shared" si="31"/>
        <v>145000</v>
      </c>
      <c r="AW31" s="121">
        <f t="shared" si="14"/>
        <v>35.89108910891089</v>
      </c>
      <c r="AY31" s="121">
        <f t="shared" si="34"/>
        <v>404000</v>
      </c>
      <c r="AZ31" s="121">
        <f t="shared" si="16"/>
        <v>100</v>
      </c>
      <c r="BB31" s="120">
        <f t="shared" si="6"/>
        <v>0</v>
      </c>
      <c r="BC31" s="121">
        <f t="shared" si="32"/>
        <v>0</v>
      </c>
      <c r="BD31" s="121">
        <f t="shared" si="8"/>
        <v>404000</v>
      </c>
      <c r="BE31" s="93"/>
    </row>
    <row r="32" spans="1:57" ht="30" customHeight="1" x14ac:dyDescent="0.2">
      <c r="A32" s="74"/>
      <c r="B32" s="76"/>
      <c r="C32" s="76"/>
      <c r="D32" s="77"/>
      <c r="E32" s="78"/>
      <c r="F32" s="76"/>
      <c r="G32" s="79"/>
      <c r="H32" s="80"/>
      <c r="I32" s="81"/>
      <c r="J32" s="124" t="s">
        <v>60</v>
      </c>
      <c r="K32" s="82"/>
      <c r="L32" s="83"/>
      <c r="M32" s="77"/>
      <c r="N32" s="101" t="s">
        <v>61</v>
      </c>
      <c r="O32" s="102">
        <v>409000</v>
      </c>
      <c r="P32" s="103">
        <f>P33+P34</f>
        <v>348000</v>
      </c>
      <c r="Q32" s="125">
        <f>Q33+Q34</f>
        <v>353000</v>
      </c>
      <c r="R32" s="126">
        <f>R33+R34</f>
        <v>353000</v>
      </c>
      <c r="S32" s="103">
        <f>S33+S34</f>
        <v>348000</v>
      </c>
      <c r="T32" s="103"/>
      <c r="U32" s="103">
        <f>U33+U34</f>
        <v>0</v>
      </c>
      <c r="V32" s="103">
        <f>V33+V34</f>
        <v>7000</v>
      </c>
      <c r="W32" s="103">
        <f>W33+W34</f>
        <v>111000</v>
      </c>
      <c r="X32" s="103">
        <f>X33+X34</f>
        <v>118000</v>
      </c>
      <c r="Y32" s="103">
        <f t="shared" si="9"/>
        <v>33.908045977011497</v>
      </c>
      <c r="AA32" s="103">
        <f>AA33+AA34</f>
        <v>26000</v>
      </c>
      <c r="AB32" s="103">
        <f>AB33+AB34</f>
        <v>37000</v>
      </c>
      <c r="AC32" s="103">
        <f>AC33+AC34</f>
        <v>39000</v>
      </c>
      <c r="AD32" s="103">
        <f>AD33+AD34</f>
        <v>102000</v>
      </c>
      <c r="AE32" s="103">
        <f t="shared" si="10"/>
        <v>29.310344827586206</v>
      </c>
      <c r="AG32" s="103">
        <f t="shared" si="33"/>
        <v>220000</v>
      </c>
      <c r="AH32" s="103">
        <f t="shared" si="11"/>
        <v>63.218390804597703</v>
      </c>
      <c r="AJ32" s="103">
        <f>AJ33+AJ34</f>
        <v>35000</v>
      </c>
      <c r="AK32" s="103">
        <f>AK33+AK34</f>
        <v>37000</v>
      </c>
      <c r="AL32" s="103">
        <f>AL33+AL34</f>
        <v>37000</v>
      </c>
      <c r="AM32" s="103">
        <f>AM33+AM34</f>
        <v>109000</v>
      </c>
      <c r="AN32" s="103">
        <f t="shared" si="12"/>
        <v>31.321839080459771</v>
      </c>
      <c r="AP32" s="103">
        <f>AP33+AP34</f>
        <v>15000</v>
      </c>
      <c r="AQ32" s="103">
        <f>AQ33+AQ34</f>
        <v>4000</v>
      </c>
      <c r="AR32" s="103">
        <f>AR33+AR34</f>
        <v>0</v>
      </c>
      <c r="AS32" s="103">
        <f>AS33+AS34</f>
        <v>19000</v>
      </c>
      <c r="AT32" s="103">
        <f t="shared" si="13"/>
        <v>5.4597701149425291</v>
      </c>
      <c r="AV32" s="103">
        <f t="shared" si="31"/>
        <v>128000</v>
      </c>
      <c r="AW32" s="103">
        <f t="shared" si="14"/>
        <v>36.781609195402297</v>
      </c>
      <c r="AY32" s="103">
        <f t="shared" si="34"/>
        <v>348000</v>
      </c>
      <c r="AZ32" s="103">
        <f t="shared" si="16"/>
        <v>100</v>
      </c>
      <c r="BB32" s="102">
        <f t="shared" si="6"/>
        <v>0</v>
      </c>
      <c r="BC32" s="103">
        <f t="shared" si="32"/>
        <v>0</v>
      </c>
      <c r="BD32" s="103">
        <f t="shared" si="8"/>
        <v>348000</v>
      </c>
      <c r="BE32" s="93"/>
    </row>
    <row r="33" spans="1:57" ht="30" customHeight="1" x14ac:dyDescent="0.2">
      <c r="A33" s="74"/>
      <c r="B33" s="76"/>
      <c r="C33" s="76"/>
      <c r="D33" s="77"/>
      <c r="E33" s="78"/>
      <c r="F33" s="76"/>
      <c r="G33" s="79"/>
      <c r="H33" s="80"/>
      <c r="I33" s="81"/>
      <c r="J33" s="78"/>
      <c r="K33" s="127">
        <v>1</v>
      </c>
      <c r="L33" s="83"/>
      <c r="M33" s="77"/>
      <c r="N33" s="128" t="s">
        <v>62</v>
      </c>
      <c r="O33" s="129">
        <v>365000</v>
      </c>
      <c r="P33" s="117">
        <v>300000</v>
      </c>
      <c r="Q33" s="117">
        <v>300000</v>
      </c>
      <c r="R33" s="117">
        <v>300000</v>
      </c>
      <c r="S33" s="117">
        <v>300000</v>
      </c>
      <c r="T33" s="117"/>
      <c r="U33" s="117"/>
      <c r="V33" s="117">
        <v>6000</v>
      </c>
      <c r="W33" s="117">
        <v>96000</v>
      </c>
      <c r="X33" s="117">
        <f>SUM(U33:W33)</f>
        <v>102000</v>
      </c>
      <c r="Y33" s="117">
        <f t="shared" si="9"/>
        <v>34</v>
      </c>
      <c r="AA33" s="117">
        <v>23000</v>
      </c>
      <c r="AB33" s="117">
        <v>33000</v>
      </c>
      <c r="AC33" s="117">
        <v>35000</v>
      </c>
      <c r="AD33" s="117">
        <f>SUM(AA33:AC33)</f>
        <v>91000</v>
      </c>
      <c r="AE33" s="117">
        <f t="shared" si="10"/>
        <v>30.333333333333332</v>
      </c>
      <c r="AG33" s="117">
        <f t="shared" si="33"/>
        <v>193000</v>
      </c>
      <c r="AH33" s="117">
        <f t="shared" si="11"/>
        <v>64.333333333333329</v>
      </c>
      <c r="AJ33" s="117">
        <v>32000</v>
      </c>
      <c r="AK33" s="117">
        <v>32000</v>
      </c>
      <c r="AL33" s="117">
        <v>32000</v>
      </c>
      <c r="AM33" s="117">
        <f>SUM(AJ33:AL33)</f>
        <v>96000</v>
      </c>
      <c r="AN33" s="117">
        <f t="shared" si="12"/>
        <v>32</v>
      </c>
      <c r="AP33" s="117">
        <v>11000</v>
      </c>
      <c r="AQ33" s="117"/>
      <c r="AR33" s="117"/>
      <c r="AS33" s="117">
        <f>SUM(AP33:AR33)</f>
        <v>11000</v>
      </c>
      <c r="AT33" s="117">
        <f t="shared" si="13"/>
        <v>3.6666666666666665</v>
      </c>
      <c r="AV33" s="117">
        <f t="shared" si="31"/>
        <v>107000</v>
      </c>
      <c r="AW33" s="117">
        <f t="shared" si="14"/>
        <v>35.666666666666664</v>
      </c>
      <c r="AY33" s="117">
        <f t="shared" si="34"/>
        <v>300000</v>
      </c>
      <c r="AZ33" s="117">
        <f t="shared" si="16"/>
        <v>100</v>
      </c>
      <c r="BB33" s="117">
        <f t="shared" si="6"/>
        <v>0</v>
      </c>
      <c r="BC33" s="117">
        <f t="shared" si="32"/>
        <v>0</v>
      </c>
      <c r="BD33" s="117">
        <f t="shared" si="8"/>
        <v>300000</v>
      </c>
      <c r="BE33" s="93"/>
    </row>
    <row r="34" spans="1:57" ht="30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78"/>
      <c r="K34" s="127">
        <v>4</v>
      </c>
      <c r="L34" s="83"/>
      <c r="M34" s="77"/>
      <c r="N34" s="128" t="s">
        <v>63</v>
      </c>
      <c r="O34" s="129">
        <v>44000</v>
      </c>
      <c r="P34" s="117">
        <v>48000</v>
      </c>
      <c r="Q34" s="117">
        <v>53000</v>
      </c>
      <c r="R34" s="117">
        <v>53000</v>
      </c>
      <c r="S34" s="117">
        <v>48000</v>
      </c>
      <c r="T34" s="117"/>
      <c r="U34" s="117"/>
      <c r="V34" s="117">
        <v>1000</v>
      </c>
      <c r="W34" s="117">
        <v>15000</v>
      </c>
      <c r="X34" s="117">
        <f>SUM(U34:W34)</f>
        <v>16000</v>
      </c>
      <c r="Y34" s="117">
        <f t="shared" si="9"/>
        <v>33.333333333333336</v>
      </c>
      <c r="AA34" s="117">
        <v>3000</v>
      </c>
      <c r="AB34" s="117">
        <v>4000</v>
      </c>
      <c r="AC34" s="117">
        <v>4000</v>
      </c>
      <c r="AD34" s="117">
        <f>SUM(AA34:AC34)</f>
        <v>11000</v>
      </c>
      <c r="AE34" s="117">
        <f t="shared" si="10"/>
        <v>22.916666666666668</v>
      </c>
      <c r="AG34" s="117">
        <f t="shared" si="33"/>
        <v>27000</v>
      </c>
      <c r="AH34" s="117">
        <f t="shared" si="11"/>
        <v>56.25</v>
      </c>
      <c r="AJ34" s="117">
        <v>3000</v>
      </c>
      <c r="AK34" s="117">
        <v>5000</v>
      </c>
      <c r="AL34" s="117">
        <v>5000</v>
      </c>
      <c r="AM34" s="117">
        <f>SUM(AJ34:AL34)</f>
        <v>13000</v>
      </c>
      <c r="AN34" s="117">
        <f t="shared" si="12"/>
        <v>27.083333333333332</v>
      </c>
      <c r="AP34" s="117">
        <v>4000</v>
      </c>
      <c r="AQ34" s="117">
        <v>4000</v>
      </c>
      <c r="AR34" s="117"/>
      <c r="AS34" s="117">
        <f>SUM(AP34:AR34)</f>
        <v>8000</v>
      </c>
      <c r="AT34" s="117">
        <f t="shared" si="13"/>
        <v>16.666666666666668</v>
      </c>
      <c r="AV34" s="117">
        <f t="shared" si="31"/>
        <v>21000</v>
      </c>
      <c r="AW34" s="117">
        <f t="shared" si="14"/>
        <v>43.75</v>
      </c>
      <c r="AY34" s="117">
        <f t="shared" si="34"/>
        <v>48000</v>
      </c>
      <c r="AZ34" s="117">
        <f t="shared" si="16"/>
        <v>100</v>
      </c>
      <c r="BB34" s="117">
        <f t="shared" si="6"/>
        <v>0</v>
      </c>
      <c r="BC34" s="117">
        <f t="shared" si="32"/>
        <v>0</v>
      </c>
      <c r="BD34" s="117">
        <f t="shared" si="8"/>
        <v>48000</v>
      </c>
      <c r="BE34" s="93"/>
    </row>
    <row r="35" spans="1:57" ht="30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124" t="s">
        <v>64</v>
      </c>
      <c r="K35" s="82"/>
      <c r="L35" s="83"/>
      <c r="M35" s="77"/>
      <c r="N35" s="101" t="s">
        <v>65</v>
      </c>
      <c r="O35" s="102">
        <v>13000</v>
      </c>
      <c r="P35" s="103">
        <f>P36</f>
        <v>6000</v>
      </c>
      <c r="Q35" s="125">
        <f>Q36</f>
        <v>8000</v>
      </c>
      <c r="R35" s="126">
        <f>R36</f>
        <v>8000</v>
      </c>
      <c r="S35" s="103">
        <f>S36</f>
        <v>6000</v>
      </c>
      <c r="T35" s="103"/>
      <c r="U35" s="103">
        <f>U36</f>
        <v>0</v>
      </c>
      <c r="V35" s="103">
        <f>V36</f>
        <v>0</v>
      </c>
      <c r="W35" s="103">
        <f>W36</f>
        <v>4000</v>
      </c>
      <c r="X35" s="103">
        <f>X36</f>
        <v>4000</v>
      </c>
      <c r="Y35" s="103">
        <f t="shared" si="9"/>
        <v>66.666666666666671</v>
      </c>
      <c r="AA35" s="103">
        <f>AA36</f>
        <v>2000</v>
      </c>
      <c r="AB35" s="103">
        <f>AB36</f>
        <v>0</v>
      </c>
      <c r="AC35" s="103">
        <f>AC36</f>
        <v>0</v>
      </c>
      <c r="AD35" s="103">
        <f>AD36</f>
        <v>2000</v>
      </c>
      <c r="AE35" s="103">
        <f t="shared" si="10"/>
        <v>33.333333333333336</v>
      </c>
      <c r="AG35" s="103">
        <f t="shared" si="33"/>
        <v>6000</v>
      </c>
      <c r="AH35" s="103">
        <f t="shared" si="11"/>
        <v>100</v>
      </c>
      <c r="AJ35" s="103">
        <f>AJ36</f>
        <v>0</v>
      </c>
      <c r="AK35" s="103">
        <f>AK36</f>
        <v>0</v>
      </c>
      <c r="AL35" s="103">
        <f>AL36</f>
        <v>0</v>
      </c>
      <c r="AM35" s="103">
        <f>AM36</f>
        <v>0</v>
      </c>
      <c r="AN35" s="103">
        <f t="shared" si="12"/>
        <v>0</v>
      </c>
      <c r="AP35" s="103">
        <f>AP36</f>
        <v>0</v>
      </c>
      <c r="AQ35" s="103">
        <f>AQ36</f>
        <v>0</v>
      </c>
      <c r="AR35" s="103">
        <f>AR36</f>
        <v>0</v>
      </c>
      <c r="AS35" s="103">
        <f>AS36</f>
        <v>0</v>
      </c>
      <c r="AT35" s="103">
        <f t="shared" si="13"/>
        <v>0</v>
      </c>
      <c r="AV35" s="103">
        <f t="shared" si="31"/>
        <v>0</v>
      </c>
      <c r="AW35" s="103">
        <f t="shared" si="14"/>
        <v>0</v>
      </c>
      <c r="AY35" s="103">
        <f t="shared" si="34"/>
        <v>6000</v>
      </c>
      <c r="AZ35" s="103">
        <f t="shared" si="16"/>
        <v>100</v>
      </c>
      <c r="BB35" s="102">
        <f t="shared" si="6"/>
        <v>0</v>
      </c>
      <c r="BC35" s="103">
        <f t="shared" si="32"/>
        <v>0</v>
      </c>
      <c r="BD35" s="103">
        <f t="shared" si="8"/>
        <v>6000</v>
      </c>
      <c r="BE35" s="93"/>
    </row>
    <row r="36" spans="1:57" ht="30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78"/>
      <c r="K36" s="127">
        <v>4</v>
      </c>
      <c r="L36" s="83"/>
      <c r="M36" s="77"/>
      <c r="N36" s="128" t="s">
        <v>63</v>
      </c>
      <c r="O36" s="129">
        <v>13000</v>
      </c>
      <c r="P36" s="117">
        <v>6000</v>
      </c>
      <c r="Q36" s="117">
        <v>8000</v>
      </c>
      <c r="R36" s="117">
        <v>8000</v>
      </c>
      <c r="S36" s="117">
        <v>6000</v>
      </c>
      <c r="T36" s="117"/>
      <c r="U36" s="117"/>
      <c r="V36" s="117"/>
      <c r="W36" s="117">
        <v>4000</v>
      </c>
      <c r="X36" s="117">
        <f>SUM(U36:W36)</f>
        <v>4000</v>
      </c>
      <c r="Y36" s="117">
        <f t="shared" si="9"/>
        <v>66.666666666666671</v>
      </c>
      <c r="AA36" s="117">
        <v>2000</v>
      </c>
      <c r="AB36" s="117"/>
      <c r="AC36" s="117"/>
      <c r="AD36" s="117">
        <f>SUM(AA36:AC36)</f>
        <v>2000</v>
      </c>
      <c r="AE36" s="117">
        <f t="shared" si="10"/>
        <v>33.333333333333336</v>
      </c>
      <c r="AG36" s="117">
        <f t="shared" si="33"/>
        <v>6000</v>
      </c>
      <c r="AH36" s="117">
        <f t="shared" si="11"/>
        <v>100</v>
      </c>
      <c r="AJ36" s="117"/>
      <c r="AK36" s="117"/>
      <c r="AL36" s="117"/>
      <c r="AM36" s="117">
        <f>SUM(AJ36:AL36)</f>
        <v>0</v>
      </c>
      <c r="AN36" s="117">
        <f t="shared" si="12"/>
        <v>0</v>
      </c>
      <c r="AP36" s="117"/>
      <c r="AQ36" s="117"/>
      <c r="AR36" s="117"/>
      <c r="AS36" s="117">
        <f>SUM(AP36:AR36)</f>
        <v>0</v>
      </c>
      <c r="AT36" s="117">
        <f t="shared" si="13"/>
        <v>0</v>
      </c>
      <c r="AV36" s="117">
        <f t="shared" si="31"/>
        <v>0</v>
      </c>
      <c r="AW36" s="117">
        <f t="shared" si="14"/>
        <v>0</v>
      </c>
      <c r="AY36" s="117">
        <f t="shared" si="34"/>
        <v>6000</v>
      </c>
      <c r="AZ36" s="117">
        <f t="shared" si="16"/>
        <v>100</v>
      </c>
      <c r="BB36" s="117">
        <f t="shared" si="6"/>
        <v>0</v>
      </c>
      <c r="BC36" s="117">
        <f t="shared" si="32"/>
        <v>0</v>
      </c>
      <c r="BD36" s="117">
        <f t="shared" si="8"/>
        <v>6000</v>
      </c>
      <c r="BE36" s="93"/>
    </row>
    <row r="37" spans="1:57" ht="29.2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124" t="s">
        <v>52</v>
      </c>
      <c r="K37" s="82"/>
      <c r="L37" s="83"/>
      <c r="M37" s="77"/>
      <c r="N37" s="101" t="s">
        <v>53</v>
      </c>
      <c r="O37" s="102">
        <v>125000</v>
      </c>
      <c r="P37" s="103">
        <f>P39+P40+P38+P41</f>
        <v>50000</v>
      </c>
      <c r="Q37" s="103">
        <f>Q39+Q40+Q38+Q41</f>
        <v>56000</v>
      </c>
      <c r="R37" s="103">
        <f>R39+R40+R38+R41</f>
        <v>56000</v>
      </c>
      <c r="S37" s="103">
        <f>S39+S40+S38+S41</f>
        <v>50000</v>
      </c>
      <c r="T37" s="103"/>
      <c r="U37" s="103">
        <f>U39+U40+U38+U41</f>
        <v>0</v>
      </c>
      <c r="V37" s="103">
        <f>V39+V40+V38+V41</f>
        <v>0</v>
      </c>
      <c r="W37" s="103">
        <f>W39+W40+W38+W41</f>
        <v>7000</v>
      </c>
      <c r="X37" s="103">
        <f>X39+X40</f>
        <v>7000</v>
      </c>
      <c r="Y37" s="103">
        <f t="shared" si="9"/>
        <v>14</v>
      </c>
      <c r="AA37" s="103">
        <f>AA39+AA40+AA38+AA41</f>
        <v>12000</v>
      </c>
      <c r="AB37" s="103">
        <f>AB39+AB40+AB38+AB41</f>
        <v>7000</v>
      </c>
      <c r="AC37" s="103">
        <f>AC39+AC40+AC38+AC41</f>
        <v>7000</v>
      </c>
      <c r="AD37" s="103">
        <f>AD39+AD40+AD38+AD41</f>
        <v>26000</v>
      </c>
      <c r="AE37" s="103">
        <f t="shared" si="10"/>
        <v>52</v>
      </c>
      <c r="AG37" s="103">
        <f t="shared" si="33"/>
        <v>33000</v>
      </c>
      <c r="AH37" s="103">
        <f t="shared" si="11"/>
        <v>66</v>
      </c>
      <c r="AJ37" s="103">
        <f>AJ39+AJ40+AJ38+AJ41</f>
        <v>5000</v>
      </c>
      <c r="AK37" s="103">
        <f>AK39+AK40+AK38+AK41</f>
        <v>3000</v>
      </c>
      <c r="AL37" s="103">
        <f>AL39+AL40+AL38+AL41</f>
        <v>3000</v>
      </c>
      <c r="AM37" s="103">
        <f>AM39+AM40</f>
        <v>11000</v>
      </c>
      <c r="AN37" s="103">
        <f t="shared" si="12"/>
        <v>22</v>
      </c>
      <c r="AP37" s="103">
        <f>AP39+AP40+AP38+AP41</f>
        <v>2000</v>
      </c>
      <c r="AQ37" s="103">
        <f>AQ39+AQ40+AQ38+AQ41</f>
        <v>2000</v>
      </c>
      <c r="AR37" s="103">
        <f>AR39+AR40+AR38+AR41</f>
        <v>2000</v>
      </c>
      <c r="AS37" s="103">
        <f>AS39+AS40</f>
        <v>6000</v>
      </c>
      <c r="AT37" s="103">
        <f t="shared" si="13"/>
        <v>12</v>
      </c>
      <c r="AV37" s="103">
        <f t="shared" si="31"/>
        <v>17000</v>
      </c>
      <c r="AW37" s="103">
        <f t="shared" si="14"/>
        <v>34</v>
      </c>
      <c r="AY37" s="103">
        <f t="shared" si="34"/>
        <v>50000</v>
      </c>
      <c r="AZ37" s="103">
        <f t="shared" si="16"/>
        <v>100</v>
      </c>
      <c r="BB37" s="102">
        <f t="shared" si="6"/>
        <v>0</v>
      </c>
      <c r="BC37" s="103">
        <f t="shared" si="32"/>
        <v>0</v>
      </c>
      <c r="BD37" s="103">
        <f t="shared" si="8"/>
        <v>50000</v>
      </c>
      <c r="BE37" s="93"/>
    </row>
    <row r="38" spans="1:57" ht="25.5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54"/>
      <c r="K38" s="155">
        <v>2</v>
      </c>
      <c r="L38" s="156"/>
      <c r="M38" s="157"/>
      <c r="N38" s="158" t="s">
        <v>54</v>
      </c>
      <c r="O38" s="159">
        <v>0</v>
      </c>
      <c r="P38" s="160">
        <v>5000</v>
      </c>
      <c r="Q38" s="160">
        <v>6000</v>
      </c>
      <c r="R38" s="160">
        <v>6000</v>
      </c>
      <c r="S38" s="160">
        <v>5000</v>
      </c>
      <c r="T38" s="117"/>
      <c r="U38" s="117"/>
      <c r="V38" s="117"/>
      <c r="W38" s="117"/>
      <c r="X38" s="117">
        <f>SUM(U38:W38)</f>
        <v>0</v>
      </c>
      <c r="Y38" s="117">
        <f t="shared" si="9"/>
        <v>0</v>
      </c>
      <c r="AA38" s="117">
        <v>5000</v>
      </c>
      <c r="AB38" s="117"/>
      <c r="AC38" s="117"/>
      <c r="AD38" s="117">
        <f>SUM(AA38:AC38)</f>
        <v>5000</v>
      </c>
      <c r="AE38" s="117">
        <f t="shared" si="10"/>
        <v>100</v>
      </c>
      <c r="AG38" s="117">
        <f t="shared" si="33"/>
        <v>5000</v>
      </c>
      <c r="AH38" s="117">
        <f t="shared" si="11"/>
        <v>100</v>
      </c>
      <c r="AJ38" s="117"/>
      <c r="AK38" s="117"/>
      <c r="AL38" s="117"/>
      <c r="AM38" s="117">
        <f>SUM(AJ38:AL38)</f>
        <v>0</v>
      </c>
      <c r="AN38" s="117">
        <f t="shared" si="12"/>
        <v>0</v>
      </c>
      <c r="AP38" s="117"/>
      <c r="AQ38" s="117"/>
      <c r="AR38" s="117"/>
      <c r="AS38" s="117">
        <f>SUM(AP38:AR38)</f>
        <v>0</v>
      </c>
      <c r="AT38" s="117">
        <f t="shared" si="13"/>
        <v>0</v>
      </c>
      <c r="AV38" s="117">
        <f t="shared" si="31"/>
        <v>0</v>
      </c>
      <c r="AW38" s="117">
        <f t="shared" si="14"/>
        <v>0</v>
      </c>
      <c r="AY38" s="117">
        <f t="shared" si="34"/>
        <v>5000</v>
      </c>
      <c r="AZ38" s="117">
        <f t="shared" si="16"/>
        <v>100</v>
      </c>
      <c r="BB38" s="117">
        <f t="shared" si="6"/>
        <v>0</v>
      </c>
      <c r="BC38" s="117">
        <f t="shared" si="32"/>
        <v>0</v>
      </c>
      <c r="BD38" s="117">
        <f t="shared" si="8"/>
        <v>5000</v>
      </c>
      <c r="BE38" s="93"/>
    </row>
    <row r="39" spans="1:57" ht="30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161"/>
      <c r="K39" s="162">
        <v>3</v>
      </c>
      <c r="L39" s="163"/>
      <c r="M39" s="164"/>
      <c r="N39" s="165" t="s">
        <v>66</v>
      </c>
      <c r="O39" s="166">
        <v>0</v>
      </c>
      <c r="P39" s="117">
        <v>35000</v>
      </c>
      <c r="Q39" s="117">
        <v>38000</v>
      </c>
      <c r="R39" s="117">
        <v>38000</v>
      </c>
      <c r="S39" s="117">
        <v>35000</v>
      </c>
      <c r="T39" s="167"/>
      <c r="U39" s="117"/>
      <c r="V39" s="117"/>
      <c r="W39" s="117">
        <v>4000</v>
      </c>
      <c r="X39" s="117">
        <f>SUM(U39:W39)</f>
        <v>4000</v>
      </c>
      <c r="Y39" s="117">
        <f t="shared" si="9"/>
        <v>11.428571428571429</v>
      </c>
      <c r="AA39" s="117">
        <v>5000</v>
      </c>
      <c r="AB39" s="117">
        <v>5000</v>
      </c>
      <c r="AC39" s="117">
        <v>5000</v>
      </c>
      <c r="AD39" s="117">
        <f>SUM(AA39:AC39)</f>
        <v>15000</v>
      </c>
      <c r="AE39" s="117">
        <f t="shared" si="10"/>
        <v>42.857142857142854</v>
      </c>
      <c r="AG39" s="117">
        <f t="shared" si="33"/>
        <v>19000</v>
      </c>
      <c r="AH39" s="117">
        <f t="shared" si="11"/>
        <v>54.285714285714285</v>
      </c>
      <c r="AJ39" s="117">
        <v>4000</v>
      </c>
      <c r="AK39" s="117">
        <v>3000</v>
      </c>
      <c r="AL39" s="117">
        <v>3000</v>
      </c>
      <c r="AM39" s="117">
        <f>SUM(AJ39:AL39)</f>
        <v>10000</v>
      </c>
      <c r="AN39" s="117">
        <f t="shared" si="12"/>
        <v>28.571428571428573</v>
      </c>
      <c r="AP39" s="117">
        <v>2000</v>
      </c>
      <c r="AQ39" s="117">
        <v>2000</v>
      </c>
      <c r="AR39" s="117">
        <v>2000</v>
      </c>
      <c r="AS39" s="117">
        <f>SUM(AP39:AR39)</f>
        <v>6000</v>
      </c>
      <c r="AT39" s="117">
        <f t="shared" si="13"/>
        <v>17.142857142857142</v>
      </c>
      <c r="AV39" s="117">
        <f t="shared" si="31"/>
        <v>16000</v>
      </c>
      <c r="AW39" s="117">
        <f t="shared" si="14"/>
        <v>45.714285714285715</v>
      </c>
      <c r="AY39" s="117">
        <f t="shared" si="34"/>
        <v>35000</v>
      </c>
      <c r="AZ39" s="117">
        <f t="shared" si="16"/>
        <v>100</v>
      </c>
      <c r="BB39" s="117">
        <f t="shared" si="6"/>
        <v>0</v>
      </c>
      <c r="BC39" s="117">
        <f t="shared" si="32"/>
        <v>0</v>
      </c>
      <c r="BD39" s="117">
        <f t="shared" si="8"/>
        <v>35000</v>
      </c>
      <c r="BE39" s="93"/>
    </row>
    <row r="40" spans="1:57" ht="30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78"/>
      <c r="K40" s="127">
        <v>5</v>
      </c>
      <c r="L40" s="83"/>
      <c r="M40" s="77"/>
      <c r="N40" s="128" t="s">
        <v>55</v>
      </c>
      <c r="O40" s="129">
        <v>125000</v>
      </c>
      <c r="P40" s="117">
        <v>7000</v>
      </c>
      <c r="Q40" s="117">
        <v>9000</v>
      </c>
      <c r="R40" s="117">
        <v>9000</v>
      </c>
      <c r="S40" s="117">
        <v>7000</v>
      </c>
      <c r="T40" s="129"/>
      <c r="U40" s="129"/>
      <c r="V40" s="129"/>
      <c r="W40" s="129">
        <v>3000</v>
      </c>
      <c r="X40" s="129">
        <f>SUM(U40:W40)</f>
        <v>3000</v>
      </c>
      <c r="Y40" s="129">
        <f t="shared" si="9"/>
        <v>42.857142857142854</v>
      </c>
      <c r="AA40" s="129">
        <v>1000</v>
      </c>
      <c r="AB40" s="129">
        <v>1000</v>
      </c>
      <c r="AC40" s="129">
        <v>1000</v>
      </c>
      <c r="AD40" s="129">
        <f>SUM(AA40:AC40)</f>
        <v>3000</v>
      </c>
      <c r="AE40" s="129">
        <f t="shared" si="10"/>
        <v>42.857142857142854</v>
      </c>
      <c r="AG40" s="129">
        <f t="shared" si="33"/>
        <v>6000</v>
      </c>
      <c r="AH40" s="129">
        <f t="shared" si="11"/>
        <v>85.714285714285708</v>
      </c>
      <c r="AJ40" s="129">
        <v>1000</v>
      </c>
      <c r="AK40" s="129"/>
      <c r="AL40" s="129"/>
      <c r="AM40" s="129">
        <f>SUM(AJ40:AL40)</f>
        <v>1000</v>
      </c>
      <c r="AN40" s="129">
        <f t="shared" si="12"/>
        <v>14.285714285714286</v>
      </c>
      <c r="AP40" s="129"/>
      <c r="AQ40" s="129"/>
      <c r="AR40" s="129"/>
      <c r="AS40" s="129">
        <f>SUM(AP40:AR40)</f>
        <v>0</v>
      </c>
      <c r="AT40" s="129">
        <f t="shared" si="13"/>
        <v>0</v>
      </c>
      <c r="AV40" s="129">
        <f t="shared" si="31"/>
        <v>1000</v>
      </c>
      <c r="AW40" s="129">
        <f t="shared" si="14"/>
        <v>14.285714285714286</v>
      </c>
      <c r="AY40" s="129">
        <f t="shared" si="34"/>
        <v>7000</v>
      </c>
      <c r="AZ40" s="129">
        <f t="shared" si="16"/>
        <v>100</v>
      </c>
      <c r="BB40" s="129">
        <f t="shared" si="6"/>
        <v>0</v>
      </c>
      <c r="BC40" s="129">
        <f t="shared" si="32"/>
        <v>0</v>
      </c>
      <c r="BD40" s="129">
        <f t="shared" si="8"/>
        <v>7000</v>
      </c>
      <c r="BE40" s="93"/>
    </row>
    <row r="41" spans="1:57" ht="30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154"/>
      <c r="K41" s="155">
        <v>7</v>
      </c>
      <c r="L41" s="156"/>
      <c r="M41" s="157"/>
      <c r="N41" s="158" t="s">
        <v>56</v>
      </c>
      <c r="O41" s="129"/>
      <c r="P41" s="117">
        <v>3000</v>
      </c>
      <c r="Q41" s="117">
        <v>3000</v>
      </c>
      <c r="R41" s="117">
        <v>3000</v>
      </c>
      <c r="S41" s="117">
        <v>3000</v>
      </c>
      <c r="T41" s="168"/>
      <c r="U41" s="129"/>
      <c r="V41" s="129"/>
      <c r="W41" s="129"/>
      <c r="X41" s="129">
        <f>SUM(U41:W41)</f>
        <v>0</v>
      </c>
      <c r="Y41" s="129">
        <f t="shared" si="9"/>
        <v>0</v>
      </c>
      <c r="AA41" s="129">
        <v>1000</v>
      </c>
      <c r="AB41" s="129">
        <v>1000</v>
      </c>
      <c r="AC41" s="129">
        <v>1000</v>
      </c>
      <c r="AD41" s="129">
        <f>SUM(AA41:AC41)</f>
        <v>3000</v>
      </c>
      <c r="AE41" s="129">
        <f t="shared" si="10"/>
        <v>100</v>
      </c>
      <c r="AG41" s="129">
        <f t="shared" si="33"/>
        <v>3000</v>
      </c>
      <c r="AH41" s="129">
        <f t="shared" si="11"/>
        <v>100</v>
      </c>
      <c r="AJ41" s="129"/>
      <c r="AK41" s="129"/>
      <c r="AL41" s="129"/>
      <c r="AM41" s="129">
        <f>SUM(AJ41:AL41)</f>
        <v>0</v>
      </c>
      <c r="AN41" s="129">
        <f t="shared" si="12"/>
        <v>0</v>
      </c>
      <c r="AP41" s="129"/>
      <c r="AQ41" s="129"/>
      <c r="AR41" s="129"/>
      <c r="AS41" s="129">
        <f>SUM(AP41:AR41)</f>
        <v>0</v>
      </c>
      <c r="AT41" s="129">
        <f t="shared" si="13"/>
        <v>0</v>
      </c>
      <c r="AV41" s="129">
        <f t="shared" si="31"/>
        <v>0</v>
      </c>
      <c r="AW41" s="129">
        <f t="shared" si="14"/>
        <v>0</v>
      </c>
      <c r="AY41" s="129">
        <f t="shared" si="34"/>
        <v>3000</v>
      </c>
      <c r="AZ41" s="129">
        <f t="shared" si="16"/>
        <v>100</v>
      </c>
      <c r="BB41" s="129">
        <f t="shared" si="6"/>
        <v>0</v>
      </c>
      <c r="BC41" s="129">
        <f t="shared" si="32"/>
        <v>0</v>
      </c>
      <c r="BD41" s="129">
        <f t="shared" si="8"/>
        <v>3000</v>
      </c>
      <c r="BE41" s="93"/>
    </row>
    <row r="42" spans="1:57" ht="30" customHeight="1" x14ac:dyDescent="0.2">
      <c r="A42" s="74"/>
      <c r="B42" s="76"/>
      <c r="C42" s="76"/>
      <c r="D42" s="77"/>
      <c r="E42" s="78"/>
      <c r="F42" s="76"/>
      <c r="G42" s="104"/>
      <c r="H42" s="169" t="s">
        <v>43</v>
      </c>
      <c r="I42" s="81"/>
      <c r="J42" s="78"/>
      <c r="K42" s="82"/>
      <c r="L42" s="83"/>
      <c r="M42" s="77"/>
      <c r="N42" s="101" t="s">
        <v>67</v>
      </c>
      <c r="O42" s="102">
        <v>5225000</v>
      </c>
      <c r="P42" s="103">
        <f>P43</f>
        <v>12826500</v>
      </c>
      <c r="Q42" s="125">
        <f>Q43</f>
        <v>14193500</v>
      </c>
      <c r="R42" s="126">
        <f>R43</f>
        <v>15540500</v>
      </c>
      <c r="S42" s="103">
        <f>S43</f>
        <v>12826500</v>
      </c>
      <c r="T42" s="103"/>
      <c r="U42" s="103">
        <f>U43</f>
        <v>828000</v>
      </c>
      <c r="V42" s="103">
        <f>V43</f>
        <v>1223000</v>
      </c>
      <c r="W42" s="103">
        <f>W43</f>
        <v>27500</v>
      </c>
      <c r="X42" s="103">
        <f t="shared" ref="X42:X73" si="35">U42+V42+W42</f>
        <v>2078500</v>
      </c>
      <c r="Y42" s="103">
        <f t="shared" si="9"/>
        <v>16.204732389973881</v>
      </c>
      <c r="AA42" s="103">
        <f>AA43</f>
        <v>1129000</v>
      </c>
      <c r="AB42" s="103">
        <f>AB43</f>
        <v>1143500</v>
      </c>
      <c r="AC42" s="103">
        <f>AC43</f>
        <v>1185000</v>
      </c>
      <c r="AD42" s="103">
        <f>AA42+AB42+AC42</f>
        <v>3457500</v>
      </c>
      <c r="AE42" s="103">
        <f t="shared" si="10"/>
        <v>26.955911589287801</v>
      </c>
      <c r="AG42" s="103">
        <f>X42+AD42</f>
        <v>5536000</v>
      </c>
      <c r="AH42" s="103">
        <f t="shared" si="11"/>
        <v>43.160643979261685</v>
      </c>
      <c r="AJ42" s="103">
        <f>AJ43</f>
        <v>1150500</v>
      </c>
      <c r="AK42" s="103">
        <f>AK43</f>
        <v>1143500</v>
      </c>
      <c r="AL42" s="103">
        <f>AL43</f>
        <v>897000</v>
      </c>
      <c r="AM42" s="103">
        <f>AJ42+AK42+AL42</f>
        <v>3191000</v>
      </c>
      <c r="AN42" s="103">
        <f t="shared" si="12"/>
        <v>24.87818188905781</v>
      </c>
      <c r="AP42" s="103">
        <f>AP43</f>
        <v>846000</v>
      </c>
      <c r="AQ42" s="103">
        <f>AQ43</f>
        <v>976500</v>
      </c>
      <c r="AR42" s="103">
        <f>AR43</f>
        <v>2277000</v>
      </c>
      <c r="AS42" s="103">
        <f>AP42+AQ42+AR42</f>
        <v>4099500</v>
      </c>
      <c r="AT42" s="103">
        <f t="shared" si="13"/>
        <v>31.961174131680504</v>
      </c>
      <c r="AV42" s="103">
        <f>AM42+AS42</f>
        <v>7290500</v>
      </c>
      <c r="AW42" s="103">
        <f t="shared" si="14"/>
        <v>56.839356020738315</v>
      </c>
      <c r="AY42" s="103">
        <f t="shared" si="15"/>
        <v>12826500</v>
      </c>
      <c r="AZ42" s="103">
        <f t="shared" si="16"/>
        <v>100</v>
      </c>
      <c r="BB42" s="102">
        <f t="shared" si="6"/>
        <v>0</v>
      </c>
      <c r="BC42" s="103">
        <f t="shared" ref="BC42:BC84" si="36">BB42/(S42/100)</f>
        <v>0</v>
      </c>
      <c r="BD42" s="103">
        <f t="shared" si="8"/>
        <v>12826500</v>
      </c>
      <c r="BE42" s="93"/>
    </row>
    <row r="43" spans="1:57" ht="30" customHeight="1" thickBot="1" x14ac:dyDescent="0.25">
      <c r="A43" s="74"/>
      <c r="B43" s="76"/>
      <c r="C43" s="76"/>
      <c r="D43" s="77"/>
      <c r="E43" s="78"/>
      <c r="F43" s="76"/>
      <c r="G43" s="79"/>
      <c r="H43" s="80"/>
      <c r="I43" s="118">
        <v>2</v>
      </c>
      <c r="J43" s="78"/>
      <c r="K43" s="82"/>
      <c r="L43" s="83"/>
      <c r="M43" s="77"/>
      <c r="N43" s="119" t="s">
        <v>51</v>
      </c>
      <c r="O43" s="120">
        <v>5225000</v>
      </c>
      <c r="P43" s="121">
        <f>P44+P47+P50</f>
        <v>12826500</v>
      </c>
      <c r="Q43" s="122">
        <f>Q44+Q47+Q50</f>
        <v>14193500</v>
      </c>
      <c r="R43" s="123">
        <f>R44+R47+R50</f>
        <v>15540500</v>
      </c>
      <c r="S43" s="121">
        <f>S44+S47+S50</f>
        <v>12826500</v>
      </c>
      <c r="T43" s="121"/>
      <c r="U43" s="121">
        <f>U44+U47+U50</f>
        <v>828000</v>
      </c>
      <c r="V43" s="121">
        <f>V44+V47+V50</f>
        <v>1223000</v>
      </c>
      <c r="W43" s="121">
        <f>W44+W47+W50</f>
        <v>27500</v>
      </c>
      <c r="X43" s="121">
        <f t="shared" si="35"/>
        <v>2078500</v>
      </c>
      <c r="Y43" s="121">
        <f t="shared" si="9"/>
        <v>16.204732389973881</v>
      </c>
      <c r="AA43" s="121">
        <f>AA44+AA47+AA50</f>
        <v>1129000</v>
      </c>
      <c r="AB43" s="121">
        <f>AB44+AB47+AB50</f>
        <v>1143500</v>
      </c>
      <c r="AC43" s="121">
        <f>AC44+AC47+AC50</f>
        <v>1185000</v>
      </c>
      <c r="AD43" s="121">
        <f>AA43+AB43+AC43</f>
        <v>3457500</v>
      </c>
      <c r="AE43" s="121">
        <f t="shared" si="10"/>
        <v>26.955911589287801</v>
      </c>
      <c r="AG43" s="121">
        <f>X43+AD43</f>
        <v>5536000</v>
      </c>
      <c r="AH43" s="121">
        <f t="shared" si="11"/>
        <v>43.160643979261685</v>
      </c>
      <c r="AJ43" s="121">
        <f>AJ44+AJ47+AJ50</f>
        <v>1150500</v>
      </c>
      <c r="AK43" s="121">
        <f>AK44+AK47+AK50</f>
        <v>1143500</v>
      </c>
      <c r="AL43" s="121">
        <f>AL44+AL47+AL50</f>
        <v>897000</v>
      </c>
      <c r="AM43" s="121">
        <f>AJ43+AK43+AL43</f>
        <v>3191000</v>
      </c>
      <c r="AN43" s="121">
        <f t="shared" si="12"/>
        <v>24.87818188905781</v>
      </c>
      <c r="AP43" s="121">
        <f>AP44+AP47+AP50</f>
        <v>846000</v>
      </c>
      <c r="AQ43" s="121">
        <f>AQ44+AQ47+AQ50</f>
        <v>976500</v>
      </c>
      <c r="AR43" s="121">
        <f>AR44+AR47+AR50</f>
        <v>2277000</v>
      </c>
      <c r="AS43" s="121">
        <f>AP43+AQ43+AR43</f>
        <v>4099500</v>
      </c>
      <c r="AT43" s="121">
        <f t="shared" si="13"/>
        <v>31.961174131680504</v>
      </c>
      <c r="AV43" s="121">
        <f>AM43+AS43</f>
        <v>7290500</v>
      </c>
      <c r="AW43" s="121">
        <f t="shared" si="14"/>
        <v>56.839356020738315</v>
      </c>
      <c r="AY43" s="121">
        <f t="shared" si="15"/>
        <v>12826500</v>
      </c>
      <c r="AZ43" s="121">
        <f t="shared" si="16"/>
        <v>100</v>
      </c>
      <c r="BB43" s="120">
        <f t="shared" si="6"/>
        <v>0</v>
      </c>
      <c r="BC43" s="121">
        <f t="shared" si="36"/>
        <v>0</v>
      </c>
      <c r="BD43" s="121">
        <f t="shared" si="8"/>
        <v>12826500</v>
      </c>
      <c r="BE43" s="93"/>
    </row>
    <row r="44" spans="1:57" ht="30" customHeight="1" thickBot="1" x14ac:dyDescent="0.25">
      <c r="A44" s="74"/>
      <c r="B44" s="76"/>
      <c r="C44" s="76"/>
      <c r="D44" s="77"/>
      <c r="E44" s="78"/>
      <c r="F44" s="76"/>
      <c r="G44" s="79"/>
      <c r="H44" s="80"/>
      <c r="I44" s="81"/>
      <c r="J44" s="124" t="s">
        <v>60</v>
      </c>
      <c r="K44" s="82"/>
      <c r="L44" s="83"/>
      <c r="M44" s="77"/>
      <c r="N44" s="101" t="s">
        <v>61</v>
      </c>
      <c r="O44" s="103">
        <v>4596000</v>
      </c>
      <c r="P44" s="103">
        <f>P45+P46</f>
        <v>12000000</v>
      </c>
      <c r="Q44" s="103">
        <f>Q45+Q46</f>
        <v>13315000</v>
      </c>
      <c r="R44" s="103">
        <f>R45+R46</f>
        <v>14590000</v>
      </c>
      <c r="S44" s="103">
        <f>S45+S46</f>
        <v>12000000</v>
      </c>
      <c r="T44" s="103"/>
      <c r="U44" s="103">
        <f>U45+U46</f>
        <v>740000</v>
      </c>
      <c r="V44" s="103">
        <f>V45+V46</f>
        <v>1093000</v>
      </c>
      <c r="W44" s="103">
        <f>W45+W46</f>
        <v>18000</v>
      </c>
      <c r="X44" s="103">
        <f t="shared" si="35"/>
        <v>1851000</v>
      </c>
      <c r="Y44" s="103">
        <f t="shared" si="9"/>
        <v>15.425000000000001</v>
      </c>
      <c r="AA44" s="103">
        <f>AA45+AA46</f>
        <v>1060500</v>
      </c>
      <c r="AB44" s="103">
        <f>AB45+AB46</f>
        <v>1076500</v>
      </c>
      <c r="AC44" s="103">
        <f>AC45+AC46</f>
        <v>1118000</v>
      </c>
      <c r="AD44" s="103">
        <f>AA44+AB44+AC44</f>
        <v>3255000</v>
      </c>
      <c r="AE44" s="170">
        <f t="shared" ref="AE44:AE49" si="37">AD44/(P44/100)</f>
        <v>27.125</v>
      </c>
      <c r="AG44" s="103">
        <f>X44+AD44</f>
        <v>5106000</v>
      </c>
      <c r="AH44" s="103">
        <f>AG44/(S44/100)</f>
        <v>42.55</v>
      </c>
      <c r="AJ44" s="103">
        <f>AJ45+AJ46</f>
        <v>1069000</v>
      </c>
      <c r="AK44" s="103">
        <f>AK45+AK46</f>
        <v>1069000</v>
      </c>
      <c r="AL44" s="103">
        <f>AL45+AL46</f>
        <v>822500</v>
      </c>
      <c r="AM44" s="103">
        <f>AJ44+AK44+AL44</f>
        <v>2960500</v>
      </c>
      <c r="AN44" s="170">
        <f t="shared" ref="AN44:AN49" si="38">AM44/(P44/100)</f>
        <v>24.670833333333334</v>
      </c>
      <c r="AP44" s="103">
        <f>AP45+AP46</f>
        <v>777000</v>
      </c>
      <c r="AQ44" s="103">
        <f>AQ45+AQ46</f>
        <v>927500</v>
      </c>
      <c r="AR44" s="103">
        <f>AR45+AR46</f>
        <v>2229000</v>
      </c>
      <c r="AS44" s="103">
        <f>AP44+AQ44+AR44</f>
        <v>3933500</v>
      </c>
      <c r="AT44" s="170">
        <f t="shared" ref="AT44:AT49" si="39">AS44/(P44/100)</f>
        <v>32.779166666666669</v>
      </c>
      <c r="AV44" s="103">
        <f>AM44+AS44</f>
        <v>6894000</v>
      </c>
      <c r="AW44" s="103">
        <f>AV44/(S44/100)</f>
        <v>57.45</v>
      </c>
      <c r="AY44" s="103">
        <f>AG44+AV44</f>
        <v>12000000</v>
      </c>
      <c r="AZ44" s="103">
        <f>AY44/(S44/100)</f>
        <v>100</v>
      </c>
      <c r="BB44" s="102">
        <f t="shared" si="6"/>
        <v>0</v>
      </c>
      <c r="BC44" s="103">
        <f t="shared" si="36"/>
        <v>0</v>
      </c>
      <c r="BD44" s="103">
        <f t="shared" si="8"/>
        <v>12000000</v>
      </c>
      <c r="BE44" s="93"/>
    </row>
    <row r="45" spans="1:57" ht="33.75" customHeight="1" thickBot="1" x14ac:dyDescent="0.25">
      <c r="A45" s="74"/>
      <c r="B45" s="76"/>
      <c r="C45" s="76"/>
      <c r="D45" s="77"/>
      <c r="E45" s="78"/>
      <c r="F45" s="76"/>
      <c r="G45" s="79"/>
      <c r="H45" s="80"/>
      <c r="I45" s="81"/>
      <c r="J45" s="78"/>
      <c r="K45" s="127">
        <v>1</v>
      </c>
      <c r="L45" s="83"/>
      <c r="M45" s="77"/>
      <c r="N45" s="128" t="s">
        <v>62</v>
      </c>
      <c r="O45" s="117">
        <v>4568000</v>
      </c>
      <c r="P45" s="117">
        <v>11940000</v>
      </c>
      <c r="Q45" s="117">
        <v>13245000</v>
      </c>
      <c r="R45" s="117">
        <v>14520000</v>
      </c>
      <c r="S45" s="117">
        <v>11940000</v>
      </c>
      <c r="T45" s="117"/>
      <c r="U45" s="160">
        <v>740000</v>
      </c>
      <c r="V45" s="160">
        <v>1092000</v>
      </c>
      <c r="W45" s="160"/>
      <c r="X45" s="117">
        <f t="shared" si="35"/>
        <v>1832000</v>
      </c>
      <c r="Y45" s="144">
        <f t="shared" si="9"/>
        <v>15.343383584589615</v>
      </c>
      <c r="AA45" s="160">
        <v>1054500</v>
      </c>
      <c r="AB45" s="160">
        <v>1070500</v>
      </c>
      <c r="AC45" s="160">
        <v>1112000</v>
      </c>
      <c r="AD45" s="117">
        <f>AA45+AB45+AC45</f>
        <v>3237000</v>
      </c>
      <c r="AE45" s="171">
        <f t="shared" si="37"/>
        <v>27.110552763819097</v>
      </c>
      <c r="AG45" s="117">
        <f>X45+AD45</f>
        <v>5069000</v>
      </c>
      <c r="AH45" s="117">
        <f>AG45/(S45/100)</f>
        <v>42.45393634840871</v>
      </c>
      <c r="AJ45" s="160">
        <v>1064000</v>
      </c>
      <c r="AK45" s="160">
        <v>1064000</v>
      </c>
      <c r="AL45" s="160">
        <v>817500</v>
      </c>
      <c r="AM45" s="117">
        <f>AJ45+AK45+AL45</f>
        <v>2945500</v>
      </c>
      <c r="AN45" s="171">
        <f t="shared" si="38"/>
        <v>24.669179229480736</v>
      </c>
      <c r="AP45" s="160">
        <v>773000</v>
      </c>
      <c r="AQ45" s="160">
        <v>923500</v>
      </c>
      <c r="AR45" s="160">
        <v>2229000</v>
      </c>
      <c r="AS45" s="117">
        <f>AP45+AQ45+AR45</f>
        <v>3925500</v>
      </c>
      <c r="AT45" s="171">
        <f t="shared" si="39"/>
        <v>32.87688442211055</v>
      </c>
      <c r="AV45" s="117">
        <f>AM45+AS45</f>
        <v>6871000</v>
      </c>
      <c r="AW45" s="117">
        <f>AV45/(S45/100)</f>
        <v>57.54606365159129</v>
      </c>
      <c r="AY45" s="117">
        <f>AG45+AV45</f>
        <v>11940000</v>
      </c>
      <c r="AZ45" s="117">
        <f>AY45/(S45/100)</f>
        <v>100</v>
      </c>
      <c r="BB45" s="117">
        <f t="shared" si="6"/>
        <v>0</v>
      </c>
      <c r="BC45" s="117">
        <f t="shared" si="36"/>
        <v>0</v>
      </c>
      <c r="BD45" s="117">
        <f t="shared" si="8"/>
        <v>11940000</v>
      </c>
      <c r="BE45" s="93"/>
    </row>
    <row r="46" spans="1:57" ht="31.5" customHeight="1" thickBot="1" x14ac:dyDescent="0.25">
      <c r="A46" s="74"/>
      <c r="B46" s="76"/>
      <c r="C46" s="76"/>
      <c r="D46" s="77"/>
      <c r="E46" s="78"/>
      <c r="F46" s="76"/>
      <c r="G46" s="79"/>
      <c r="H46" s="80"/>
      <c r="I46" s="81"/>
      <c r="J46" s="78"/>
      <c r="K46" s="127">
        <v>4</v>
      </c>
      <c r="L46" s="83"/>
      <c r="M46" s="77"/>
      <c r="N46" s="128" t="s">
        <v>63</v>
      </c>
      <c r="O46" s="117">
        <v>28000</v>
      </c>
      <c r="P46" s="117">
        <v>60000</v>
      </c>
      <c r="Q46" s="117">
        <v>70000</v>
      </c>
      <c r="R46" s="117">
        <v>70000</v>
      </c>
      <c r="S46" s="117">
        <v>60000</v>
      </c>
      <c r="T46" s="117"/>
      <c r="U46" s="160"/>
      <c r="V46" s="160">
        <v>1000</v>
      </c>
      <c r="W46" s="160">
        <v>18000</v>
      </c>
      <c r="X46" s="117">
        <f t="shared" si="35"/>
        <v>19000</v>
      </c>
      <c r="Y46" s="144">
        <f t="shared" si="9"/>
        <v>31.666666666666668</v>
      </c>
      <c r="AA46" s="160">
        <v>6000</v>
      </c>
      <c r="AB46" s="160">
        <v>6000</v>
      </c>
      <c r="AC46" s="160">
        <v>6000</v>
      </c>
      <c r="AD46" s="117">
        <f>AA46+AB46+AC46</f>
        <v>18000</v>
      </c>
      <c r="AE46" s="171">
        <f t="shared" si="37"/>
        <v>30</v>
      </c>
      <c r="AG46" s="117">
        <f>X46+AD46</f>
        <v>37000</v>
      </c>
      <c r="AH46" s="117">
        <f>AG46/(S46/100)</f>
        <v>61.666666666666664</v>
      </c>
      <c r="AJ46" s="160">
        <v>5000</v>
      </c>
      <c r="AK46" s="160">
        <v>5000</v>
      </c>
      <c r="AL46" s="160">
        <v>5000</v>
      </c>
      <c r="AM46" s="117">
        <f>AJ46+AK46+AL46</f>
        <v>15000</v>
      </c>
      <c r="AN46" s="171">
        <f t="shared" si="38"/>
        <v>25</v>
      </c>
      <c r="AP46" s="160">
        <v>4000</v>
      </c>
      <c r="AQ46" s="160">
        <v>4000</v>
      </c>
      <c r="AR46" s="160"/>
      <c r="AS46" s="117">
        <f>AP46+AQ46+AR46</f>
        <v>8000</v>
      </c>
      <c r="AT46" s="171">
        <f t="shared" si="39"/>
        <v>13.333333333333334</v>
      </c>
      <c r="AV46" s="117">
        <f>AM46+AS46</f>
        <v>23000</v>
      </c>
      <c r="AW46" s="117">
        <f>AV46/(S46/100)</f>
        <v>38.333333333333336</v>
      </c>
      <c r="AY46" s="117">
        <f>AG46+AV46</f>
        <v>60000</v>
      </c>
      <c r="AZ46" s="117">
        <f>AY46/(S46/100)</f>
        <v>100</v>
      </c>
      <c r="BB46" s="117">
        <f t="shared" si="6"/>
        <v>0</v>
      </c>
      <c r="BC46" s="117">
        <f t="shared" si="36"/>
        <v>0</v>
      </c>
      <c r="BD46" s="117">
        <f t="shared" si="8"/>
        <v>60000</v>
      </c>
      <c r="BE46" s="93"/>
    </row>
    <row r="47" spans="1:57" ht="33" customHeight="1" thickBot="1" x14ac:dyDescent="0.25">
      <c r="A47" s="74"/>
      <c r="B47" s="76"/>
      <c r="C47" s="76"/>
      <c r="D47" s="77"/>
      <c r="E47" s="78"/>
      <c r="F47" s="76"/>
      <c r="G47" s="79"/>
      <c r="H47" s="80"/>
      <c r="I47" s="81"/>
      <c r="J47" s="124" t="s">
        <v>64</v>
      </c>
      <c r="K47" s="82"/>
      <c r="L47" s="83"/>
      <c r="M47" s="77"/>
      <c r="N47" s="101" t="s">
        <v>65</v>
      </c>
      <c r="O47" s="103">
        <v>604000</v>
      </c>
      <c r="P47" s="103">
        <f>P48+P49</f>
        <v>803500</v>
      </c>
      <c r="Q47" s="103">
        <f t="shared" ref="Q47:W47" si="40">Q48+Q49</f>
        <v>854500</v>
      </c>
      <c r="R47" s="103">
        <f t="shared" si="40"/>
        <v>924500</v>
      </c>
      <c r="S47" s="103">
        <f>S48+S49</f>
        <v>803500</v>
      </c>
      <c r="T47" s="103"/>
      <c r="U47" s="103">
        <f t="shared" si="40"/>
        <v>84000</v>
      </c>
      <c r="V47" s="103">
        <f t="shared" si="40"/>
        <v>130000</v>
      </c>
      <c r="W47" s="103">
        <f t="shared" si="40"/>
        <v>5500</v>
      </c>
      <c r="X47" s="103">
        <f t="shared" si="35"/>
        <v>219500</v>
      </c>
      <c r="Y47" s="103">
        <f t="shared" si="9"/>
        <v>27.317983820784068</v>
      </c>
      <c r="AA47" s="103">
        <f>AA48+AA49</f>
        <v>66000</v>
      </c>
      <c r="AB47" s="103">
        <f>AB48+AB49</f>
        <v>65000</v>
      </c>
      <c r="AC47" s="103">
        <f>AC48+AC49</f>
        <v>65000</v>
      </c>
      <c r="AD47" s="103">
        <f t="shared" ref="AD47:AD73" si="41">AA47+AB47+AC47</f>
        <v>196000</v>
      </c>
      <c r="AE47" s="170">
        <f t="shared" si="37"/>
        <v>24.393279402613565</v>
      </c>
      <c r="AG47" s="103">
        <f t="shared" ref="AG47:AG84" si="42">X47+AD47</f>
        <v>415500</v>
      </c>
      <c r="AH47" s="103">
        <f t="shared" ref="AH47:AH54" si="43">AG47/(S47/100)</f>
        <v>51.711263223397637</v>
      </c>
      <c r="AJ47" s="103">
        <f>AJ48+AJ49</f>
        <v>74000</v>
      </c>
      <c r="AK47" s="103">
        <f>AK48+AK49</f>
        <v>74000</v>
      </c>
      <c r="AL47" s="103">
        <f>AL48+AL49</f>
        <v>74000</v>
      </c>
      <c r="AM47" s="103">
        <f t="shared" ref="AM47:AM73" si="44">AJ47+AK47+AL47</f>
        <v>222000</v>
      </c>
      <c r="AN47" s="170">
        <f t="shared" si="38"/>
        <v>27.629122588674548</v>
      </c>
      <c r="AP47" s="103">
        <f>AP48+AP49</f>
        <v>69000</v>
      </c>
      <c r="AQ47" s="103">
        <f>AQ48+AQ49</f>
        <v>49000</v>
      </c>
      <c r="AR47" s="103">
        <f>AR48+AR49</f>
        <v>48000</v>
      </c>
      <c r="AS47" s="103">
        <f t="shared" ref="AS47:AS73" si="45">AP47+AQ47+AR47</f>
        <v>166000</v>
      </c>
      <c r="AT47" s="170">
        <f t="shared" si="39"/>
        <v>20.659614187927815</v>
      </c>
      <c r="AV47" s="103">
        <f t="shared" ref="AV47:AV73" si="46">AM47+AS47</f>
        <v>388000</v>
      </c>
      <c r="AW47" s="103">
        <f t="shared" ref="AW47:AW54" si="47">AV47/(S47/100)</f>
        <v>48.288736776602363</v>
      </c>
      <c r="AY47" s="103">
        <f t="shared" ref="AY47:AY54" si="48">AG47+AV47</f>
        <v>803500</v>
      </c>
      <c r="AZ47" s="103">
        <f t="shared" ref="AZ47:AZ54" si="49">AY47/(S47/100)</f>
        <v>100</v>
      </c>
      <c r="BB47" s="102">
        <f t="shared" si="6"/>
        <v>0</v>
      </c>
      <c r="BC47" s="103">
        <f t="shared" si="36"/>
        <v>0</v>
      </c>
      <c r="BD47" s="103">
        <f t="shared" si="8"/>
        <v>803500</v>
      </c>
      <c r="BE47" s="93"/>
    </row>
    <row r="48" spans="1:57" ht="30" customHeight="1" thickBot="1" x14ac:dyDescent="0.25">
      <c r="A48" s="74"/>
      <c r="B48" s="76"/>
      <c r="C48" s="76"/>
      <c r="D48" s="77"/>
      <c r="E48" s="78"/>
      <c r="F48" s="76"/>
      <c r="G48" s="79"/>
      <c r="H48" s="80"/>
      <c r="I48" s="81"/>
      <c r="J48" s="78"/>
      <c r="K48" s="127">
        <v>1</v>
      </c>
      <c r="L48" s="83"/>
      <c r="M48" s="77"/>
      <c r="N48" s="128" t="s">
        <v>62</v>
      </c>
      <c r="O48" s="117">
        <v>600000</v>
      </c>
      <c r="P48" s="117">
        <v>800000</v>
      </c>
      <c r="Q48" s="117">
        <v>850000</v>
      </c>
      <c r="R48" s="117">
        <v>920000</v>
      </c>
      <c r="S48" s="117">
        <v>800000</v>
      </c>
      <c r="T48" s="117"/>
      <c r="U48" s="160">
        <v>84000</v>
      </c>
      <c r="V48" s="160">
        <v>130000</v>
      </c>
      <c r="W48" s="160">
        <v>4000</v>
      </c>
      <c r="X48" s="117">
        <f t="shared" si="35"/>
        <v>218000</v>
      </c>
      <c r="Y48" s="144">
        <f t="shared" si="9"/>
        <v>27.25</v>
      </c>
      <c r="AA48" s="160">
        <v>64000</v>
      </c>
      <c r="AB48" s="160">
        <v>65000</v>
      </c>
      <c r="AC48" s="160">
        <v>65000</v>
      </c>
      <c r="AD48" s="117">
        <f t="shared" si="41"/>
        <v>194000</v>
      </c>
      <c r="AE48" s="171">
        <f t="shared" si="37"/>
        <v>24.25</v>
      </c>
      <c r="AG48" s="117">
        <f t="shared" si="42"/>
        <v>412000</v>
      </c>
      <c r="AH48" s="117">
        <f t="shared" si="43"/>
        <v>51.5</v>
      </c>
      <c r="AJ48" s="160">
        <v>74000</v>
      </c>
      <c r="AK48" s="160">
        <v>74000</v>
      </c>
      <c r="AL48" s="160">
        <v>74000</v>
      </c>
      <c r="AM48" s="117">
        <f t="shared" si="44"/>
        <v>222000</v>
      </c>
      <c r="AN48" s="171">
        <f t="shared" si="38"/>
        <v>27.75</v>
      </c>
      <c r="AP48" s="160">
        <v>69000</v>
      </c>
      <c r="AQ48" s="160">
        <v>49000</v>
      </c>
      <c r="AR48" s="160">
        <v>48000</v>
      </c>
      <c r="AS48" s="117">
        <f t="shared" si="45"/>
        <v>166000</v>
      </c>
      <c r="AT48" s="171">
        <f t="shared" si="39"/>
        <v>20.75</v>
      </c>
      <c r="AV48" s="117">
        <f t="shared" si="46"/>
        <v>388000</v>
      </c>
      <c r="AW48" s="117">
        <f t="shared" si="47"/>
        <v>48.5</v>
      </c>
      <c r="AY48" s="117">
        <f t="shared" si="48"/>
        <v>800000</v>
      </c>
      <c r="AZ48" s="117">
        <f t="shared" si="49"/>
        <v>100</v>
      </c>
      <c r="BB48" s="117">
        <f t="shared" si="6"/>
        <v>0</v>
      </c>
      <c r="BC48" s="117">
        <f t="shared" si="36"/>
        <v>0</v>
      </c>
      <c r="BD48" s="117">
        <f t="shared" si="8"/>
        <v>800000</v>
      </c>
      <c r="BE48" s="93"/>
    </row>
    <row r="49" spans="1:57" ht="30" customHeight="1" x14ac:dyDescent="0.2">
      <c r="A49" s="74"/>
      <c r="B49" s="76"/>
      <c r="C49" s="76"/>
      <c r="D49" s="77"/>
      <c r="E49" s="78"/>
      <c r="F49" s="76"/>
      <c r="G49" s="79"/>
      <c r="H49" s="80"/>
      <c r="I49" s="81"/>
      <c r="J49" s="78"/>
      <c r="K49" s="127">
        <v>4</v>
      </c>
      <c r="L49" s="83"/>
      <c r="M49" s="77"/>
      <c r="N49" s="128" t="s">
        <v>63</v>
      </c>
      <c r="O49" s="117">
        <v>4000</v>
      </c>
      <c r="P49" s="117">
        <v>3500</v>
      </c>
      <c r="Q49" s="117">
        <v>4500</v>
      </c>
      <c r="R49" s="117">
        <v>4500</v>
      </c>
      <c r="S49" s="117">
        <v>3500</v>
      </c>
      <c r="T49" s="117"/>
      <c r="U49" s="160"/>
      <c r="V49" s="160"/>
      <c r="W49" s="160">
        <v>1500</v>
      </c>
      <c r="X49" s="117">
        <f t="shared" si="35"/>
        <v>1500</v>
      </c>
      <c r="Y49" s="144">
        <f t="shared" si="9"/>
        <v>42.857142857142854</v>
      </c>
      <c r="AA49" s="160">
        <v>2000</v>
      </c>
      <c r="AB49" s="160"/>
      <c r="AC49" s="160"/>
      <c r="AD49" s="117">
        <f t="shared" si="41"/>
        <v>2000</v>
      </c>
      <c r="AE49" s="171">
        <f t="shared" si="37"/>
        <v>57.142857142857146</v>
      </c>
      <c r="AG49" s="117">
        <f t="shared" si="42"/>
        <v>3500</v>
      </c>
      <c r="AH49" s="117">
        <f t="shared" si="43"/>
        <v>100</v>
      </c>
      <c r="AJ49" s="160"/>
      <c r="AK49" s="160"/>
      <c r="AL49" s="160"/>
      <c r="AM49" s="117">
        <f t="shared" si="44"/>
        <v>0</v>
      </c>
      <c r="AN49" s="171">
        <f t="shared" si="38"/>
        <v>0</v>
      </c>
      <c r="AP49" s="160"/>
      <c r="AQ49" s="160"/>
      <c r="AR49" s="160"/>
      <c r="AS49" s="117">
        <f t="shared" si="45"/>
        <v>0</v>
      </c>
      <c r="AT49" s="171">
        <f t="shared" si="39"/>
        <v>0</v>
      </c>
      <c r="AV49" s="117">
        <f t="shared" si="46"/>
        <v>0</v>
      </c>
      <c r="AW49" s="117">
        <f t="shared" si="47"/>
        <v>0</v>
      </c>
      <c r="AY49" s="117">
        <f t="shared" si="48"/>
        <v>3500</v>
      </c>
      <c r="AZ49" s="117">
        <f t="shared" si="49"/>
        <v>100</v>
      </c>
      <c r="BB49" s="117">
        <f t="shared" si="6"/>
        <v>0</v>
      </c>
      <c r="BC49" s="117">
        <f t="shared" si="36"/>
        <v>0</v>
      </c>
      <c r="BD49" s="117">
        <f t="shared" si="8"/>
        <v>3500</v>
      </c>
      <c r="BE49" s="93"/>
    </row>
    <row r="50" spans="1:57" ht="30" customHeight="1" x14ac:dyDescent="0.2">
      <c r="A50" s="74"/>
      <c r="B50" s="76"/>
      <c r="C50" s="76"/>
      <c r="D50" s="77"/>
      <c r="E50" s="78"/>
      <c r="F50" s="76"/>
      <c r="G50" s="79"/>
      <c r="H50" s="80"/>
      <c r="I50" s="81"/>
      <c r="J50" s="124" t="s">
        <v>52</v>
      </c>
      <c r="K50" s="82"/>
      <c r="L50" s="83"/>
      <c r="M50" s="77"/>
      <c r="N50" s="101" t="s">
        <v>53</v>
      </c>
      <c r="O50" s="102">
        <v>25000</v>
      </c>
      <c r="P50" s="103">
        <f>P51+P52+P53+P54</f>
        <v>23000</v>
      </c>
      <c r="Q50" s="125">
        <f>Q51+Q52+Q53+Q54</f>
        <v>24000</v>
      </c>
      <c r="R50" s="126">
        <f>R51+R52+R53+R54</f>
        <v>26000</v>
      </c>
      <c r="S50" s="103">
        <f>S51+S52+S53+S54</f>
        <v>23000</v>
      </c>
      <c r="T50" s="103"/>
      <c r="U50" s="103">
        <f>U51+U52+U53+U54</f>
        <v>4000</v>
      </c>
      <c r="V50" s="103">
        <f>V51+V52+V53+V54</f>
        <v>0</v>
      </c>
      <c r="W50" s="103">
        <f>W51+W52+W53+W54</f>
        <v>4000</v>
      </c>
      <c r="X50" s="103">
        <f t="shared" si="35"/>
        <v>8000</v>
      </c>
      <c r="Y50" s="103">
        <f t="shared" si="9"/>
        <v>34.782608695652172</v>
      </c>
      <c r="AA50" s="103">
        <f>AA51+AA52+AA53+AA54</f>
        <v>2500</v>
      </c>
      <c r="AB50" s="103">
        <f>AB51+AB52+AB53+AB54</f>
        <v>2000</v>
      </c>
      <c r="AC50" s="103">
        <f>AC51+AC52+AC53+AC54</f>
        <v>2000</v>
      </c>
      <c r="AD50" s="103">
        <f t="shared" si="41"/>
        <v>6500</v>
      </c>
      <c r="AE50" s="103">
        <f>AD50/(S50/100)</f>
        <v>28.260869565217391</v>
      </c>
      <c r="AG50" s="103">
        <f t="shared" si="42"/>
        <v>14500</v>
      </c>
      <c r="AH50" s="103">
        <f t="shared" si="43"/>
        <v>63.043478260869563</v>
      </c>
      <c r="AJ50" s="103">
        <f>AJ51+AJ52+AJ53+AJ54</f>
        <v>7500</v>
      </c>
      <c r="AK50" s="103">
        <f>AK51+AK52+AK53+AK54</f>
        <v>500</v>
      </c>
      <c r="AL50" s="103">
        <f>AL51+AL52+AL53+AL54</f>
        <v>500</v>
      </c>
      <c r="AM50" s="103">
        <f t="shared" si="44"/>
        <v>8500</v>
      </c>
      <c r="AN50" s="103">
        <f>AM50/(S50/100)</f>
        <v>36.956521739130437</v>
      </c>
      <c r="AP50" s="103">
        <f>AP51+AP52+AP53+AP54</f>
        <v>0</v>
      </c>
      <c r="AQ50" s="103">
        <f>AQ51+AQ52+AQ53+AQ54</f>
        <v>0</v>
      </c>
      <c r="AR50" s="103">
        <f>AR51+AR52+AR53+AR54</f>
        <v>0</v>
      </c>
      <c r="AS50" s="103">
        <f t="shared" si="45"/>
        <v>0</v>
      </c>
      <c r="AT50" s="103">
        <f>AS50/(S50/100)</f>
        <v>0</v>
      </c>
      <c r="AV50" s="103">
        <f t="shared" si="46"/>
        <v>8500</v>
      </c>
      <c r="AW50" s="103">
        <f t="shared" si="47"/>
        <v>36.956521739130437</v>
      </c>
      <c r="AY50" s="103">
        <f t="shared" si="48"/>
        <v>23000</v>
      </c>
      <c r="AZ50" s="103">
        <f t="shared" si="49"/>
        <v>100</v>
      </c>
      <c r="BB50" s="102">
        <f t="shared" si="6"/>
        <v>0</v>
      </c>
      <c r="BC50" s="103">
        <f t="shared" si="36"/>
        <v>0</v>
      </c>
      <c r="BD50" s="103">
        <f t="shared" si="8"/>
        <v>23000</v>
      </c>
      <c r="BE50" s="93"/>
    </row>
    <row r="51" spans="1:57" ht="30" customHeight="1" x14ac:dyDescent="0.2">
      <c r="A51" s="74"/>
      <c r="B51" s="76"/>
      <c r="C51" s="76"/>
      <c r="D51" s="77"/>
      <c r="E51" s="78"/>
      <c r="F51" s="76"/>
      <c r="G51" s="79"/>
      <c r="H51" s="80"/>
      <c r="I51" s="81"/>
      <c r="J51" s="78"/>
      <c r="K51" s="127">
        <v>2</v>
      </c>
      <c r="L51" s="83"/>
      <c r="M51" s="77"/>
      <c r="N51" s="128" t="s">
        <v>54</v>
      </c>
      <c r="O51" s="129">
        <v>3000</v>
      </c>
      <c r="P51" s="117">
        <v>3000</v>
      </c>
      <c r="Q51" s="117">
        <v>3000</v>
      </c>
      <c r="R51" s="117">
        <v>3000</v>
      </c>
      <c r="S51" s="117">
        <v>3000</v>
      </c>
      <c r="T51" s="117"/>
      <c r="U51" s="160"/>
      <c r="V51" s="160"/>
      <c r="W51" s="160">
        <v>1000</v>
      </c>
      <c r="X51" s="117">
        <f t="shared" si="35"/>
        <v>1000</v>
      </c>
      <c r="Y51" s="144">
        <f>X51/(S51/100)</f>
        <v>33.333333333333336</v>
      </c>
      <c r="AA51" s="160">
        <v>500</v>
      </c>
      <c r="AB51" s="160"/>
      <c r="AC51" s="160"/>
      <c r="AD51" s="117">
        <f t="shared" si="41"/>
        <v>500</v>
      </c>
      <c r="AE51" s="144">
        <f>AD51/(S51/100)</f>
        <v>16.666666666666668</v>
      </c>
      <c r="AG51" s="117">
        <f t="shared" si="42"/>
        <v>1500</v>
      </c>
      <c r="AH51" s="117">
        <f t="shared" si="43"/>
        <v>50</v>
      </c>
      <c r="AJ51" s="160">
        <v>500</v>
      </c>
      <c r="AK51" s="160">
        <v>500</v>
      </c>
      <c r="AL51" s="160">
        <v>500</v>
      </c>
      <c r="AM51" s="117">
        <f t="shared" si="44"/>
        <v>1500</v>
      </c>
      <c r="AN51" s="144">
        <f>AM51/(S51/100)</f>
        <v>50</v>
      </c>
      <c r="AP51" s="160"/>
      <c r="AQ51" s="160"/>
      <c r="AR51" s="160"/>
      <c r="AS51" s="117">
        <f t="shared" si="45"/>
        <v>0</v>
      </c>
      <c r="AT51" s="144">
        <f>AS51/(S51/100)</f>
        <v>0</v>
      </c>
      <c r="AV51" s="117">
        <f t="shared" si="46"/>
        <v>1500</v>
      </c>
      <c r="AW51" s="117">
        <f t="shared" si="47"/>
        <v>50</v>
      </c>
      <c r="AY51" s="117">
        <f t="shared" si="48"/>
        <v>3000</v>
      </c>
      <c r="AZ51" s="117">
        <f t="shared" si="49"/>
        <v>100</v>
      </c>
      <c r="BB51" s="117">
        <f t="shared" si="6"/>
        <v>0</v>
      </c>
      <c r="BC51" s="117">
        <f t="shared" si="36"/>
        <v>0</v>
      </c>
      <c r="BD51" s="117">
        <f t="shared" si="8"/>
        <v>3000</v>
      </c>
      <c r="BE51" s="93"/>
    </row>
    <row r="52" spans="1:57" ht="30" customHeight="1" x14ac:dyDescent="0.2">
      <c r="A52" s="74"/>
      <c r="B52" s="76"/>
      <c r="C52" s="76"/>
      <c r="D52" s="77"/>
      <c r="E52" s="78"/>
      <c r="F52" s="76"/>
      <c r="G52" s="79"/>
      <c r="H52" s="80"/>
      <c r="I52" s="81"/>
      <c r="J52" s="78"/>
      <c r="K52" s="127">
        <v>3</v>
      </c>
      <c r="L52" s="83"/>
      <c r="M52" s="77"/>
      <c r="N52" s="128" t="s">
        <v>66</v>
      </c>
      <c r="O52" s="129">
        <v>20000</v>
      </c>
      <c r="P52" s="117">
        <v>17000</v>
      </c>
      <c r="Q52" s="117">
        <v>17000</v>
      </c>
      <c r="R52" s="117">
        <v>19000</v>
      </c>
      <c r="S52" s="117">
        <v>17000</v>
      </c>
      <c r="T52" s="117"/>
      <c r="U52" s="160">
        <v>4000</v>
      </c>
      <c r="V52" s="160"/>
      <c r="W52" s="160">
        <v>1000</v>
      </c>
      <c r="X52" s="117">
        <f t="shared" si="35"/>
        <v>5000</v>
      </c>
      <c r="Y52" s="144">
        <f>X52/(S52/100)</f>
        <v>29.411764705882351</v>
      </c>
      <c r="AA52" s="160">
        <v>1000</v>
      </c>
      <c r="AB52" s="160">
        <v>2000</v>
      </c>
      <c r="AC52" s="160">
        <v>2000</v>
      </c>
      <c r="AD52" s="117">
        <f t="shared" si="41"/>
        <v>5000</v>
      </c>
      <c r="AE52" s="144">
        <f>AD52/(S52/100)</f>
        <v>29.411764705882351</v>
      </c>
      <c r="AG52" s="117">
        <f t="shared" si="42"/>
        <v>10000</v>
      </c>
      <c r="AH52" s="117">
        <f t="shared" si="43"/>
        <v>58.823529411764703</v>
      </c>
      <c r="AJ52" s="160">
        <v>7000</v>
      </c>
      <c r="AK52" s="160"/>
      <c r="AL52" s="160"/>
      <c r="AM52" s="117">
        <f t="shared" si="44"/>
        <v>7000</v>
      </c>
      <c r="AN52" s="144">
        <f>AM52/(S52/100)</f>
        <v>41.176470588235297</v>
      </c>
      <c r="AP52" s="160"/>
      <c r="AQ52" s="160"/>
      <c r="AR52" s="160"/>
      <c r="AS52" s="117">
        <f t="shared" si="45"/>
        <v>0</v>
      </c>
      <c r="AT52" s="144">
        <f>AS52/(S52/100)</f>
        <v>0</v>
      </c>
      <c r="AV52" s="117">
        <f t="shared" si="46"/>
        <v>7000</v>
      </c>
      <c r="AW52" s="117">
        <f t="shared" si="47"/>
        <v>41.176470588235297</v>
      </c>
      <c r="AY52" s="117">
        <f t="shared" si="48"/>
        <v>17000</v>
      </c>
      <c r="AZ52" s="117">
        <f t="shared" si="49"/>
        <v>100</v>
      </c>
      <c r="BB52" s="117">
        <f t="shared" si="6"/>
        <v>0</v>
      </c>
      <c r="BC52" s="117">
        <f t="shared" si="36"/>
        <v>0</v>
      </c>
      <c r="BD52" s="117">
        <f t="shared" si="8"/>
        <v>17000</v>
      </c>
      <c r="BE52" s="93"/>
    </row>
    <row r="53" spans="1:57" ht="25.5" customHeight="1" x14ac:dyDescent="0.2">
      <c r="A53" s="74"/>
      <c r="B53" s="76"/>
      <c r="C53" s="76"/>
      <c r="D53" s="77"/>
      <c r="E53" s="78"/>
      <c r="F53" s="76"/>
      <c r="G53" s="79"/>
      <c r="H53" s="80"/>
      <c r="I53" s="81"/>
      <c r="J53" s="154"/>
      <c r="K53" s="155">
        <v>5</v>
      </c>
      <c r="L53" s="156"/>
      <c r="M53" s="157"/>
      <c r="N53" s="158" t="s">
        <v>55</v>
      </c>
      <c r="O53" s="129">
        <v>1000</v>
      </c>
      <c r="P53" s="117">
        <v>500</v>
      </c>
      <c r="Q53" s="117">
        <v>500</v>
      </c>
      <c r="R53" s="117">
        <v>500</v>
      </c>
      <c r="S53" s="117">
        <v>500</v>
      </c>
      <c r="T53" s="117"/>
      <c r="U53" s="160"/>
      <c r="V53" s="160"/>
      <c r="W53" s="160">
        <v>500</v>
      </c>
      <c r="X53" s="117">
        <f t="shared" si="35"/>
        <v>500</v>
      </c>
      <c r="Y53" s="144">
        <f>X53/(S53/100)</f>
        <v>100</v>
      </c>
      <c r="AA53" s="160"/>
      <c r="AB53" s="160"/>
      <c r="AC53" s="160"/>
      <c r="AD53" s="117">
        <f t="shared" si="41"/>
        <v>0</v>
      </c>
      <c r="AE53" s="144"/>
      <c r="AG53" s="117">
        <f t="shared" si="42"/>
        <v>500</v>
      </c>
      <c r="AH53" s="117"/>
      <c r="AJ53" s="160"/>
      <c r="AK53" s="160"/>
      <c r="AL53" s="160"/>
      <c r="AM53" s="117">
        <f t="shared" si="44"/>
        <v>0</v>
      </c>
      <c r="AN53" s="144">
        <f>AM53/(S53/100)</f>
        <v>0</v>
      </c>
      <c r="AP53" s="160"/>
      <c r="AQ53" s="160"/>
      <c r="AR53" s="160"/>
      <c r="AS53" s="117">
        <f t="shared" si="45"/>
        <v>0</v>
      </c>
      <c r="AT53" s="144">
        <f>AS53/(S53/100)</f>
        <v>0</v>
      </c>
      <c r="AV53" s="117">
        <f t="shared" si="46"/>
        <v>0</v>
      </c>
      <c r="AW53" s="117"/>
      <c r="AY53" s="117">
        <f t="shared" si="48"/>
        <v>500</v>
      </c>
      <c r="AZ53" s="117">
        <f t="shared" si="49"/>
        <v>100</v>
      </c>
      <c r="BB53" s="117">
        <f t="shared" si="6"/>
        <v>0</v>
      </c>
      <c r="BC53" s="117">
        <f t="shared" si="36"/>
        <v>0</v>
      </c>
      <c r="BD53" s="117">
        <f t="shared" si="8"/>
        <v>500</v>
      </c>
      <c r="BE53" s="93"/>
    </row>
    <row r="54" spans="1:57" ht="30" customHeight="1" x14ac:dyDescent="0.2">
      <c r="A54" s="74"/>
      <c r="B54" s="76"/>
      <c r="C54" s="76"/>
      <c r="D54" s="77"/>
      <c r="E54" s="78"/>
      <c r="F54" s="76"/>
      <c r="G54" s="79"/>
      <c r="H54" s="80"/>
      <c r="I54" s="81"/>
      <c r="J54" s="78"/>
      <c r="K54" s="127">
        <v>7</v>
      </c>
      <c r="L54" s="83"/>
      <c r="M54" s="77"/>
      <c r="N54" s="128" t="s">
        <v>56</v>
      </c>
      <c r="O54" s="129">
        <v>1000</v>
      </c>
      <c r="P54" s="117">
        <v>2500</v>
      </c>
      <c r="Q54" s="117">
        <v>3500</v>
      </c>
      <c r="R54" s="117">
        <v>3500</v>
      </c>
      <c r="S54" s="117">
        <v>2500</v>
      </c>
      <c r="T54" s="117"/>
      <c r="U54" s="160"/>
      <c r="V54" s="160"/>
      <c r="W54" s="160">
        <v>1500</v>
      </c>
      <c r="X54" s="117">
        <f t="shared" si="35"/>
        <v>1500</v>
      </c>
      <c r="Y54" s="144">
        <f>X54/(S54/100)</f>
        <v>60</v>
      </c>
      <c r="AA54" s="160">
        <v>1000</v>
      </c>
      <c r="AB54" s="160"/>
      <c r="AC54" s="160"/>
      <c r="AD54" s="117">
        <f t="shared" si="41"/>
        <v>1000</v>
      </c>
      <c r="AE54" s="144">
        <f>AD54/(S54/100)</f>
        <v>40</v>
      </c>
      <c r="AG54" s="117">
        <f t="shared" si="42"/>
        <v>2500</v>
      </c>
      <c r="AH54" s="117">
        <f t="shared" si="43"/>
        <v>100</v>
      </c>
      <c r="AJ54" s="160"/>
      <c r="AK54" s="160"/>
      <c r="AL54" s="160"/>
      <c r="AM54" s="117">
        <f t="shared" si="44"/>
        <v>0</v>
      </c>
      <c r="AN54" s="144">
        <f>AM54/(S54/100)</f>
        <v>0</v>
      </c>
      <c r="AP54" s="160"/>
      <c r="AQ54" s="160"/>
      <c r="AR54" s="160"/>
      <c r="AS54" s="117">
        <f t="shared" si="45"/>
        <v>0</v>
      </c>
      <c r="AT54" s="144">
        <f>AS54/(S54/100)</f>
        <v>0</v>
      </c>
      <c r="AV54" s="117">
        <f t="shared" si="46"/>
        <v>0</v>
      </c>
      <c r="AW54" s="117">
        <f t="shared" si="47"/>
        <v>0</v>
      </c>
      <c r="AY54" s="117">
        <f t="shared" si="48"/>
        <v>2500</v>
      </c>
      <c r="AZ54" s="117">
        <f t="shared" si="49"/>
        <v>100</v>
      </c>
      <c r="BB54" s="117">
        <f t="shared" si="6"/>
        <v>0</v>
      </c>
      <c r="BC54" s="117">
        <f t="shared" si="36"/>
        <v>0</v>
      </c>
      <c r="BD54" s="117">
        <f t="shared" si="8"/>
        <v>2500</v>
      </c>
      <c r="BE54" s="93"/>
    </row>
    <row r="55" spans="1:57" ht="30" customHeight="1" x14ac:dyDescent="0.2">
      <c r="A55" s="74"/>
      <c r="B55" s="76"/>
      <c r="C55" s="76"/>
      <c r="D55" s="426" t="s">
        <v>68</v>
      </c>
      <c r="E55" s="427"/>
      <c r="F55" s="428"/>
      <c r="G55" s="429"/>
      <c r="H55" s="430"/>
      <c r="I55" s="431"/>
      <c r="J55" s="427"/>
      <c r="K55" s="432"/>
      <c r="L55" s="433"/>
      <c r="M55" s="434"/>
      <c r="N55" s="435" t="s">
        <v>69</v>
      </c>
      <c r="O55" s="436">
        <v>19696000</v>
      </c>
      <c r="P55" s="437">
        <f t="shared" ref="P55:W57" si="50">P56</f>
        <v>27304000</v>
      </c>
      <c r="Q55" s="490">
        <f t="shared" si="50"/>
        <v>29961000</v>
      </c>
      <c r="R55" s="491">
        <f t="shared" si="50"/>
        <v>32607000</v>
      </c>
      <c r="S55" s="437">
        <f t="shared" si="50"/>
        <v>27304000</v>
      </c>
      <c r="T55" s="437">
        <f t="shared" si="50"/>
        <v>0</v>
      </c>
      <c r="U55" s="437">
        <f t="shared" si="50"/>
        <v>3197000</v>
      </c>
      <c r="V55" s="437">
        <f t="shared" si="50"/>
        <v>1859000</v>
      </c>
      <c r="W55" s="437">
        <f t="shared" si="50"/>
        <v>2082500</v>
      </c>
      <c r="X55" s="437">
        <f t="shared" si="35"/>
        <v>7138500</v>
      </c>
      <c r="Y55" s="437">
        <f t="shared" si="9"/>
        <v>26.144520949311456</v>
      </c>
      <c r="Z55" s="438"/>
      <c r="AA55" s="437">
        <f t="shared" ref="AA55:AC57" si="51">AA56</f>
        <v>2998000</v>
      </c>
      <c r="AB55" s="437">
        <f t="shared" si="51"/>
        <v>2627000</v>
      </c>
      <c r="AC55" s="437">
        <f t="shared" si="51"/>
        <v>2869500</v>
      </c>
      <c r="AD55" s="437">
        <f t="shared" si="41"/>
        <v>8494500</v>
      </c>
      <c r="AE55" s="437">
        <f t="shared" si="10"/>
        <v>31.110826252563726</v>
      </c>
      <c r="AF55" s="438"/>
      <c r="AG55" s="437">
        <f t="shared" si="42"/>
        <v>15633000</v>
      </c>
      <c r="AH55" s="437">
        <f t="shared" si="11"/>
        <v>57.255347201875182</v>
      </c>
      <c r="AI55" s="438"/>
      <c r="AJ55" s="437">
        <f t="shared" ref="AJ55:AL57" si="52">AJ56</f>
        <v>2695500</v>
      </c>
      <c r="AK55" s="437">
        <f t="shared" si="52"/>
        <v>2507500</v>
      </c>
      <c r="AL55" s="437">
        <f t="shared" si="52"/>
        <v>2346500</v>
      </c>
      <c r="AM55" s="437">
        <f t="shared" si="44"/>
        <v>7549500</v>
      </c>
      <c r="AN55" s="437">
        <f t="shared" si="12"/>
        <v>27.649794901845883</v>
      </c>
      <c r="AO55" s="438"/>
      <c r="AP55" s="437">
        <f t="shared" ref="AP55:AR57" si="53">AP56</f>
        <v>1834500</v>
      </c>
      <c r="AQ55" s="437">
        <f t="shared" si="53"/>
        <v>1971500</v>
      </c>
      <c r="AR55" s="437">
        <f t="shared" si="53"/>
        <v>315500</v>
      </c>
      <c r="AS55" s="437">
        <f t="shared" si="45"/>
        <v>4121500</v>
      </c>
      <c r="AT55" s="437">
        <f t="shared" si="13"/>
        <v>15.094857896278933</v>
      </c>
      <c r="AU55" s="438"/>
      <c r="AV55" s="437">
        <f t="shared" si="46"/>
        <v>11671000</v>
      </c>
      <c r="AW55" s="437">
        <f t="shared" si="14"/>
        <v>42.744652798124818</v>
      </c>
      <c r="AX55" s="438"/>
      <c r="AY55" s="437">
        <f t="shared" si="15"/>
        <v>27304000</v>
      </c>
      <c r="AZ55" s="437">
        <f t="shared" si="16"/>
        <v>100</v>
      </c>
      <c r="BB55" s="95">
        <f t="shared" si="6"/>
        <v>0</v>
      </c>
      <c r="BC55" s="96">
        <f t="shared" si="36"/>
        <v>0</v>
      </c>
      <c r="BD55" s="96">
        <f t="shared" si="8"/>
        <v>27304000</v>
      </c>
      <c r="BE55" s="93"/>
    </row>
    <row r="56" spans="1:57" ht="30" customHeight="1" x14ac:dyDescent="0.2">
      <c r="A56" s="74"/>
      <c r="B56" s="76"/>
      <c r="C56" s="76"/>
      <c r="D56" s="77"/>
      <c r="E56" s="97" t="s">
        <v>45</v>
      </c>
      <c r="F56" s="76"/>
      <c r="G56" s="79"/>
      <c r="H56" s="80"/>
      <c r="I56" s="81"/>
      <c r="J56" s="78"/>
      <c r="K56" s="82"/>
      <c r="L56" s="83"/>
      <c r="M56" s="77"/>
      <c r="N56" s="84" t="s">
        <v>46</v>
      </c>
      <c r="O56" s="98">
        <v>19696000</v>
      </c>
      <c r="P56" s="99">
        <f t="shared" si="50"/>
        <v>27304000</v>
      </c>
      <c r="Q56" s="86">
        <f t="shared" si="50"/>
        <v>29961000</v>
      </c>
      <c r="R56" s="87">
        <f t="shared" si="50"/>
        <v>32607000</v>
      </c>
      <c r="S56" s="99">
        <f t="shared" si="50"/>
        <v>27304000</v>
      </c>
      <c r="T56" s="99"/>
      <c r="U56" s="99">
        <f t="shared" si="50"/>
        <v>3197000</v>
      </c>
      <c r="V56" s="99">
        <f t="shared" si="50"/>
        <v>1859000</v>
      </c>
      <c r="W56" s="99">
        <f t="shared" si="50"/>
        <v>2082500</v>
      </c>
      <c r="X56" s="99">
        <f t="shared" si="35"/>
        <v>7138500</v>
      </c>
      <c r="Y56" s="99">
        <f t="shared" si="9"/>
        <v>26.144520949311456</v>
      </c>
      <c r="AA56" s="99">
        <f t="shared" si="51"/>
        <v>2998000</v>
      </c>
      <c r="AB56" s="99">
        <f t="shared" si="51"/>
        <v>2627000</v>
      </c>
      <c r="AC56" s="99">
        <f t="shared" si="51"/>
        <v>2869500</v>
      </c>
      <c r="AD56" s="99">
        <f t="shared" si="41"/>
        <v>8494500</v>
      </c>
      <c r="AE56" s="99">
        <f t="shared" si="10"/>
        <v>31.110826252563726</v>
      </c>
      <c r="AG56" s="99">
        <f t="shared" si="42"/>
        <v>15633000</v>
      </c>
      <c r="AH56" s="99">
        <f t="shared" si="11"/>
        <v>57.255347201875182</v>
      </c>
      <c r="AJ56" s="99">
        <f t="shared" si="52"/>
        <v>2695500</v>
      </c>
      <c r="AK56" s="99">
        <f t="shared" si="52"/>
        <v>2507500</v>
      </c>
      <c r="AL56" s="99">
        <f t="shared" si="52"/>
        <v>2346500</v>
      </c>
      <c r="AM56" s="99">
        <f t="shared" si="44"/>
        <v>7549500</v>
      </c>
      <c r="AN56" s="99">
        <f t="shared" si="12"/>
        <v>27.649794901845883</v>
      </c>
      <c r="AP56" s="99">
        <f t="shared" si="53"/>
        <v>1834500</v>
      </c>
      <c r="AQ56" s="99">
        <f t="shared" si="53"/>
        <v>1971500</v>
      </c>
      <c r="AR56" s="99">
        <f t="shared" si="53"/>
        <v>315500</v>
      </c>
      <c r="AS56" s="99">
        <f t="shared" si="45"/>
        <v>4121500</v>
      </c>
      <c r="AT56" s="99">
        <f t="shared" si="13"/>
        <v>15.094857896278933</v>
      </c>
      <c r="AV56" s="99">
        <f t="shared" si="46"/>
        <v>11671000</v>
      </c>
      <c r="AW56" s="99">
        <f t="shared" si="14"/>
        <v>42.744652798124818</v>
      </c>
      <c r="AY56" s="99">
        <f t="shared" si="15"/>
        <v>27304000</v>
      </c>
      <c r="AZ56" s="99">
        <f t="shared" si="16"/>
        <v>100</v>
      </c>
      <c r="BB56" s="98">
        <f t="shared" si="6"/>
        <v>0</v>
      </c>
      <c r="BC56" s="99">
        <f t="shared" si="36"/>
        <v>0</v>
      </c>
      <c r="BD56" s="99">
        <f t="shared" si="8"/>
        <v>27304000</v>
      </c>
      <c r="BE56" s="93"/>
    </row>
    <row r="57" spans="1:57" ht="30" customHeight="1" x14ac:dyDescent="0.2">
      <c r="A57" s="74"/>
      <c r="B57" s="76"/>
      <c r="C57" s="76"/>
      <c r="D57" s="77"/>
      <c r="E57" s="78"/>
      <c r="F57" s="100">
        <v>4</v>
      </c>
      <c r="G57" s="79"/>
      <c r="H57" s="80"/>
      <c r="I57" s="81"/>
      <c r="J57" s="78"/>
      <c r="K57" s="82"/>
      <c r="L57" s="83"/>
      <c r="M57" s="77"/>
      <c r="N57" s="101" t="s">
        <v>47</v>
      </c>
      <c r="O57" s="102">
        <v>19696000</v>
      </c>
      <c r="P57" s="103">
        <f t="shared" si="50"/>
        <v>27304000</v>
      </c>
      <c r="Q57" s="125">
        <f t="shared" si="50"/>
        <v>29961000</v>
      </c>
      <c r="R57" s="126">
        <f t="shared" si="50"/>
        <v>32607000</v>
      </c>
      <c r="S57" s="103">
        <f t="shared" si="50"/>
        <v>27304000</v>
      </c>
      <c r="T57" s="103"/>
      <c r="U57" s="103">
        <f t="shared" si="50"/>
        <v>3197000</v>
      </c>
      <c r="V57" s="103">
        <f t="shared" si="50"/>
        <v>1859000</v>
      </c>
      <c r="W57" s="103">
        <f t="shared" si="50"/>
        <v>2082500</v>
      </c>
      <c r="X57" s="103">
        <f t="shared" si="35"/>
        <v>7138500</v>
      </c>
      <c r="Y57" s="103">
        <f t="shared" si="9"/>
        <v>26.144520949311456</v>
      </c>
      <c r="AA57" s="103">
        <f t="shared" si="51"/>
        <v>2998000</v>
      </c>
      <c r="AB57" s="103">
        <f t="shared" si="51"/>
        <v>2627000</v>
      </c>
      <c r="AC57" s="103">
        <f t="shared" si="51"/>
        <v>2869500</v>
      </c>
      <c r="AD57" s="103">
        <f t="shared" si="41"/>
        <v>8494500</v>
      </c>
      <c r="AE57" s="103">
        <f t="shared" si="10"/>
        <v>31.110826252563726</v>
      </c>
      <c r="AG57" s="103">
        <f t="shared" si="42"/>
        <v>15633000</v>
      </c>
      <c r="AH57" s="103">
        <f t="shared" si="11"/>
        <v>57.255347201875182</v>
      </c>
      <c r="AJ57" s="103">
        <f t="shared" si="52"/>
        <v>2695500</v>
      </c>
      <c r="AK57" s="103">
        <f t="shared" si="52"/>
        <v>2507500</v>
      </c>
      <c r="AL57" s="103">
        <f t="shared" si="52"/>
        <v>2346500</v>
      </c>
      <c r="AM57" s="103">
        <f t="shared" si="44"/>
        <v>7549500</v>
      </c>
      <c r="AN57" s="103">
        <f t="shared" si="12"/>
        <v>27.649794901845883</v>
      </c>
      <c r="AP57" s="103">
        <f t="shared" si="53"/>
        <v>1834500</v>
      </c>
      <c r="AQ57" s="103">
        <f t="shared" si="53"/>
        <v>1971500</v>
      </c>
      <c r="AR57" s="103">
        <f t="shared" si="53"/>
        <v>315500</v>
      </c>
      <c r="AS57" s="103">
        <f t="shared" si="45"/>
        <v>4121500</v>
      </c>
      <c r="AT57" s="103">
        <f t="shared" si="13"/>
        <v>15.094857896278933</v>
      </c>
      <c r="AV57" s="103">
        <f t="shared" si="46"/>
        <v>11671000</v>
      </c>
      <c r="AW57" s="103">
        <f t="shared" si="14"/>
        <v>42.744652798124818</v>
      </c>
      <c r="AY57" s="103">
        <f t="shared" si="15"/>
        <v>27304000</v>
      </c>
      <c r="AZ57" s="103">
        <f t="shared" si="16"/>
        <v>100</v>
      </c>
      <c r="BB57" s="102">
        <f t="shared" si="6"/>
        <v>0</v>
      </c>
      <c r="BC57" s="103">
        <f t="shared" si="36"/>
        <v>0</v>
      </c>
      <c r="BD57" s="103">
        <f t="shared" si="8"/>
        <v>27304000</v>
      </c>
      <c r="BE57" s="93"/>
    </row>
    <row r="58" spans="1:57" ht="30" customHeight="1" x14ac:dyDescent="0.2">
      <c r="A58" s="74"/>
      <c r="B58" s="76"/>
      <c r="C58" s="76"/>
      <c r="D58" s="77"/>
      <c r="E58" s="78"/>
      <c r="F58" s="76"/>
      <c r="G58" s="104">
        <v>1</v>
      </c>
      <c r="H58" s="105"/>
      <c r="I58" s="81"/>
      <c r="J58" s="78"/>
      <c r="K58" s="82"/>
      <c r="L58" s="83"/>
      <c r="M58" s="77"/>
      <c r="N58" s="101" t="s">
        <v>48</v>
      </c>
      <c r="O58" s="102">
        <v>19696000</v>
      </c>
      <c r="P58" s="103">
        <f>P59+P74+P85+P95</f>
        <v>27304000</v>
      </c>
      <c r="Q58" s="103">
        <f>Q59+Q74+Q85+Q95</f>
        <v>29961000</v>
      </c>
      <c r="R58" s="103">
        <f>R59+R74+R85+R95</f>
        <v>32607000</v>
      </c>
      <c r="S58" s="103">
        <f>S59+S74+S85+S95</f>
        <v>27304000</v>
      </c>
      <c r="T58" s="103"/>
      <c r="U58" s="103">
        <f>U59+U74+U85+U95</f>
        <v>3197000</v>
      </c>
      <c r="V58" s="103">
        <f>V59+V74+V85+V95</f>
        <v>1859000</v>
      </c>
      <c r="W58" s="103">
        <f>W59+W74+W85+W95</f>
        <v>2082500</v>
      </c>
      <c r="X58" s="103">
        <f t="shared" si="35"/>
        <v>7138500</v>
      </c>
      <c r="Y58" s="103">
        <f t="shared" si="9"/>
        <v>26.144520949311456</v>
      </c>
      <c r="AA58" s="103">
        <f>AA59+AA74+AA85+AA95</f>
        <v>2998000</v>
      </c>
      <c r="AB58" s="103">
        <f>AB59+AB74+AB85+AB95</f>
        <v>2627000</v>
      </c>
      <c r="AC58" s="103">
        <f>AC59+AC74+AC85+AC95</f>
        <v>2869500</v>
      </c>
      <c r="AD58" s="103">
        <f t="shared" si="41"/>
        <v>8494500</v>
      </c>
      <c r="AE58" s="103">
        <f t="shared" si="10"/>
        <v>31.110826252563726</v>
      </c>
      <c r="AG58" s="103">
        <f t="shared" si="42"/>
        <v>15633000</v>
      </c>
      <c r="AH58" s="103">
        <f t="shared" si="11"/>
        <v>57.255347201875182</v>
      </c>
      <c r="AJ58" s="103">
        <f>AJ59+AJ74+AJ85+AJ95</f>
        <v>2695500</v>
      </c>
      <c r="AK58" s="103">
        <f>AK59+AK74+AK85+AK95</f>
        <v>2507500</v>
      </c>
      <c r="AL58" s="103">
        <f>AL59+AL74+AL85+AL95</f>
        <v>2346500</v>
      </c>
      <c r="AM58" s="103">
        <f t="shared" si="44"/>
        <v>7549500</v>
      </c>
      <c r="AN58" s="103">
        <f t="shared" si="12"/>
        <v>27.649794901845883</v>
      </c>
      <c r="AP58" s="103">
        <f>AP59+AP74+AP85+AP95</f>
        <v>1834500</v>
      </c>
      <c r="AQ58" s="103">
        <f>AQ59+AQ74+AQ85+AQ95</f>
        <v>1971500</v>
      </c>
      <c r="AR58" s="103">
        <f>AR59+AR74+AR85+AR95</f>
        <v>315500</v>
      </c>
      <c r="AS58" s="103">
        <f t="shared" si="45"/>
        <v>4121500</v>
      </c>
      <c r="AT58" s="103">
        <f t="shared" si="13"/>
        <v>15.094857896278933</v>
      </c>
      <c r="AV58" s="103">
        <f t="shared" si="46"/>
        <v>11671000</v>
      </c>
      <c r="AW58" s="103">
        <f t="shared" si="14"/>
        <v>42.744652798124818</v>
      </c>
      <c r="AY58" s="103">
        <f t="shared" si="15"/>
        <v>27304000</v>
      </c>
      <c r="AZ58" s="103">
        <f t="shared" si="16"/>
        <v>100</v>
      </c>
      <c r="BB58" s="102">
        <f t="shared" si="6"/>
        <v>0</v>
      </c>
      <c r="BC58" s="103">
        <f t="shared" si="36"/>
        <v>0</v>
      </c>
      <c r="BD58" s="103">
        <f t="shared" si="8"/>
        <v>27304000</v>
      </c>
      <c r="BE58" s="93"/>
    </row>
    <row r="59" spans="1:57" ht="30" customHeight="1" x14ac:dyDescent="0.2">
      <c r="A59" s="74"/>
      <c r="B59" s="76"/>
      <c r="C59" s="76"/>
      <c r="D59" s="77"/>
      <c r="E59" s="78"/>
      <c r="F59" s="76"/>
      <c r="G59" s="104"/>
      <c r="H59" s="169" t="s">
        <v>43</v>
      </c>
      <c r="I59" s="81"/>
      <c r="J59" s="78"/>
      <c r="K59" s="82"/>
      <c r="L59" s="83"/>
      <c r="M59" s="77"/>
      <c r="N59" s="101" t="s">
        <v>48</v>
      </c>
      <c r="O59" s="102">
        <v>18449000</v>
      </c>
      <c r="P59" s="103">
        <f>P60</f>
        <v>25959000</v>
      </c>
      <c r="Q59" s="125">
        <f>Q60</f>
        <v>28546000</v>
      </c>
      <c r="R59" s="126">
        <f>R60</f>
        <v>31131000</v>
      </c>
      <c r="S59" s="103">
        <f>S60</f>
        <v>25959000</v>
      </c>
      <c r="T59" s="103"/>
      <c r="U59" s="103">
        <f>U60</f>
        <v>3193000</v>
      </c>
      <c r="V59" s="103">
        <f>V60</f>
        <v>1855000</v>
      </c>
      <c r="W59" s="103">
        <f>W60</f>
        <v>1547500</v>
      </c>
      <c r="X59" s="103">
        <f t="shared" si="35"/>
        <v>6595500</v>
      </c>
      <c r="Y59" s="103">
        <f t="shared" si="9"/>
        <v>25.407373165376171</v>
      </c>
      <c r="AA59" s="103">
        <f>AA60</f>
        <v>2936000</v>
      </c>
      <c r="AB59" s="103">
        <f>AB60</f>
        <v>2541000</v>
      </c>
      <c r="AC59" s="103">
        <f>AC60</f>
        <v>2738500</v>
      </c>
      <c r="AD59" s="103">
        <f t="shared" si="41"/>
        <v>8215500</v>
      </c>
      <c r="AE59" s="103">
        <f t="shared" si="10"/>
        <v>31.647983358372819</v>
      </c>
      <c r="AG59" s="103">
        <f t="shared" si="42"/>
        <v>14811000</v>
      </c>
      <c r="AH59" s="103">
        <f t="shared" si="11"/>
        <v>57.055356523748991</v>
      </c>
      <c r="AJ59" s="103">
        <f>AJ60</f>
        <v>2560500</v>
      </c>
      <c r="AK59" s="103">
        <f>AK60</f>
        <v>2368500</v>
      </c>
      <c r="AL59" s="103">
        <f>AL60</f>
        <v>2218500</v>
      </c>
      <c r="AM59" s="103">
        <f t="shared" si="44"/>
        <v>7147500</v>
      </c>
      <c r="AN59" s="103">
        <f t="shared" si="12"/>
        <v>27.533803305212064</v>
      </c>
      <c r="AP59" s="103">
        <f>AP60</f>
        <v>1783500</v>
      </c>
      <c r="AQ59" s="103">
        <f>AQ60</f>
        <v>1909500</v>
      </c>
      <c r="AR59" s="103">
        <f>AR60</f>
        <v>307500</v>
      </c>
      <c r="AS59" s="103">
        <f t="shared" si="45"/>
        <v>4000500</v>
      </c>
      <c r="AT59" s="103">
        <f t="shared" si="13"/>
        <v>15.410840171038947</v>
      </c>
      <c r="AV59" s="103">
        <f t="shared" si="46"/>
        <v>11148000</v>
      </c>
      <c r="AW59" s="103">
        <f t="shared" si="14"/>
        <v>42.944643476251009</v>
      </c>
      <c r="AY59" s="103">
        <f t="shared" si="15"/>
        <v>25959000</v>
      </c>
      <c r="AZ59" s="103">
        <f t="shared" si="16"/>
        <v>100</v>
      </c>
      <c r="BB59" s="102">
        <f t="shared" si="6"/>
        <v>0</v>
      </c>
      <c r="BC59" s="103">
        <f t="shared" si="36"/>
        <v>0</v>
      </c>
      <c r="BD59" s="103">
        <f t="shared" si="8"/>
        <v>25959000</v>
      </c>
      <c r="BE59" s="93"/>
    </row>
    <row r="60" spans="1:57" ht="30" customHeight="1" thickBot="1" x14ac:dyDescent="0.25">
      <c r="A60" s="74"/>
      <c r="B60" s="76"/>
      <c r="C60" s="76"/>
      <c r="D60" s="77"/>
      <c r="E60" s="78"/>
      <c r="F60" s="76"/>
      <c r="G60" s="79"/>
      <c r="H60" s="80"/>
      <c r="I60" s="118">
        <v>2</v>
      </c>
      <c r="J60" s="78"/>
      <c r="K60" s="82"/>
      <c r="L60" s="83"/>
      <c r="M60" s="77"/>
      <c r="N60" s="119" t="s">
        <v>51</v>
      </c>
      <c r="O60" s="120">
        <v>18449000</v>
      </c>
      <c r="P60" s="121">
        <f>P61+P65+P69</f>
        <v>25959000</v>
      </c>
      <c r="Q60" s="122">
        <f>Q61+Q65+Q69</f>
        <v>28546000</v>
      </c>
      <c r="R60" s="123">
        <f>R61+R65+R69</f>
        <v>31131000</v>
      </c>
      <c r="S60" s="121">
        <f>S61+S65+S69</f>
        <v>25959000</v>
      </c>
      <c r="T60" s="121"/>
      <c r="U60" s="121">
        <f>U61+U65+U69</f>
        <v>3193000</v>
      </c>
      <c r="V60" s="121">
        <f>V61+V65+V69</f>
        <v>1855000</v>
      </c>
      <c r="W60" s="121">
        <f>W61+W65+W69</f>
        <v>1547500</v>
      </c>
      <c r="X60" s="121">
        <f t="shared" si="35"/>
        <v>6595500</v>
      </c>
      <c r="Y60" s="121">
        <f t="shared" si="9"/>
        <v>25.407373165376171</v>
      </c>
      <c r="AA60" s="121">
        <f>AA61+AA65+AA69</f>
        <v>2936000</v>
      </c>
      <c r="AB60" s="121">
        <f>AB61+AB65+AB69</f>
        <v>2541000</v>
      </c>
      <c r="AC60" s="121">
        <f>AC61+AC65+AC69</f>
        <v>2738500</v>
      </c>
      <c r="AD60" s="121">
        <f t="shared" si="41"/>
        <v>8215500</v>
      </c>
      <c r="AE60" s="121">
        <f t="shared" si="10"/>
        <v>31.647983358372819</v>
      </c>
      <c r="AG60" s="121">
        <f t="shared" si="42"/>
        <v>14811000</v>
      </c>
      <c r="AH60" s="121">
        <f t="shared" si="11"/>
        <v>57.055356523748991</v>
      </c>
      <c r="AJ60" s="121">
        <f>AJ61+AJ65+AJ69</f>
        <v>2560500</v>
      </c>
      <c r="AK60" s="121">
        <f>AK61+AK65+AK69</f>
        <v>2368500</v>
      </c>
      <c r="AL60" s="121">
        <f>AL61+AL65+AL69</f>
        <v>2218500</v>
      </c>
      <c r="AM60" s="121">
        <f t="shared" si="44"/>
        <v>7147500</v>
      </c>
      <c r="AN60" s="121">
        <f t="shared" si="12"/>
        <v>27.533803305212064</v>
      </c>
      <c r="AP60" s="121">
        <f>AP61+AP65+AP69</f>
        <v>1783500</v>
      </c>
      <c r="AQ60" s="121">
        <f>AQ61+AQ65+AQ69</f>
        <v>1909500</v>
      </c>
      <c r="AR60" s="121">
        <f>AR61+AR65+AR69</f>
        <v>307500</v>
      </c>
      <c r="AS60" s="121">
        <f t="shared" si="45"/>
        <v>4000500</v>
      </c>
      <c r="AT60" s="121">
        <f t="shared" si="13"/>
        <v>15.410840171038947</v>
      </c>
      <c r="AV60" s="121">
        <f t="shared" si="46"/>
        <v>11148000</v>
      </c>
      <c r="AW60" s="121">
        <f t="shared" si="14"/>
        <v>42.944643476251009</v>
      </c>
      <c r="AY60" s="121">
        <f t="shared" si="15"/>
        <v>25959000</v>
      </c>
      <c r="AZ60" s="121">
        <f t="shared" si="16"/>
        <v>100</v>
      </c>
      <c r="BB60" s="120">
        <f t="shared" si="6"/>
        <v>0</v>
      </c>
      <c r="BC60" s="121">
        <f t="shared" si="36"/>
        <v>0</v>
      </c>
      <c r="BD60" s="121">
        <f t="shared" si="8"/>
        <v>25959000</v>
      </c>
      <c r="BE60" s="93"/>
    </row>
    <row r="61" spans="1:57" ht="30" customHeight="1" thickBot="1" x14ac:dyDescent="0.25">
      <c r="A61" s="74"/>
      <c r="B61" s="76"/>
      <c r="C61" s="76"/>
      <c r="D61" s="77"/>
      <c r="E61" s="78"/>
      <c r="F61" s="76"/>
      <c r="G61" s="79"/>
      <c r="H61" s="80"/>
      <c r="I61" s="81"/>
      <c r="J61" s="124" t="s">
        <v>60</v>
      </c>
      <c r="K61" s="82"/>
      <c r="L61" s="83"/>
      <c r="M61" s="77"/>
      <c r="N61" s="101" t="s">
        <v>61</v>
      </c>
      <c r="O61" s="103">
        <v>15350000</v>
      </c>
      <c r="P61" s="103">
        <f>P62+P63+P64</f>
        <v>22400000</v>
      </c>
      <c r="Q61" s="125">
        <f>Q62+Q63+Q64</f>
        <v>24665000</v>
      </c>
      <c r="R61" s="126">
        <f>R62+R63+R64</f>
        <v>26930000</v>
      </c>
      <c r="S61" s="103">
        <f>S62+S63+S64</f>
        <v>22400000</v>
      </c>
      <c r="T61" s="103"/>
      <c r="U61" s="103">
        <f>U62+U63+U64</f>
        <v>2752000</v>
      </c>
      <c r="V61" s="103">
        <f>V62+V63+V64</f>
        <v>1567000</v>
      </c>
      <c r="W61" s="103">
        <f>W62+W63+W64</f>
        <v>1188000</v>
      </c>
      <c r="X61" s="103">
        <f t="shared" si="35"/>
        <v>5507000</v>
      </c>
      <c r="Y61" s="103">
        <f t="shared" si="9"/>
        <v>24.584821428571427</v>
      </c>
      <c r="AA61" s="103">
        <f>AA62+AA63+AA64</f>
        <v>2589000</v>
      </c>
      <c r="AB61" s="103">
        <f>AB62+AB63+AB64</f>
        <v>2239000</v>
      </c>
      <c r="AC61" s="103">
        <f>AC62+AC63+AC64</f>
        <v>2437000</v>
      </c>
      <c r="AD61" s="103">
        <f t="shared" si="41"/>
        <v>7265000</v>
      </c>
      <c r="AE61" s="170">
        <f t="shared" ref="AE61:AE68" si="54">AD61/(P61/100)</f>
        <v>32.433035714285715</v>
      </c>
      <c r="AG61" s="103">
        <f t="shared" si="42"/>
        <v>12772000</v>
      </c>
      <c r="AH61" s="103">
        <f t="shared" si="11"/>
        <v>57.017857142857146</v>
      </c>
      <c r="AJ61" s="103">
        <f>AJ62+AJ63+AJ64</f>
        <v>2277000</v>
      </c>
      <c r="AK61" s="103">
        <f>AK62+AK63+AK64</f>
        <v>2092000</v>
      </c>
      <c r="AL61" s="103">
        <f>AL62+AL63+AL64</f>
        <v>1933000</v>
      </c>
      <c r="AM61" s="103">
        <f t="shared" si="44"/>
        <v>6302000</v>
      </c>
      <c r="AN61" s="170">
        <f t="shared" ref="AN61:AN68" si="55">AM61/(P61/100)</f>
        <v>28.133928571428573</v>
      </c>
      <c r="AP61" s="103">
        <f>AP62+AP63+AP64</f>
        <v>1609000</v>
      </c>
      <c r="AQ61" s="103">
        <f>AQ62+AQ63+AQ64</f>
        <v>1710000</v>
      </c>
      <c r="AR61" s="103">
        <f>AR62+AR63+AR64</f>
        <v>7000</v>
      </c>
      <c r="AS61" s="103">
        <f t="shared" si="45"/>
        <v>3326000</v>
      </c>
      <c r="AT61" s="170">
        <f t="shared" ref="AT61:AT68" si="56">AS61/(P61/100)</f>
        <v>14.848214285714286</v>
      </c>
      <c r="AV61" s="103">
        <f t="shared" si="46"/>
        <v>9628000</v>
      </c>
      <c r="AW61" s="103">
        <f t="shared" si="14"/>
        <v>42.982142857142854</v>
      </c>
      <c r="AY61" s="103">
        <f t="shared" si="15"/>
        <v>22400000</v>
      </c>
      <c r="AZ61" s="103">
        <f t="shared" si="16"/>
        <v>100</v>
      </c>
      <c r="BB61" s="102">
        <f t="shared" si="6"/>
        <v>0</v>
      </c>
      <c r="BC61" s="103">
        <f t="shared" si="36"/>
        <v>0</v>
      </c>
      <c r="BD61" s="103">
        <f t="shared" si="8"/>
        <v>22400000</v>
      </c>
      <c r="BE61" s="93"/>
    </row>
    <row r="62" spans="1:57" ht="30" customHeight="1" thickBot="1" x14ac:dyDescent="0.25">
      <c r="A62" s="74"/>
      <c r="B62" s="76"/>
      <c r="C62" s="76"/>
      <c r="D62" s="77"/>
      <c r="E62" s="78"/>
      <c r="F62" s="76"/>
      <c r="G62" s="79"/>
      <c r="H62" s="80"/>
      <c r="I62" s="81"/>
      <c r="J62" s="78"/>
      <c r="K62" s="127">
        <v>1</v>
      </c>
      <c r="L62" s="83"/>
      <c r="M62" s="77"/>
      <c r="N62" s="128" t="s">
        <v>62</v>
      </c>
      <c r="O62" s="117">
        <v>15280000</v>
      </c>
      <c r="P62" s="117">
        <v>22300000</v>
      </c>
      <c r="Q62" s="117">
        <v>24550000</v>
      </c>
      <c r="R62" s="117">
        <v>26800000</v>
      </c>
      <c r="S62" s="117">
        <v>22300000</v>
      </c>
      <c r="T62" s="117"/>
      <c r="U62" s="160">
        <v>2748000</v>
      </c>
      <c r="V62" s="160">
        <v>1564000</v>
      </c>
      <c r="W62" s="160">
        <v>1185000</v>
      </c>
      <c r="X62" s="160">
        <f t="shared" si="35"/>
        <v>5497000</v>
      </c>
      <c r="Y62" s="173">
        <f t="shared" si="9"/>
        <v>24.650224215246638</v>
      </c>
      <c r="Z62" s="73"/>
      <c r="AA62" s="160">
        <v>2577000</v>
      </c>
      <c r="AB62" s="160">
        <v>2227000</v>
      </c>
      <c r="AC62" s="160">
        <v>2425000</v>
      </c>
      <c r="AD62" s="160">
        <f t="shared" si="41"/>
        <v>7229000</v>
      </c>
      <c r="AE62" s="174">
        <f t="shared" si="54"/>
        <v>32.417040358744394</v>
      </c>
      <c r="AF62" s="73"/>
      <c r="AG62" s="160">
        <f t="shared" si="42"/>
        <v>12726000</v>
      </c>
      <c r="AH62" s="160">
        <f t="shared" si="11"/>
        <v>57.067264573991032</v>
      </c>
      <c r="AI62" s="73"/>
      <c r="AJ62" s="160">
        <v>2269000</v>
      </c>
      <c r="AK62" s="160">
        <v>2084000</v>
      </c>
      <c r="AL62" s="160">
        <v>1921000</v>
      </c>
      <c r="AM62" s="160">
        <f t="shared" si="44"/>
        <v>6274000</v>
      </c>
      <c r="AN62" s="174">
        <f t="shared" si="55"/>
        <v>28.134529147982065</v>
      </c>
      <c r="AO62" s="73"/>
      <c r="AP62" s="160">
        <v>1600000</v>
      </c>
      <c r="AQ62" s="160">
        <v>1700000</v>
      </c>
      <c r="AR62" s="160"/>
      <c r="AS62" s="160">
        <f t="shared" si="45"/>
        <v>3300000</v>
      </c>
      <c r="AT62" s="174">
        <f t="shared" si="56"/>
        <v>14.798206278026905</v>
      </c>
      <c r="AU62" s="73"/>
      <c r="AV62" s="160">
        <f t="shared" si="46"/>
        <v>9574000</v>
      </c>
      <c r="AW62" s="160">
        <f t="shared" si="14"/>
        <v>42.932735426008968</v>
      </c>
      <c r="AX62" s="73"/>
      <c r="AY62" s="160">
        <f t="shared" si="15"/>
        <v>22300000</v>
      </c>
      <c r="AZ62" s="160">
        <f t="shared" si="16"/>
        <v>100</v>
      </c>
      <c r="BA62" s="73"/>
      <c r="BB62" s="160">
        <f t="shared" si="6"/>
        <v>0</v>
      </c>
      <c r="BC62" s="160">
        <f t="shared" si="36"/>
        <v>0</v>
      </c>
      <c r="BD62" s="160">
        <f t="shared" si="8"/>
        <v>22300000</v>
      </c>
      <c r="BE62" s="93"/>
    </row>
    <row r="63" spans="1:57" ht="30" customHeight="1" thickBot="1" x14ac:dyDescent="0.25">
      <c r="A63" s="74"/>
      <c r="B63" s="76"/>
      <c r="C63" s="76"/>
      <c r="D63" s="77"/>
      <c r="E63" s="78"/>
      <c r="F63" s="76"/>
      <c r="G63" s="79"/>
      <c r="H63" s="80"/>
      <c r="I63" s="81"/>
      <c r="J63" s="78"/>
      <c r="K63" s="127">
        <v>2</v>
      </c>
      <c r="L63" s="83"/>
      <c r="M63" s="77"/>
      <c r="N63" s="128" t="s">
        <v>70</v>
      </c>
      <c r="O63" s="117">
        <v>50000</v>
      </c>
      <c r="P63" s="117">
        <v>80000</v>
      </c>
      <c r="Q63" s="117">
        <v>90000</v>
      </c>
      <c r="R63" s="117">
        <v>100000</v>
      </c>
      <c r="S63" s="117">
        <v>80000</v>
      </c>
      <c r="T63" s="117"/>
      <c r="U63" s="160">
        <v>4000</v>
      </c>
      <c r="V63" s="160">
        <v>3000</v>
      </c>
      <c r="W63" s="160">
        <v>3000</v>
      </c>
      <c r="X63" s="117">
        <f t="shared" si="35"/>
        <v>10000</v>
      </c>
      <c r="Y63" s="144">
        <f t="shared" si="9"/>
        <v>12.5</v>
      </c>
      <c r="AA63" s="160">
        <v>10000</v>
      </c>
      <c r="AB63" s="160">
        <v>10000</v>
      </c>
      <c r="AC63" s="160">
        <v>10000</v>
      </c>
      <c r="AD63" s="117">
        <f t="shared" si="41"/>
        <v>30000</v>
      </c>
      <c r="AE63" s="171">
        <f t="shared" si="54"/>
        <v>37.5</v>
      </c>
      <c r="AG63" s="117">
        <f t="shared" si="42"/>
        <v>40000</v>
      </c>
      <c r="AH63" s="117">
        <f t="shared" si="11"/>
        <v>50</v>
      </c>
      <c r="AJ63" s="160">
        <v>6000</v>
      </c>
      <c r="AK63" s="160">
        <v>6000</v>
      </c>
      <c r="AL63" s="160">
        <v>7000</v>
      </c>
      <c r="AM63" s="117">
        <f t="shared" si="44"/>
        <v>19000</v>
      </c>
      <c r="AN63" s="171">
        <f t="shared" si="55"/>
        <v>23.75</v>
      </c>
      <c r="AP63" s="160">
        <v>7000</v>
      </c>
      <c r="AQ63" s="160">
        <v>7000</v>
      </c>
      <c r="AR63" s="160">
        <v>7000</v>
      </c>
      <c r="AS63" s="117">
        <f t="shared" si="45"/>
        <v>21000</v>
      </c>
      <c r="AT63" s="171">
        <f t="shared" si="56"/>
        <v>26.25</v>
      </c>
      <c r="AV63" s="117">
        <f t="shared" si="46"/>
        <v>40000</v>
      </c>
      <c r="AW63" s="117">
        <f t="shared" si="14"/>
        <v>50</v>
      </c>
      <c r="AY63" s="117">
        <f t="shared" si="15"/>
        <v>80000</v>
      </c>
      <c r="AZ63" s="117">
        <f t="shared" si="16"/>
        <v>100</v>
      </c>
      <c r="BB63" s="117">
        <f t="shared" si="6"/>
        <v>0</v>
      </c>
      <c r="BC63" s="117">
        <f t="shared" si="36"/>
        <v>0</v>
      </c>
      <c r="BD63" s="117">
        <f t="shared" si="8"/>
        <v>80000</v>
      </c>
      <c r="BE63" s="93"/>
    </row>
    <row r="64" spans="1:57" ht="30" customHeight="1" thickBot="1" x14ac:dyDescent="0.25">
      <c r="A64" s="74"/>
      <c r="B64" s="76"/>
      <c r="C64" s="76"/>
      <c r="D64" s="77"/>
      <c r="E64" s="78"/>
      <c r="F64" s="76"/>
      <c r="G64" s="79"/>
      <c r="H64" s="80"/>
      <c r="I64" s="81"/>
      <c r="J64" s="78"/>
      <c r="K64" s="127">
        <v>4</v>
      </c>
      <c r="L64" s="83"/>
      <c r="M64" s="77"/>
      <c r="N64" s="128" t="s">
        <v>63</v>
      </c>
      <c r="O64" s="117">
        <v>20000</v>
      </c>
      <c r="P64" s="117">
        <v>20000</v>
      </c>
      <c r="Q64" s="117">
        <v>25000</v>
      </c>
      <c r="R64" s="117">
        <v>30000</v>
      </c>
      <c r="S64" s="117">
        <v>20000</v>
      </c>
      <c r="T64" s="117"/>
      <c r="U64" s="160"/>
      <c r="V64" s="160"/>
      <c r="W64" s="160"/>
      <c r="X64" s="117">
        <f t="shared" si="35"/>
        <v>0</v>
      </c>
      <c r="Y64" s="144">
        <f t="shared" si="9"/>
        <v>0</v>
      </c>
      <c r="AA64" s="160">
        <v>2000</v>
      </c>
      <c r="AB64" s="160">
        <v>2000</v>
      </c>
      <c r="AC64" s="160">
        <v>2000</v>
      </c>
      <c r="AD64" s="117">
        <f t="shared" si="41"/>
        <v>6000</v>
      </c>
      <c r="AE64" s="171">
        <f t="shared" si="54"/>
        <v>30</v>
      </c>
      <c r="AG64" s="117">
        <f t="shared" si="42"/>
        <v>6000</v>
      </c>
      <c r="AH64" s="117">
        <f t="shared" si="11"/>
        <v>30</v>
      </c>
      <c r="AJ64" s="160">
        <v>2000</v>
      </c>
      <c r="AK64" s="160">
        <v>2000</v>
      </c>
      <c r="AL64" s="160">
        <v>5000</v>
      </c>
      <c r="AM64" s="117">
        <f t="shared" si="44"/>
        <v>9000</v>
      </c>
      <c r="AN64" s="171">
        <f t="shared" si="55"/>
        <v>45</v>
      </c>
      <c r="AP64" s="160">
        <v>2000</v>
      </c>
      <c r="AQ64" s="160">
        <v>3000</v>
      </c>
      <c r="AR64" s="160"/>
      <c r="AS64" s="117">
        <f t="shared" si="45"/>
        <v>5000</v>
      </c>
      <c r="AT64" s="171">
        <f t="shared" si="56"/>
        <v>25</v>
      </c>
      <c r="AV64" s="117">
        <f t="shared" si="46"/>
        <v>14000</v>
      </c>
      <c r="AW64" s="117">
        <f t="shared" si="14"/>
        <v>70</v>
      </c>
      <c r="AY64" s="117">
        <f t="shared" si="15"/>
        <v>20000</v>
      </c>
      <c r="AZ64" s="117">
        <f t="shared" si="16"/>
        <v>100</v>
      </c>
      <c r="BB64" s="117">
        <f t="shared" si="6"/>
        <v>0</v>
      </c>
      <c r="BC64" s="117">
        <f t="shared" si="36"/>
        <v>0</v>
      </c>
      <c r="BD64" s="117">
        <f t="shared" si="8"/>
        <v>20000</v>
      </c>
      <c r="BE64" s="93"/>
    </row>
    <row r="65" spans="1:57" ht="35.25" customHeight="1" thickBot="1" x14ac:dyDescent="0.25">
      <c r="A65" s="74"/>
      <c r="B65" s="76"/>
      <c r="C65" s="76"/>
      <c r="D65" s="77"/>
      <c r="E65" s="78"/>
      <c r="F65" s="76"/>
      <c r="G65" s="79"/>
      <c r="H65" s="80"/>
      <c r="I65" s="81"/>
      <c r="J65" s="124" t="s">
        <v>64</v>
      </c>
      <c r="K65" s="82"/>
      <c r="L65" s="83"/>
      <c r="M65" s="77"/>
      <c r="N65" s="101" t="s">
        <v>65</v>
      </c>
      <c r="O65" s="103">
        <v>2825000</v>
      </c>
      <c r="P65" s="103">
        <f>P66+P67+P68</f>
        <v>3323000</v>
      </c>
      <c r="Q65" s="125">
        <f>Q66+Q67+Q68</f>
        <v>3627000</v>
      </c>
      <c r="R65" s="126">
        <f>R66+R67+R68</f>
        <v>3930000</v>
      </c>
      <c r="S65" s="103">
        <f>S66+S67+S68</f>
        <v>3323000</v>
      </c>
      <c r="T65" s="103"/>
      <c r="U65" s="103">
        <f>U66+U67+U68</f>
        <v>439000</v>
      </c>
      <c r="V65" s="103">
        <f>V66+V67+V68</f>
        <v>268000</v>
      </c>
      <c r="W65" s="103">
        <f>W66+W67+W68</f>
        <v>328000</v>
      </c>
      <c r="X65" s="103">
        <f t="shared" si="35"/>
        <v>1035000</v>
      </c>
      <c r="Y65" s="103">
        <f t="shared" si="9"/>
        <v>31.146554318387</v>
      </c>
      <c r="AA65" s="103">
        <f>AA66+AA67+AA68</f>
        <v>321500</v>
      </c>
      <c r="AB65" s="103">
        <f>AB66+AB67+AB68</f>
        <v>276000</v>
      </c>
      <c r="AC65" s="103">
        <f>AC66+AC67+AC68</f>
        <v>276000</v>
      </c>
      <c r="AD65" s="103">
        <f t="shared" si="41"/>
        <v>873500</v>
      </c>
      <c r="AE65" s="170">
        <f t="shared" si="54"/>
        <v>26.286488113150767</v>
      </c>
      <c r="AG65" s="103">
        <f t="shared" si="42"/>
        <v>1908500</v>
      </c>
      <c r="AH65" s="103">
        <f t="shared" si="11"/>
        <v>57.433042431537764</v>
      </c>
      <c r="AJ65" s="103">
        <f>AJ66+AJ67+AJ68</f>
        <v>251500</v>
      </c>
      <c r="AK65" s="103">
        <f>AK66+AK67+AK68</f>
        <v>254500</v>
      </c>
      <c r="AL65" s="103">
        <f>AL66+AL67+AL68</f>
        <v>264000</v>
      </c>
      <c r="AM65" s="103">
        <f t="shared" si="44"/>
        <v>770000</v>
      </c>
      <c r="AN65" s="170">
        <f t="shared" si="55"/>
        <v>23.171832681312068</v>
      </c>
      <c r="AP65" s="103">
        <f>AP66+AP67+AP68</f>
        <v>166000</v>
      </c>
      <c r="AQ65" s="103">
        <f>AQ66+AQ67+AQ68</f>
        <v>191500</v>
      </c>
      <c r="AR65" s="103">
        <f>AR66+AR67+AR68</f>
        <v>287000</v>
      </c>
      <c r="AS65" s="103">
        <f t="shared" si="45"/>
        <v>644500</v>
      </c>
      <c r="AT65" s="170">
        <f t="shared" si="56"/>
        <v>19.395124887150164</v>
      </c>
      <c r="AV65" s="103">
        <f t="shared" si="46"/>
        <v>1414500</v>
      </c>
      <c r="AW65" s="103">
        <f t="shared" si="14"/>
        <v>42.566957568462236</v>
      </c>
      <c r="AY65" s="103">
        <f t="shared" si="15"/>
        <v>3323000</v>
      </c>
      <c r="AZ65" s="103">
        <f t="shared" si="16"/>
        <v>100</v>
      </c>
      <c r="BB65" s="102">
        <f t="shared" si="6"/>
        <v>0</v>
      </c>
      <c r="BC65" s="103">
        <f t="shared" si="36"/>
        <v>0</v>
      </c>
      <c r="BD65" s="103">
        <f t="shared" si="8"/>
        <v>3323000</v>
      </c>
      <c r="BE65" s="93"/>
    </row>
    <row r="66" spans="1:57" ht="30" customHeight="1" thickBot="1" x14ac:dyDescent="0.25">
      <c r="A66" s="74"/>
      <c r="B66" s="76"/>
      <c r="C66" s="76"/>
      <c r="D66" s="77"/>
      <c r="E66" s="78"/>
      <c r="F66" s="76"/>
      <c r="G66" s="79"/>
      <c r="H66" s="80"/>
      <c r="I66" s="81"/>
      <c r="J66" s="78"/>
      <c r="K66" s="127">
        <v>1</v>
      </c>
      <c r="L66" s="83"/>
      <c r="M66" s="77"/>
      <c r="N66" s="128" t="s">
        <v>62</v>
      </c>
      <c r="O66" s="117">
        <v>2810000</v>
      </c>
      <c r="P66" s="117">
        <v>3300000</v>
      </c>
      <c r="Q66" s="117">
        <v>3600000</v>
      </c>
      <c r="R66" s="117">
        <v>3900000</v>
      </c>
      <c r="S66" s="117">
        <v>3300000</v>
      </c>
      <c r="T66" s="117"/>
      <c r="U66" s="160">
        <v>438000</v>
      </c>
      <c r="V66" s="160">
        <v>266000</v>
      </c>
      <c r="W66" s="160">
        <v>328000</v>
      </c>
      <c r="X66" s="117">
        <f t="shared" si="35"/>
        <v>1032000</v>
      </c>
      <c r="Y66" s="144">
        <f t="shared" si="9"/>
        <v>31.272727272727273</v>
      </c>
      <c r="AA66" s="160">
        <v>317500</v>
      </c>
      <c r="AB66" s="160">
        <v>274000</v>
      </c>
      <c r="AC66" s="160">
        <v>274000</v>
      </c>
      <c r="AD66" s="117">
        <f t="shared" si="41"/>
        <v>865500</v>
      </c>
      <c r="AE66" s="171">
        <f t="shared" si="54"/>
        <v>26.227272727272727</v>
      </c>
      <c r="AG66" s="117">
        <f t="shared" si="42"/>
        <v>1897500</v>
      </c>
      <c r="AH66" s="117">
        <f t="shared" si="11"/>
        <v>57.5</v>
      </c>
      <c r="AJ66" s="160">
        <v>249500</v>
      </c>
      <c r="AK66" s="160">
        <v>252500</v>
      </c>
      <c r="AL66" s="160">
        <v>262000</v>
      </c>
      <c r="AM66" s="117">
        <f t="shared" si="44"/>
        <v>764000</v>
      </c>
      <c r="AN66" s="171">
        <f t="shared" si="55"/>
        <v>23.151515151515152</v>
      </c>
      <c r="AP66" s="160">
        <v>164000</v>
      </c>
      <c r="AQ66" s="160">
        <v>189500</v>
      </c>
      <c r="AR66" s="160">
        <v>285000</v>
      </c>
      <c r="AS66" s="117">
        <f t="shared" si="45"/>
        <v>638500</v>
      </c>
      <c r="AT66" s="171">
        <f t="shared" si="56"/>
        <v>19.348484848484848</v>
      </c>
      <c r="AV66" s="117">
        <f t="shared" si="46"/>
        <v>1402500</v>
      </c>
      <c r="AW66" s="117">
        <f t="shared" si="14"/>
        <v>42.5</v>
      </c>
      <c r="AY66" s="117">
        <f t="shared" si="15"/>
        <v>3300000</v>
      </c>
      <c r="AZ66" s="117">
        <f t="shared" si="16"/>
        <v>100</v>
      </c>
      <c r="BB66" s="117">
        <f t="shared" si="6"/>
        <v>0</v>
      </c>
      <c r="BC66" s="117">
        <f t="shared" si="36"/>
        <v>0</v>
      </c>
      <c r="BD66" s="117">
        <f t="shared" si="8"/>
        <v>3300000</v>
      </c>
      <c r="BE66" s="93"/>
    </row>
    <row r="67" spans="1:57" ht="30" customHeight="1" thickBot="1" x14ac:dyDescent="0.25">
      <c r="A67" s="74"/>
      <c r="B67" s="76"/>
      <c r="C67" s="76"/>
      <c r="D67" s="77"/>
      <c r="E67" s="78"/>
      <c r="F67" s="76"/>
      <c r="G67" s="79"/>
      <c r="H67" s="80"/>
      <c r="I67" s="81"/>
      <c r="J67" s="78"/>
      <c r="K67" s="127">
        <v>2</v>
      </c>
      <c r="L67" s="83"/>
      <c r="M67" s="77"/>
      <c r="N67" s="128" t="s">
        <v>70</v>
      </c>
      <c r="O67" s="117">
        <v>12000</v>
      </c>
      <c r="P67" s="117">
        <v>21000</v>
      </c>
      <c r="Q67" s="117">
        <v>25000</v>
      </c>
      <c r="R67" s="117">
        <v>28000</v>
      </c>
      <c r="S67" s="117">
        <v>21000</v>
      </c>
      <c r="T67" s="117"/>
      <c r="U67" s="160">
        <v>1000</v>
      </c>
      <c r="V67" s="160">
        <v>2000</v>
      </c>
      <c r="W67" s="160"/>
      <c r="X67" s="117">
        <f t="shared" si="35"/>
        <v>3000</v>
      </c>
      <c r="Y67" s="144">
        <f t="shared" si="9"/>
        <v>14.285714285714286</v>
      </c>
      <c r="AA67" s="160">
        <v>2000</v>
      </c>
      <c r="AB67" s="160">
        <v>2000</v>
      </c>
      <c r="AC67" s="160">
        <v>2000</v>
      </c>
      <c r="AD67" s="117">
        <f t="shared" si="41"/>
        <v>6000</v>
      </c>
      <c r="AE67" s="171">
        <f t="shared" si="54"/>
        <v>28.571428571428573</v>
      </c>
      <c r="AG67" s="117">
        <f t="shared" si="42"/>
        <v>9000</v>
      </c>
      <c r="AH67" s="117">
        <f t="shared" si="11"/>
        <v>42.857142857142854</v>
      </c>
      <c r="AJ67" s="160">
        <v>2000</v>
      </c>
      <c r="AK67" s="160">
        <v>2000</v>
      </c>
      <c r="AL67" s="160">
        <v>2000</v>
      </c>
      <c r="AM67" s="117">
        <f t="shared" si="44"/>
        <v>6000</v>
      </c>
      <c r="AN67" s="171">
        <f t="shared" si="55"/>
        <v>28.571428571428573</v>
      </c>
      <c r="AP67" s="160">
        <v>2000</v>
      </c>
      <c r="AQ67" s="160">
        <v>2000</v>
      </c>
      <c r="AR67" s="160">
        <v>2000</v>
      </c>
      <c r="AS67" s="117">
        <f t="shared" si="45"/>
        <v>6000</v>
      </c>
      <c r="AT67" s="171">
        <f t="shared" si="56"/>
        <v>28.571428571428573</v>
      </c>
      <c r="AV67" s="117">
        <f t="shared" si="46"/>
        <v>12000</v>
      </c>
      <c r="AW67" s="117">
        <f t="shared" si="14"/>
        <v>57.142857142857146</v>
      </c>
      <c r="AY67" s="117">
        <f t="shared" si="15"/>
        <v>21000</v>
      </c>
      <c r="AZ67" s="117">
        <f t="shared" si="16"/>
        <v>100</v>
      </c>
      <c r="BB67" s="117">
        <f t="shared" si="6"/>
        <v>0</v>
      </c>
      <c r="BC67" s="117">
        <f t="shared" si="36"/>
        <v>0</v>
      </c>
      <c r="BD67" s="117">
        <f t="shared" si="8"/>
        <v>21000</v>
      </c>
      <c r="BE67" s="93"/>
    </row>
    <row r="68" spans="1:57" ht="30" customHeight="1" x14ac:dyDescent="0.2">
      <c r="A68" s="74"/>
      <c r="B68" s="76"/>
      <c r="C68" s="76"/>
      <c r="D68" s="77"/>
      <c r="E68" s="78"/>
      <c r="F68" s="76"/>
      <c r="G68" s="79"/>
      <c r="H68" s="80"/>
      <c r="I68" s="81"/>
      <c r="J68" s="78"/>
      <c r="K68" s="127">
        <v>4</v>
      </c>
      <c r="L68" s="83"/>
      <c r="M68" s="77"/>
      <c r="N68" s="128" t="s">
        <v>63</v>
      </c>
      <c r="O68" s="117">
        <v>3000</v>
      </c>
      <c r="P68" s="117">
        <v>2000</v>
      </c>
      <c r="Q68" s="117">
        <v>2000</v>
      </c>
      <c r="R68" s="117">
        <v>2000</v>
      </c>
      <c r="S68" s="117">
        <v>2000</v>
      </c>
      <c r="T68" s="117"/>
      <c r="U68" s="117"/>
      <c r="V68" s="117"/>
      <c r="W68" s="117"/>
      <c r="X68" s="117">
        <f t="shared" si="35"/>
        <v>0</v>
      </c>
      <c r="Y68" s="144">
        <f t="shared" si="9"/>
        <v>0</v>
      </c>
      <c r="AA68" s="117">
        <v>2000</v>
      </c>
      <c r="AB68" s="117"/>
      <c r="AC68" s="117"/>
      <c r="AD68" s="117">
        <f t="shared" si="41"/>
        <v>2000</v>
      </c>
      <c r="AE68" s="171">
        <f t="shared" si="54"/>
        <v>100</v>
      </c>
      <c r="AG68" s="117">
        <f t="shared" si="42"/>
        <v>2000</v>
      </c>
      <c r="AH68" s="117">
        <f t="shared" si="11"/>
        <v>100</v>
      </c>
      <c r="AJ68" s="117"/>
      <c r="AK68" s="117"/>
      <c r="AL68" s="117"/>
      <c r="AM68" s="117">
        <f t="shared" si="44"/>
        <v>0</v>
      </c>
      <c r="AN68" s="171">
        <f t="shared" si="55"/>
        <v>0</v>
      </c>
      <c r="AP68" s="117"/>
      <c r="AQ68" s="117"/>
      <c r="AR68" s="117"/>
      <c r="AS68" s="117">
        <f t="shared" si="45"/>
        <v>0</v>
      </c>
      <c r="AT68" s="171">
        <f t="shared" si="56"/>
        <v>0</v>
      </c>
      <c r="AV68" s="117">
        <f t="shared" si="46"/>
        <v>0</v>
      </c>
      <c r="AW68" s="117">
        <f t="shared" si="14"/>
        <v>0</v>
      </c>
      <c r="AY68" s="117">
        <f t="shared" si="15"/>
        <v>2000</v>
      </c>
      <c r="AZ68" s="117">
        <f t="shared" si="16"/>
        <v>100</v>
      </c>
      <c r="BB68" s="117">
        <f t="shared" si="6"/>
        <v>0</v>
      </c>
      <c r="BC68" s="117">
        <f t="shared" si="36"/>
        <v>0</v>
      </c>
      <c r="BD68" s="117">
        <f t="shared" si="8"/>
        <v>2000</v>
      </c>
      <c r="BE68" s="93"/>
    </row>
    <row r="69" spans="1:57" ht="30" customHeight="1" x14ac:dyDescent="0.2">
      <c r="A69" s="74"/>
      <c r="B69" s="76"/>
      <c r="C69" s="76"/>
      <c r="D69" s="77"/>
      <c r="E69" s="78"/>
      <c r="F69" s="76"/>
      <c r="G69" s="79"/>
      <c r="H69" s="80"/>
      <c r="I69" s="81"/>
      <c r="J69" s="124" t="s">
        <v>52</v>
      </c>
      <c r="K69" s="82"/>
      <c r="L69" s="83"/>
      <c r="M69" s="77"/>
      <c r="N69" s="101" t="s">
        <v>53</v>
      </c>
      <c r="O69" s="102">
        <v>274000</v>
      </c>
      <c r="P69" s="103">
        <f>P70+P71+P72+P73</f>
        <v>236000</v>
      </c>
      <c r="Q69" s="125">
        <f>Q70+Q71+Q72+Q73</f>
        <v>254000</v>
      </c>
      <c r="R69" s="126">
        <f>R70+R71+R72+R73</f>
        <v>271000</v>
      </c>
      <c r="S69" s="103">
        <f>S70+S71+S72+S73</f>
        <v>236000</v>
      </c>
      <c r="T69" s="103"/>
      <c r="U69" s="103">
        <f>U70+U71+U72+U73</f>
        <v>2000</v>
      </c>
      <c r="V69" s="103">
        <f>V70+V71+V72+V73</f>
        <v>20000</v>
      </c>
      <c r="W69" s="103">
        <f>W70+W71+W72+W73</f>
        <v>31500</v>
      </c>
      <c r="X69" s="103">
        <f t="shared" si="35"/>
        <v>53500</v>
      </c>
      <c r="Y69" s="103">
        <f t="shared" si="9"/>
        <v>22.66949152542373</v>
      </c>
      <c r="AA69" s="103">
        <f>AA70+AA71+AA72+AA73</f>
        <v>25500</v>
      </c>
      <c r="AB69" s="103">
        <f>AB70+AB71+AB72+AB73</f>
        <v>26000</v>
      </c>
      <c r="AC69" s="103">
        <f>AC70+AC71+AC72+AC73</f>
        <v>25500</v>
      </c>
      <c r="AD69" s="103">
        <f t="shared" si="41"/>
        <v>77000</v>
      </c>
      <c r="AE69" s="103">
        <f>AD69/(S69/100)</f>
        <v>32.627118644067799</v>
      </c>
      <c r="AG69" s="103">
        <f t="shared" si="42"/>
        <v>130500</v>
      </c>
      <c r="AH69" s="103">
        <f t="shared" si="11"/>
        <v>55.296610169491522</v>
      </c>
      <c r="AJ69" s="103">
        <f>AJ70+AJ71+AJ72+AJ73</f>
        <v>32000</v>
      </c>
      <c r="AK69" s="103">
        <f>AK70+AK71+AK72+AK73</f>
        <v>22000</v>
      </c>
      <c r="AL69" s="103">
        <f>AL70+AL71+AL72+AL73</f>
        <v>21500</v>
      </c>
      <c r="AM69" s="103">
        <f t="shared" si="44"/>
        <v>75500</v>
      </c>
      <c r="AN69" s="103">
        <f>AM69/(S69/100)</f>
        <v>31.991525423728813</v>
      </c>
      <c r="AP69" s="103">
        <f>AP70+AP71+AP72+AP73</f>
        <v>8500</v>
      </c>
      <c r="AQ69" s="103">
        <f>AQ70+AQ71+AQ72+AQ73</f>
        <v>8000</v>
      </c>
      <c r="AR69" s="103">
        <f>AR70+AR71+AR72+AR73</f>
        <v>13500</v>
      </c>
      <c r="AS69" s="103">
        <f t="shared" si="45"/>
        <v>30000</v>
      </c>
      <c r="AT69" s="103">
        <f>AS69/(S69/100)</f>
        <v>12.711864406779661</v>
      </c>
      <c r="AV69" s="103">
        <f t="shared" si="46"/>
        <v>105500</v>
      </c>
      <c r="AW69" s="103">
        <f t="shared" si="14"/>
        <v>44.703389830508478</v>
      </c>
      <c r="AY69" s="103">
        <f t="shared" si="15"/>
        <v>236000</v>
      </c>
      <c r="AZ69" s="103">
        <f t="shared" si="16"/>
        <v>100</v>
      </c>
      <c r="BB69" s="102">
        <f t="shared" si="6"/>
        <v>0</v>
      </c>
      <c r="BC69" s="103">
        <f t="shared" si="36"/>
        <v>0</v>
      </c>
      <c r="BD69" s="103">
        <f t="shared" si="8"/>
        <v>236000</v>
      </c>
      <c r="BE69" s="93"/>
    </row>
    <row r="70" spans="1:57" ht="30" customHeight="1" x14ac:dyDescent="0.2">
      <c r="A70" s="74"/>
      <c r="B70" s="76"/>
      <c r="C70" s="76"/>
      <c r="D70" s="77"/>
      <c r="E70" s="78"/>
      <c r="F70" s="76"/>
      <c r="G70" s="79"/>
      <c r="H70" s="80"/>
      <c r="I70" s="81"/>
      <c r="J70" s="78"/>
      <c r="K70" s="127">
        <v>2</v>
      </c>
      <c r="L70" s="83"/>
      <c r="M70" s="77"/>
      <c r="N70" s="128" t="s">
        <v>54</v>
      </c>
      <c r="O70" s="129">
        <v>22000</v>
      </c>
      <c r="P70" s="117">
        <v>19000</v>
      </c>
      <c r="Q70" s="117">
        <v>21000</v>
      </c>
      <c r="R70" s="117">
        <v>24000</v>
      </c>
      <c r="S70" s="117">
        <v>19000</v>
      </c>
      <c r="T70" s="117"/>
      <c r="U70" s="160"/>
      <c r="V70" s="160"/>
      <c r="W70" s="160">
        <v>5000</v>
      </c>
      <c r="X70" s="117">
        <f t="shared" si="35"/>
        <v>5000</v>
      </c>
      <c r="Y70" s="144">
        <f t="shared" si="9"/>
        <v>26.315789473684209</v>
      </c>
      <c r="Z70" s="36">
        <v>0</v>
      </c>
      <c r="AA70" s="160">
        <v>1000</v>
      </c>
      <c r="AB70" s="160">
        <v>2000</v>
      </c>
      <c r="AC70" s="160">
        <v>2000</v>
      </c>
      <c r="AD70" s="117">
        <f t="shared" si="41"/>
        <v>5000</v>
      </c>
      <c r="AE70" s="144">
        <f>AD70/(S70/100)</f>
        <v>26.315789473684209</v>
      </c>
      <c r="AG70" s="117">
        <f t="shared" si="42"/>
        <v>10000</v>
      </c>
      <c r="AH70" s="117">
        <f t="shared" si="11"/>
        <v>52.631578947368418</v>
      </c>
      <c r="AJ70" s="160">
        <v>1500</v>
      </c>
      <c r="AK70" s="160">
        <v>1500</v>
      </c>
      <c r="AL70" s="160">
        <v>1500</v>
      </c>
      <c r="AM70" s="117">
        <f t="shared" si="44"/>
        <v>4500</v>
      </c>
      <c r="AN70" s="144">
        <f>AM70/(S70/100)</f>
        <v>23.684210526315791</v>
      </c>
      <c r="AP70" s="160">
        <v>1500</v>
      </c>
      <c r="AQ70" s="160">
        <v>1500</v>
      </c>
      <c r="AR70" s="160">
        <v>1500</v>
      </c>
      <c r="AS70" s="117">
        <f t="shared" si="45"/>
        <v>4500</v>
      </c>
      <c r="AT70" s="144">
        <f>AS70/(S70/100)</f>
        <v>23.684210526315791</v>
      </c>
      <c r="AV70" s="117">
        <f t="shared" si="46"/>
        <v>9000</v>
      </c>
      <c r="AW70" s="117">
        <f t="shared" si="14"/>
        <v>47.368421052631582</v>
      </c>
      <c r="AY70" s="117">
        <f t="shared" si="15"/>
        <v>19000</v>
      </c>
      <c r="AZ70" s="117">
        <f t="shared" si="16"/>
        <v>100</v>
      </c>
      <c r="BB70" s="117">
        <f t="shared" si="6"/>
        <v>0</v>
      </c>
      <c r="BC70" s="117">
        <f t="shared" si="36"/>
        <v>0</v>
      </c>
      <c r="BD70" s="117">
        <f t="shared" si="8"/>
        <v>19000</v>
      </c>
      <c r="BE70" s="93"/>
    </row>
    <row r="71" spans="1:57" ht="30" customHeight="1" x14ac:dyDescent="0.2">
      <c r="A71" s="74"/>
      <c r="B71" s="76"/>
      <c r="C71" s="76"/>
      <c r="D71" s="77"/>
      <c r="E71" s="78"/>
      <c r="F71" s="76"/>
      <c r="G71" s="79"/>
      <c r="H71" s="80"/>
      <c r="I71" s="81"/>
      <c r="J71" s="78"/>
      <c r="K71" s="127">
        <v>3</v>
      </c>
      <c r="L71" s="83"/>
      <c r="M71" s="77"/>
      <c r="N71" s="128" t="s">
        <v>66</v>
      </c>
      <c r="O71" s="129">
        <v>230000</v>
      </c>
      <c r="P71" s="117">
        <v>207000</v>
      </c>
      <c r="Q71" s="117">
        <v>219000</v>
      </c>
      <c r="R71" s="117">
        <v>231000</v>
      </c>
      <c r="S71" s="117">
        <v>207000</v>
      </c>
      <c r="T71" s="117"/>
      <c r="U71" s="160"/>
      <c r="V71" s="160">
        <v>18000</v>
      </c>
      <c r="W71" s="160">
        <v>23500</v>
      </c>
      <c r="X71" s="117">
        <f t="shared" si="35"/>
        <v>41500</v>
      </c>
      <c r="Y71" s="144">
        <f t="shared" si="9"/>
        <v>20.04830917874396</v>
      </c>
      <c r="AA71" s="160">
        <v>24000</v>
      </c>
      <c r="AB71" s="160">
        <v>23500</v>
      </c>
      <c r="AC71" s="160">
        <v>22500</v>
      </c>
      <c r="AD71" s="117">
        <f t="shared" si="41"/>
        <v>70000</v>
      </c>
      <c r="AE71" s="144">
        <f>AD71/(S71/100)</f>
        <v>33.816425120772948</v>
      </c>
      <c r="AG71" s="117">
        <f t="shared" si="42"/>
        <v>111500</v>
      </c>
      <c r="AH71" s="117">
        <f t="shared" si="11"/>
        <v>53.864734299516911</v>
      </c>
      <c r="AJ71" s="160">
        <v>30000</v>
      </c>
      <c r="AK71" s="160">
        <v>20000</v>
      </c>
      <c r="AL71" s="160">
        <v>20000</v>
      </c>
      <c r="AM71" s="117">
        <f t="shared" si="44"/>
        <v>70000</v>
      </c>
      <c r="AN71" s="144">
        <f>AM71/(S71/100)</f>
        <v>33.816425120772948</v>
      </c>
      <c r="AP71" s="160">
        <v>7000</v>
      </c>
      <c r="AQ71" s="160">
        <v>6500</v>
      </c>
      <c r="AR71" s="160">
        <v>12000</v>
      </c>
      <c r="AS71" s="117">
        <f t="shared" si="45"/>
        <v>25500</v>
      </c>
      <c r="AT71" s="144">
        <f>AS71/(S71/100)</f>
        <v>12.318840579710145</v>
      </c>
      <c r="AV71" s="117">
        <f t="shared" si="46"/>
        <v>95500</v>
      </c>
      <c r="AW71" s="117">
        <f t="shared" si="14"/>
        <v>46.135265700483089</v>
      </c>
      <c r="AY71" s="117">
        <f t="shared" si="15"/>
        <v>207000</v>
      </c>
      <c r="AZ71" s="117">
        <f t="shared" si="16"/>
        <v>100</v>
      </c>
      <c r="BB71" s="117">
        <f t="shared" si="6"/>
        <v>0</v>
      </c>
      <c r="BC71" s="117">
        <f t="shared" si="36"/>
        <v>0</v>
      </c>
      <c r="BD71" s="117">
        <f t="shared" si="8"/>
        <v>207000</v>
      </c>
      <c r="BE71" s="93"/>
    </row>
    <row r="72" spans="1:57" ht="30" customHeight="1" x14ac:dyDescent="0.2">
      <c r="A72" s="74"/>
      <c r="B72" s="76"/>
      <c r="C72" s="76"/>
      <c r="D72" s="77"/>
      <c r="E72" s="78"/>
      <c r="F72" s="76"/>
      <c r="G72" s="79"/>
      <c r="H72" s="80"/>
      <c r="I72" s="81"/>
      <c r="J72" s="78"/>
      <c r="K72" s="127">
        <v>5</v>
      </c>
      <c r="L72" s="83"/>
      <c r="M72" s="77"/>
      <c r="N72" s="128" t="s">
        <v>55</v>
      </c>
      <c r="O72" s="129">
        <v>8000</v>
      </c>
      <c r="P72" s="117">
        <v>6000</v>
      </c>
      <c r="Q72" s="117">
        <v>9000</v>
      </c>
      <c r="R72" s="117">
        <v>10000</v>
      </c>
      <c r="S72" s="117">
        <v>6000</v>
      </c>
      <c r="T72" s="117"/>
      <c r="U72" s="160">
        <v>2000</v>
      </c>
      <c r="V72" s="160">
        <v>2000</v>
      </c>
      <c r="W72" s="160">
        <v>2000</v>
      </c>
      <c r="X72" s="117">
        <f t="shared" si="35"/>
        <v>6000</v>
      </c>
      <c r="Y72" s="144">
        <f t="shared" si="9"/>
        <v>100</v>
      </c>
      <c r="AA72" s="160"/>
      <c r="AB72" s="160"/>
      <c r="AC72" s="160"/>
      <c r="AD72" s="117">
        <f t="shared" si="41"/>
        <v>0</v>
      </c>
      <c r="AE72" s="144">
        <f>AD72/(S72/100)</f>
        <v>0</v>
      </c>
      <c r="AG72" s="117">
        <f t="shared" si="42"/>
        <v>6000</v>
      </c>
      <c r="AH72" s="117">
        <f t="shared" si="11"/>
        <v>100</v>
      </c>
      <c r="AJ72" s="160"/>
      <c r="AK72" s="160"/>
      <c r="AL72" s="160"/>
      <c r="AM72" s="117">
        <f t="shared" si="44"/>
        <v>0</v>
      </c>
      <c r="AN72" s="144">
        <f>AM72/(S72/100)</f>
        <v>0</v>
      </c>
      <c r="AP72" s="160"/>
      <c r="AQ72" s="160"/>
      <c r="AR72" s="160"/>
      <c r="AS72" s="117">
        <f t="shared" si="45"/>
        <v>0</v>
      </c>
      <c r="AT72" s="144">
        <f>AS72/(S72/100)</f>
        <v>0</v>
      </c>
      <c r="AV72" s="117">
        <f t="shared" si="46"/>
        <v>0</v>
      </c>
      <c r="AW72" s="117">
        <f t="shared" si="14"/>
        <v>0</v>
      </c>
      <c r="AY72" s="117">
        <f t="shared" si="15"/>
        <v>6000</v>
      </c>
      <c r="AZ72" s="117">
        <f t="shared" si="16"/>
        <v>100</v>
      </c>
      <c r="BB72" s="117">
        <f t="shared" si="6"/>
        <v>0</v>
      </c>
      <c r="BC72" s="117">
        <f t="shared" si="36"/>
        <v>0</v>
      </c>
      <c r="BD72" s="117">
        <f t="shared" si="8"/>
        <v>6000</v>
      </c>
      <c r="BE72" s="93"/>
    </row>
    <row r="73" spans="1:57" ht="30" customHeight="1" x14ac:dyDescent="0.2">
      <c r="A73" s="74"/>
      <c r="B73" s="76"/>
      <c r="C73" s="76"/>
      <c r="D73" s="77"/>
      <c r="E73" s="78"/>
      <c r="F73" s="76"/>
      <c r="G73" s="79"/>
      <c r="H73" s="80"/>
      <c r="I73" s="81"/>
      <c r="J73" s="78"/>
      <c r="K73" s="127">
        <v>7</v>
      </c>
      <c r="L73" s="83"/>
      <c r="M73" s="77"/>
      <c r="N73" s="128" t="s">
        <v>56</v>
      </c>
      <c r="O73" s="129">
        <v>14000</v>
      </c>
      <c r="P73" s="117">
        <v>4000</v>
      </c>
      <c r="Q73" s="117">
        <v>5000</v>
      </c>
      <c r="R73" s="117">
        <v>6000</v>
      </c>
      <c r="S73" s="117">
        <v>4000</v>
      </c>
      <c r="T73" s="117"/>
      <c r="U73" s="160"/>
      <c r="V73" s="160"/>
      <c r="W73" s="160">
        <v>1000</v>
      </c>
      <c r="X73" s="117">
        <f t="shared" si="35"/>
        <v>1000</v>
      </c>
      <c r="Y73" s="144">
        <f t="shared" si="9"/>
        <v>25</v>
      </c>
      <c r="AA73" s="160">
        <v>500</v>
      </c>
      <c r="AB73" s="160">
        <v>500</v>
      </c>
      <c r="AC73" s="160">
        <v>1000</v>
      </c>
      <c r="AD73" s="117">
        <f t="shared" si="41"/>
        <v>2000</v>
      </c>
      <c r="AE73" s="144">
        <f>AD73/(S73/100)</f>
        <v>50</v>
      </c>
      <c r="AG73" s="117">
        <f t="shared" si="42"/>
        <v>3000</v>
      </c>
      <c r="AH73" s="117">
        <f t="shared" si="11"/>
        <v>75</v>
      </c>
      <c r="AJ73" s="160">
        <v>500</v>
      </c>
      <c r="AK73" s="160">
        <v>500</v>
      </c>
      <c r="AL73" s="160"/>
      <c r="AM73" s="117">
        <f t="shared" si="44"/>
        <v>1000</v>
      </c>
      <c r="AN73" s="144">
        <f>AM73/(S73/100)</f>
        <v>25</v>
      </c>
      <c r="AP73" s="160"/>
      <c r="AQ73" s="160"/>
      <c r="AR73" s="160"/>
      <c r="AS73" s="117">
        <f t="shared" si="45"/>
        <v>0</v>
      </c>
      <c r="AT73" s="144">
        <f>AS73/(S73/100)</f>
        <v>0</v>
      </c>
      <c r="AV73" s="117">
        <f t="shared" si="46"/>
        <v>1000</v>
      </c>
      <c r="AW73" s="117">
        <f t="shared" si="14"/>
        <v>25</v>
      </c>
      <c r="AY73" s="117">
        <f t="shared" si="15"/>
        <v>4000</v>
      </c>
      <c r="AZ73" s="117">
        <f t="shared" si="16"/>
        <v>100</v>
      </c>
      <c r="BB73" s="117">
        <f t="shared" si="6"/>
        <v>0</v>
      </c>
      <c r="BC73" s="117">
        <f t="shared" si="36"/>
        <v>0</v>
      </c>
      <c r="BD73" s="117">
        <f t="shared" si="8"/>
        <v>4000</v>
      </c>
      <c r="BE73" s="93"/>
    </row>
    <row r="74" spans="1:57" ht="30" customHeight="1" x14ac:dyDescent="0.2">
      <c r="A74" s="74"/>
      <c r="B74" s="76"/>
      <c r="C74" s="76"/>
      <c r="D74" s="77"/>
      <c r="E74" s="78"/>
      <c r="F74" s="76"/>
      <c r="G74" s="104"/>
      <c r="H74" s="106" t="s">
        <v>49</v>
      </c>
      <c r="I74" s="107"/>
      <c r="J74" s="108"/>
      <c r="K74" s="109"/>
      <c r="L74" s="110"/>
      <c r="M74" s="111"/>
      <c r="N74" s="112" t="s">
        <v>50</v>
      </c>
      <c r="O74" s="113">
        <v>839000</v>
      </c>
      <c r="P74" s="114">
        <f>P75</f>
        <v>708000</v>
      </c>
      <c r="Q74" s="115">
        <f>Q75</f>
        <v>718000</v>
      </c>
      <c r="R74" s="116">
        <f>R75</f>
        <v>729000</v>
      </c>
      <c r="S74" s="114">
        <f>S75</f>
        <v>708000</v>
      </c>
      <c r="T74" s="114"/>
      <c r="U74" s="114">
        <f>U75</f>
        <v>4000</v>
      </c>
      <c r="V74" s="114">
        <f>V75</f>
        <v>4000</v>
      </c>
      <c r="W74" s="114">
        <f>W75</f>
        <v>335000</v>
      </c>
      <c r="X74" s="114">
        <f t="shared" ref="X74:X84" si="57">SUM(U74:W74)</f>
        <v>343000</v>
      </c>
      <c r="Y74" s="114">
        <f t="shared" si="9"/>
        <v>48.44632768361582</v>
      </c>
      <c r="AA74" s="114">
        <f>AA75</f>
        <v>47000</v>
      </c>
      <c r="AB74" s="114">
        <f>AB75</f>
        <v>47000</v>
      </c>
      <c r="AC74" s="114">
        <f>AC75</f>
        <v>49000</v>
      </c>
      <c r="AD74" s="114">
        <f t="shared" ref="AD74:AD84" si="58">SUM(AA74:AC74)</f>
        <v>143000</v>
      </c>
      <c r="AE74" s="114">
        <f t="shared" ref="AE74:AE102" si="59">AD74/(S74/100)</f>
        <v>20.197740112994349</v>
      </c>
      <c r="AG74" s="114">
        <f t="shared" si="42"/>
        <v>486000</v>
      </c>
      <c r="AH74" s="114">
        <f t="shared" si="11"/>
        <v>68.644067796610173</v>
      </c>
      <c r="AJ74" s="114">
        <f>AJ75</f>
        <v>58000</v>
      </c>
      <c r="AK74" s="114">
        <f>AK75</f>
        <v>57000</v>
      </c>
      <c r="AL74" s="114">
        <f>AL75</f>
        <v>56000</v>
      </c>
      <c r="AM74" s="114">
        <f t="shared" ref="AM74:AM84" si="60">SUM(AJ74:AL74)</f>
        <v>171000</v>
      </c>
      <c r="AN74" s="114">
        <f t="shared" ref="AN74:AN102" si="61">AM74/(S74/100)</f>
        <v>24.152542372881356</v>
      </c>
      <c r="AP74" s="114">
        <f>AP75</f>
        <v>36000</v>
      </c>
      <c r="AQ74" s="114">
        <f>AQ75</f>
        <v>7000</v>
      </c>
      <c r="AR74" s="114">
        <f>AR75</f>
        <v>8000</v>
      </c>
      <c r="AS74" s="114">
        <f t="shared" ref="AS74:AS84" si="62">SUM(AP74:AR74)</f>
        <v>51000</v>
      </c>
      <c r="AT74" s="114">
        <f t="shared" ref="AT74:AT102" si="63">AS74/(S74/100)</f>
        <v>7.2033898305084749</v>
      </c>
      <c r="AV74" s="114">
        <f>AM74+AS74</f>
        <v>222000</v>
      </c>
      <c r="AW74" s="114">
        <f t="shared" si="14"/>
        <v>31.35593220338983</v>
      </c>
      <c r="AY74" s="114">
        <f t="shared" si="15"/>
        <v>708000</v>
      </c>
      <c r="AZ74" s="114">
        <f t="shared" si="16"/>
        <v>100</v>
      </c>
      <c r="BB74" s="114">
        <f t="shared" si="6"/>
        <v>0</v>
      </c>
      <c r="BC74" s="117">
        <f t="shared" si="36"/>
        <v>0</v>
      </c>
      <c r="BD74" s="114">
        <f t="shared" si="8"/>
        <v>708000</v>
      </c>
      <c r="BE74" s="93"/>
    </row>
    <row r="75" spans="1:57" ht="30" customHeight="1" x14ac:dyDescent="0.2">
      <c r="A75" s="74"/>
      <c r="B75" s="76"/>
      <c r="C75" s="76"/>
      <c r="D75" s="77"/>
      <c r="E75" s="78"/>
      <c r="F75" s="76"/>
      <c r="G75" s="79"/>
      <c r="H75" s="80"/>
      <c r="I75" s="118">
        <v>2</v>
      </c>
      <c r="J75" s="78"/>
      <c r="K75" s="82"/>
      <c r="L75" s="83"/>
      <c r="M75" s="77"/>
      <c r="N75" s="119" t="s">
        <v>51</v>
      </c>
      <c r="O75" s="120">
        <v>839000</v>
      </c>
      <c r="P75" s="121">
        <f>P76+P79+P81</f>
        <v>708000</v>
      </c>
      <c r="Q75" s="122">
        <f>Q76+Q79+Q81</f>
        <v>718000</v>
      </c>
      <c r="R75" s="123">
        <f>R76+R79+R81</f>
        <v>729000</v>
      </c>
      <c r="S75" s="121">
        <f>S76+S79+S81</f>
        <v>708000</v>
      </c>
      <c r="T75" s="121"/>
      <c r="U75" s="121">
        <f>U76+U79+U81</f>
        <v>4000</v>
      </c>
      <c r="V75" s="121">
        <f>V76+V79+V81</f>
        <v>4000</v>
      </c>
      <c r="W75" s="121">
        <f>W76+W79+W81</f>
        <v>335000</v>
      </c>
      <c r="X75" s="121">
        <f t="shared" si="57"/>
        <v>343000</v>
      </c>
      <c r="Y75" s="121">
        <f t="shared" si="9"/>
        <v>48.44632768361582</v>
      </c>
      <c r="AA75" s="121">
        <f>AA76+AA79+AA81</f>
        <v>47000</v>
      </c>
      <c r="AB75" s="121">
        <f>AB76+AB79+AB81</f>
        <v>47000</v>
      </c>
      <c r="AC75" s="121">
        <f>AC76+AC79+AC81</f>
        <v>49000</v>
      </c>
      <c r="AD75" s="121">
        <f t="shared" si="58"/>
        <v>143000</v>
      </c>
      <c r="AE75" s="121">
        <f t="shared" si="59"/>
        <v>20.197740112994349</v>
      </c>
      <c r="AG75" s="121">
        <f t="shared" si="42"/>
        <v>486000</v>
      </c>
      <c r="AH75" s="121">
        <f t="shared" si="11"/>
        <v>68.644067796610173</v>
      </c>
      <c r="AJ75" s="121">
        <f>AJ76+AJ79+AJ81</f>
        <v>58000</v>
      </c>
      <c r="AK75" s="121">
        <f>AK76+AK79+AK81</f>
        <v>57000</v>
      </c>
      <c r="AL75" s="121">
        <f>AL76+AL79+AL81</f>
        <v>56000</v>
      </c>
      <c r="AM75" s="121">
        <f t="shared" si="60"/>
        <v>171000</v>
      </c>
      <c r="AN75" s="121">
        <f t="shared" si="61"/>
        <v>24.152542372881356</v>
      </c>
      <c r="AP75" s="121">
        <f>AP76+AP79+AP81</f>
        <v>36000</v>
      </c>
      <c r="AQ75" s="121">
        <f>AQ76+AQ79+AQ81</f>
        <v>7000</v>
      </c>
      <c r="AR75" s="121">
        <f>AR76+AR79+AR81</f>
        <v>8000</v>
      </c>
      <c r="AS75" s="121">
        <f t="shared" si="62"/>
        <v>51000</v>
      </c>
      <c r="AT75" s="121">
        <f t="shared" si="63"/>
        <v>7.2033898305084749</v>
      </c>
      <c r="AV75" s="121">
        <f>AM75+AS75</f>
        <v>222000</v>
      </c>
      <c r="AW75" s="121">
        <f t="shared" si="14"/>
        <v>31.35593220338983</v>
      </c>
      <c r="AY75" s="121">
        <f t="shared" si="15"/>
        <v>708000</v>
      </c>
      <c r="AZ75" s="121">
        <f t="shared" si="16"/>
        <v>100</v>
      </c>
      <c r="BB75" s="121">
        <f t="shared" ref="BB75:BB138" si="64">S75-AY75</f>
        <v>0</v>
      </c>
      <c r="BC75" s="117">
        <f t="shared" si="36"/>
        <v>0</v>
      </c>
      <c r="BD75" s="121">
        <f t="shared" ref="BD75:BD138" si="65">S75-BB75</f>
        <v>708000</v>
      </c>
      <c r="BE75" s="93"/>
    </row>
    <row r="76" spans="1:57" ht="30" customHeight="1" x14ac:dyDescent="0.2">
      <c r="A76" s="74"/>
      <c r="B76" s="76"/>
      <c r="C76" s="76"/>
      <c r="D76" s="77"/>
      <c r="E76" s="78"/>
      <c r="F76" s="76"/>
      <c r="G76" s="79"/>
      <c r="H76" s="80"/>
      <c r="I76" s="81"/>
      <c r="J76" s="124" t="s">
        <v>60</v>
      </c>
      <c r="K76" s="82"/>
      <c r="L76" s="83"/>
      <c r="M76" s="77"/>
      <c r="N76" s="101" t="s">
        <v>61</v>
      </c>
      <c r="O76" s="102">
        <v>755000</v>
      </c>
      <c r="P76" s="103">
        <f>P77+P78</f>
        <v>630000</v>
      </c>
      <c r="Q76" s="125">
        <f>Q77+Q78</f>
        <v>640000</v>
      </c>
      <c r="R76" s="126">
        <f>R77+R78</f>
        <v>650000</v>
      </c>
      <c r="S76" s="103">
        <f>S77+S78</f>
        <v>630000</v>
      </c>
      <c r="T76" s="103"/>
      <c r="U76" s="103">
        <f>U77+U78</f>
        <v>4000</v>
      </c>
      <c r="V76" s="103">
        <f>V77+V78</f>
        <v>4000</v>
      </c>
      <c r="W76" s="103">
        <f>W77+W78</f>
        <v>314000</v>
      </c>
      <c r="X76" s="103">
        <f t="shared" si="57"/>
        <v>322000</v>
      </c>
      <c r="Y76" s="103">
        <f t="shared" si="9"/>
        <v>51.111111111111114</v>
      </c>
      <c r="AA76" s="103">
        <f>AA77+AA78</f>
        <v>41000</v>
      </c>
      <c r="AB76" s="103">
        <f>AB77+AB78</f>
        <v>41000</v>
      </c>
      <c r="AC76" s="103">
        <f>AC77+AC78</f>
        <v>41000</v>
      </c>
      <c r="AD76" s="103">
        <f t="shared" si="58"/>
        <v>123000</v>
      </c>
      <c r="AE76" s="103">
        <f t="shared" si="59"/>
        <v>19.523809523809526</v>
      </c>
      <c r="AG76" s="103">
        <f t="shared" si="42"/>
        <v>445000</v>
      </c>
      <c r="AH76" s="103">
        <f t="shared" si="11"/>
        <v>70.634920634920633</v>
      </c>
      <c r="AJ76" s="103">
        <f>AJ77+AJ78</f>
        <v>51000</v>
      </c>
      <c r="AK76" s="103">
        <f>AK77+AK78</f>
        <v>52000</v>
      </c>
      <c r="AL76" s="103">
        <f>AL77+AL78</f>
        <v>52000</v>
      </c>
      <c r="AM76" s="103">
        <f t="shared" si="60"/>
        <v>155000</v>
      </c>
      <c r="AN76" s="103">
        <f t="shared" si="61"/>
        <v>24.603174603174605</v>
      </c>
      <c r="AP76" s="103">
        <f>AP77+AP78</f>
        <v>30000</v>
      </c>
      <c r="AQ76" s="103">
        <f>AQ77+AQ78</f>
        <v>0</v>
      </c>
      <c r="AR76" s="103">
        <f>AR77+AR78</f>
        <v>0</v>
      </c>
      <c r="AS76" s="103">
        <f t="shared" si="62"/>
        <v>30000</v>
      </c>
      <c r="AT76" s="103">
        <f t="shared" si="63"/>
        <v>4.7619047619047619</v>
      </c>
      <c r="AV76" s="103">
        <f>AV77+AV78</f>
        <v>185000</v>
      </c>
      <c r="AW76" s="103">
        <f t="shared" si="14"/>
        <v>29.365079365079364</v>
      </c>
      <c r="AY76" s="103">
        <f>AY77+AY78</f>
        <v>630000</v>
      </c>
      <c r="AZ76" s="103">
        <f t="shared" si="16"/>
        <v>100</v>
      </c>
      <c r="BB76" s="103">
        <f t="shared" si="64"/>
        <v>0</v>
      </c>
      <c r="BC76" s="117">
        <f t="shared" si="36"/>
        <v>0</v>
      </c>
      <c r="BD76" s="103">
        <f t="shared" si="65"/>
        <v>630000</v>
      </c>
      <c r="BE76" s="93"/>
    </row>
    <row r="77" spans="1:57" ht="30" customHeight="1" x14ac:dyDescent="0.2">
      <c r="A77" s="74"/>
      <c r="B77" s="76"/>
      <c r="C77" s="76"/>
      <c r="D77" s="77"/>
      <c r="E77" s="78"/>
      <c r="F77" s="76"/>
      <c r="G77" s="79"/>
      <c r="H77" s="80"/>
      <c r="I77" s="81"/>
      <c r="J77" s="78"/>
      <c r="K77" s="127">
        <v>1</v>
      </c>
      <c r="L77" s="83"/>
      <c r="M77" s="77"/>
      <c r="N77" s="128" t="s">
        <v>62</v>
      </c>
      <c r="O77" s="129">
        <v>750000</v>
      </c>
      <c r="P77" s="117">
        <v>620000</v>
      </c>
      <c r="Q77" s="117">
        <v>630000</v>
      </c>
      <c r="R77" s="117">
        <v>640000</v>
      </c>
      <c r="S77" s="117">
        <v>620000</v>
      </c>
      <c r="T77" s="117"/>
      <c r="U77" s="117">
        <v>4000</v>
      </c>
      <c r="V77" s="117">
        <v>4000</v>
      </c>
      <c r="W77" s="117">
        <v>312000</v>
      </c>
      <c r="X77" s="117">
        <f t="shared" si="57"/>
        <v>320000</v>
      </c>
      <c r="Y77" s="117">
        <f t="shared" ref="Y77:Y107" si="66">X77/(S77/100)</f>
        <v>51.612903225806448</v>
      </c>
      <c r="AA77" s="117">
        <v>40000</v>
      </c>
      <c r="AB77" s="117">
        <v>40000</v>
      </c>
      <c r="AC77" s="117">
        <v>40000</v>
      </c>
      <c r="AD77" s="117">
        <f t="shared" si="58"/>
        <v>120000</v>
      </c>
      <c r="AE77" s="117">
        <f t="shared" si="59"/>
        <v>19.35483870967742</v>
      </c>
      <c r="AG77" s="117">
        <f t="shared" si="42"/>
        <v>440000</v>
      </c>
      <c r="AH77" s="117">
        <f t="shared" ref="AH77:AH107" si="67">AG77/(S77/100)</f>
        <v>70.967741935483872</v>
      </c>
      <c r="AJ77" s="117">
        <v>50000</v>
      </c>
      <c r="AK77" s="117">
        <v>50000</v>
      </c>
      <c r="AL77" s="117">
        <v>50000</v>
      </c>
      <c r="AM77" s="117">
        <f t="shared" si="60"/>
        <v>150000</v>
      </c>
      <c r="AN77" s="117">
        <f t="shared" si="61"/>
        <v>24.193548387096776</v>
      </c>
      <c r="AP77" s="117">
        <v>30000</v>
      </c>
      <c r="AQ77" s="117"/>
      <c r="AR77" s="117"/>
      <c r="AS77" s="117">
        <f t="shared" si="62"/>
        <v>30000</v>
      </c>
      <c r="AT77" s="117">
        <f t="shared" si="63"/>
        <v>4.838709677419355</v>
      </c>
      <c r="AV77" s="117">
        <f t="shared" ref="AV77:AV107" si="68">AM77+AS77</f>
        <v>180000</v>
      </c>
      <c r="AW77" s="117">
        <f t="shared" ref="AW77:AW107" si="69">AV77/(S77/100)</f>
        <v>29.032258064516128</v>
      </c>
      <c r="AY77" s="117">
        <f t="shared" ref="AY77:AY84" si="70">AG77+AV77</f>
        <v>620000</v>
      </c>
      <c r="AZ77" s="117">
        <f t="shared" ref="AZ77:AZ107" si="71">AY77/(S77/100)</f>
        <v>100</v>
      </c>
      <c r="BB77" s="117">
        <f t="shared" si="64"/>
        <v>0</v>
      </c>
      <c r="BC77" s="117">
        <f t="shared" si="36"/>
        <v>0</v>
      </c>
      <c r="BD77" s="117">
        <f t="shared" si="65"/>
        <v>620000</v>
      </c>
      <c r="BE77" s="93"/>
    </row>
    <row r="78" spans="1:57" ht="30" customHeight="1" x14ac:dyDescent="0.2">
      <c r="A78" s="74"/>
      <c r="B78" s="76"/>
      <c r="C78" s="76"/>
      <c r="D78" s="77"/>
      <c r="E78" s="78"/>
      <c r="F78" s="76"/>
      <c r="G78" s="79"/>
      <c r="H78" s="80"/>
      <c r="I78" s="81"/>
      <c r="J78" s="78"/>
      <c r="K78" s="127">
        <v>4</v>
      </c>
      <c r="L78" s="83"/>
      <c r="M78" s="77"/>
      <c r="N78" s="128" t="s">
        <v>63</v>
      </c>
      <c r="O78" s="129">
        <v>5000</v>
      </c>
      <c r="P78" s="117">
        <v>10000</v>
      </c>
      <c r="Q78" s="117">
        <v>10000</v>
      </c>
      <c r="R78" s="117">
        <v>10000</v>
      </c>
      <c r="S78" s="117">
        <v>10000</v>
      </c>
      <c r="T78" s="117"/>
      <c r="U78" s="117"/>
      <c r="V78" s="117"/>
      <c r="W78" s="117">
        <v>2000</v>
      </c>
      <c r="X78" s="117">
        <f t="shared" si="57"/>
        <v>2000</v>
      </c>
      <c r="Y78" s="117">
        <f t="shared" si="66"/>
        <v>20</v>
      </c>
      <c r="AA78" s="117">
        <v>1000</v>
      </c>
      <c r="AB78" s="117">
        <v>1000</v>
      </c>
      <c r="AC78" s="117">
        <v>1000</v>
      </c>
      <c r="AD78" s="117">
        <f t="shared" si="58"/>
        <v>3000</v>
      </c>
      <c r="AE78" s="117">
        <f t="shared" si="59"/>
        <v>30</v>
      </c>
      <c r="AG78" s="117">
        <f t="shared" si="42"/>
        <v>5000</v>
      </c>
      <c r="AH78" s="117">
        <f t="shared" si="67"/>
        <v>50</v>
      </c>
      <c r="AJ78" s="117">
        <v>1000</v>
      </c>
      <c r="AK78" s="117">
        <v>2000</v>
      </c>
      <c r="AL78" s="117">
        <v>2000</v>
      </c>
      <c r="AM78" s="117">
        <f t="shared" si="60"/>
        <v>5000</v>
      </c>
      <c r="AN78" s="117">
        <f t="shared" si="61"/>
        <v>50</v>
      </c>
      <c r="AP78" s="117"/>
      <c r="AQ78" s="117"/>
      <c r="AR78" s="117"/>
      <c r="AS78" s="117">
        <f t="shared" si="62"/>
        <v>0</v>
      </c>
      <c r="AT78" s="117">
        <f t="shared" si="63"/>
        <v>0</v>
      </c>
      <c r="AV78" s="117">
        <f t="shared" si="68"/>
        <v>5000</v>
      </c>
      <c r="AW78" s="117">
        <f t="shared" si="69"/>
        <v>50</v>
      </c>
      <c r="AY78" s="117">
        <f t="shared" si="70"/>
        <v>10000</v>
      </c>
      <c r="AZ78" s="117">
        <f t="shared" si="71"/>
        <v>100</v>
      </c>
      <c r="BB78" s="117">
        <f t="shared" si="64"/>
        <v>0</v>
      </c>
      <c r="BC78" s="117">
        <f t="shared" si="36"/>
        <v>0</v>
      </c>
      <c r="BD78" s="117">
        <f t="shared" si="65"/>
        <v>10000</v>
      </c>
      <c r="BE78" s="93"/>
    </row>
    <row r="79" spans="1:57" ht="30" customHeight="1" x14ac:dyDescent="0.2">
      <c r="A79" s="74"/>
      <c r="B79" s="76"/>
      <c r="C79" s="76"/>
      <c r="D79" s="77"/>
      <c r="E79" s="78"/>
      <c r="F79" s="76"/>
      <c r="G79" s="79"/>
      <c r="H79" s="80"/>
      <c r="I79" s="81"/>
      <c r="J79" s="124" t="s">
        <v>64</v>
      </c>
      <c r="K79" s="82"/>
      <c r="L79" s="83"/>
      <c r="M79" s="77"/>
      <c r="N79" s="101" t="s">
        <v>65</v>
      </c>
      <c r="O79" s="102">
        <v>2000</v>
      </c>
      <c r="P79" s="103">
        <f>P80</f>
        <v>1000</v>
      </c>
      <c r="Q79" s="125">
        <f>Q80</f>
        <v>1000</v>
      </c>
      <c r="R79" s="126">
        <f>R80</f>
        <v>1000</v>
      </c>
      <c r="S79" s="103">
        <f>S80</f>
        <v>1000</v>
      </c>
      <c r="T79" s="103"/>
      <c r="U79" s="103">
        <f>U80</f>
        <v>0</v>
      </c>
      <c r="V79" s="103">
        <f>V80</f>
        <v>0</v>
      </c>
      <c r="W79" s="103">
        <f>W80</f>
        <v>1000</v>
      </c>
      <c r="X79" s="103">
        <f t="shared" si="57"/>
        <v>1000</v>
      </c>
      <c r="Y79" s="103">
        <f t="shared" si="66"/>
        <v>100</v>
      </c>
      <c r="AA79" s="103">
        <f>AA80</f>
        <v>0</v>
      </c>
      <c r="AB79" s="103">
        <f>AB80</f>
        <v>0</v>
      </c>
      <c r="AC79" s="103">
        <f>AC80</f>
        <v>0</v>
      </c>
      <c r="AD79" s="103">
        <f t="shared" si="58"/>
        <v>0</v>
      </c>
      <c r="AE79" s="103">
        <f t="shared" si="59"/>
        <v>0</v>
      </c>
      <c r="AG79" s="103">
        <f t="shared" si="42"/>
        <v>1000</v>
      </c>
      <c r="AH79" s="103">
        <f t="shared" si="67"/>
        <v>100</v>
      </c>
      <c r="AJ79" s="103">
        <f>AJ80</f>
        <v>0</v>
      </c>
      <c r="AK79" s="103">
        <f>AK80</f>
        <v>0</v>
      </c>
      <c r="AL79" s="103">
        <f>AL80</f>
        <v>0</v>
      </c>
      <c r="AM79" s="103">
        <f t="shared" si="60"/>
        <v>0</v>
      </c>
      <c r="AN79" s="103">
        <f t="shared" si="61"/>
        <v>0</v>
      </c>
      <c r="AP79" s="103">
        <f>AP80</f>
        <v>0</v>
      </c>
      <c r="AQ79" s="103">
        <f>AQ80</f>
        <v>0</v>
      </c>
      <c r="AR79" s="103">
        <f>AR80</f>
        <v>0</v>
      </c>
      <c r="AS79" s="103">
        <f t="shared" si="62"/>
        <v>0</v>
      </c>
      <c r="AT79" s="103">
        <f t="shared" si="63"/>
        <v>0</v>
      </c>
      <c r="AV79" s="103">
        <f t="shared" si="68"/>
        <v>0</v>
      </c>
      <c r="AW79" s="103">
        <f t="shared" si="69"/>
        <v>0</v>
      </c>
      <c r="AY79" s="103">
        <f t="shared" si="70"/>
        <v>1000</v>
      </c>
      <c r="AZ79" s="103">
        <f t="shared" si="71"/>
        <v>100</v>
      </c>
      <c r="BB79" s="103">
        <f t="shared" si="64"/>
        <v>0</v>
      </c>
      <c r="BC79" s="117">
        <f t="shared" si="36"/>
        <v>0</v>
      </c>
      <c r="BD79" s="103">
        <f t="shared" si="65"/>
        <v>1000</v>
      </c>
      <c r="BE79" s="93"/>
    </row>
    <row r="80" spans="1:57" ht="30" customHeight="1" x14ac:dyDescent="0.2">
      <c r="A80" s="74"/>
      <c r="B80" s="76"/>
      <c r="C80" s="76"/>
      <c r="D80" s="77"/>
      <c r="E80" s="78"/>
      <c r="F80" s="76"/>
      <c r="G80" s="79"/>
      <c r="H80" s="80"/>
      <c r="I80" s="81"/>
      <c r="J80" s="78"/>
      <c r="K80" s="127">
        <v>4</v>
      </c>
      <c r="L80" s="83"/>
      <c r="M80" s="77"/>
      <c r="N80" s="128" t="s">
        <v>63</v>
      </c>
      <c r="O80" s="129">
        <v>2000</v>
      </c>
      <c r="P80" s="117">
        <v>1000</v>
      </c>
      <c r="Q80" s="117">
        <v>1000</v>
      </c>
      <c r="R80" s="117">
        <v>1000</v>
      </c>
      <c r="S80" s="117">
        <v>1000</v>
      </c>
      <c r="T80" s="117"/>
      <c r="U80" s="117"/>
      <c r="V80" s="117"/>
      <c r="W80" s="117">
        <v>1000</v>
      </c>
      <c r="X80" s="117">
        <f t="shared" si="57"/>
        <v>1000</v>
      </c>
      <c r="Y80" s="117">
        <f t="shared" si="66"/>
        <v>100</v>
      </c>
      <c r="AA80" s="117"/>
      <c r="AB80" s="117"/>
      <c r="AC80" s="117"/>
      <c r="AD80" s="117">
        <f t="shared" si="58"/>
        <v>0</v>
      </c>
      <c r="AE80" s="117">
        <f t="shared" si="59"/>
        <v>0</v>
      </c>
      <c r="AG80" s="117">
        <f t="shared" si="42"/>
        <v>1000</v>
      </c>
      <c r="AH80" s="117">
        <f t="shared" si="67"/>
        <v>100</v>
      </c>
      <c r="AJ80" s="117"/>
      <c r="AK80" s="117"/>
      <c r="AL80" s="117"/>
      <c r="AM80" s="117">
        <f t="shared" si="60"/>
        <v>0</v>
      </c>
      <c r="AN80" s="117">
        <f t="shared" si="61"/>
        <v>0</v>
      </c>
      <c r="AP80" s="117"/>
      <c r="AQ80" s="117"/>
      <c r="AR80" s="117"/>
      <c r="AS80" s="117">
        <f t="shared" si="62"/>
        <v>0</v>
      </c>
      <c r="AT80" s="117">
        <f t="shared" si="63"/>
        <v>0</v>
      </c>
      <c r="AV80" s="117">
        <f t="shared" si="68"/>
        <v>0</v>
      </c>
      <c r="AW80" s="117">
        <f t="shared" si="69"/>
        <v>0</v>
      </c>
      <c r="AY80" s="117">
        <f t="shared" si="70"/>
        <v>1000</v>
      </c>
      <c r="AZ80" s="117">
        <f t="shared" si="71"/>
        <v>100</v>
      </c>
      <c r="BB80" s="117">
        <f t="shared" si="64"/>
        <v>0</v>
      </c>
      <c r="BC80" s="117">
        <f t="shared" si="36"/>
        <v>0</v>
      </c>
      <c r="BD80" s="117">
        <f t="shared" si="65"/>
        <v>1000</v>
      </c>
      <c r="BE80" s="93"/>
    </row>
    <row r="81" spans="1:57" ht="30" customHeight="1" x14ac:dyDescent="0.2">
      <c r="A81" s="74"/>
      <c r="B81" s="76"/>
      <c r="C81" s="76"/>
      <c r="D81" s="77"/>
      <c r="E81" s="78"/>
      <c r="F81" s="76"/>
      <c r="G81" s="79"/>
      <c r="H81" s="80"/>
      <c r="I81" s="81"/>
      <c r="J81" s="124" t="s">
        <v>52</v>
      </c>
      <c r="K81" s="82"/>
      <c r="L81" s="83"/>
      <c r="M81" s="77"/>
      <c r="N81" s="101" t="s">
        <v>53</v>
      </c>
      <c r="O81" s="102">
        <v>82000</v>
      </c>
      <c r="P81" s="103">
        <f>P82+P83+P84</f>
        <v>77000</v>
      </c>
      <c r="Q81" s="125">
        <f>Q82+Q83+Q84</f>
        <v>77000</v>
      </c>
      <c r="R81" s="126">
        <f>R82+R83+R84</f>
        <v>78000</v>
      </c>
      <c r="S81" s="103">
        <f>S82+S83+S84</f>
        <v>77000</v>
      </c>
      <c r="T81" s="103"/>
      <c r="U81" s="103">
        <f>U82+U83+U84</f>
        <v>0</v>
      </c>
      <c r="V81" s="103">
        <f>V82+V83+V84</f>
        <v>0</v>
      </c>
      <c r="W81" s="103">
        <f>W82+W83+W84</f>
        <v>20000</v>
      </c>
      <c r="X81" s="103">
        <f t="shared" si="57"/>
        <v>20000</v>
      </c>
      <c r="Y81" s="103">
        <f t="shared" si="66"/>
        <v>25.974025974025974</v>
      </c>
      <c r="AA81" s="103">
        <f>AA82+AA83+AA84</f>
        <v>6000</v>
      </c>
      <c r="AB81" s="103">
        <f>AB82+AB83+AB84</f>
        <v>6000</v>
      </c>
      <c r="AC81" s="103">
        <f>AC82+AC83+AC84</f>
        <v>8000</v>
      </c>
      <c r="AD81" s="103">
        <f t="shared" si="58"/>
        <v>20000</v>
      </c>
      <c r="AE81" s="103">
        <f t="shared" si="59"/>
        <v>25.974025974025974</v>
      </c>
      <c r="AG81" s="103">
        <f t="shared" si="42"/>
        <v>40000</v>
      </c>
      <c r="AH81" s="103">
        <f t="shared" si="67"/>
        <v>51.948051948051948</v>
      </c>
      <c r="AJ81" s="103">
        <f>AJ82+AJ83+AJ84</f>
        <v>7000</v>
      </c>
      <c r="AK81" s="103">
        <f>AK82+AK83+AK84</f>
        <v>5000</v>
      </c>
      <c r="AL81" s="103">
        <f>AL82+AL83+AL84</f>
        <v>4000</v>
      </c>
      <c r="AM81" s="103">
        <f t="shared" si="60"/>
        <v>16000</v>
      </c>
      <c r="AN81" s="103">
        <f t="shared" si="61"/>
        <v>20.779220779220779</v>
      </c>
      <c r="AP81" s="103">
        <f>AP82+AP83+AP84</f>
        <v>6000</v>
      </c>
      <c r="AQ81" s="103">
        <f>AQ82+AQ83+AQ84</f>
        <v>7000</v>
      </c>
      <c r="AR81" s="103">
        <f>AR82+AR83+AR84</f>
        <v>8000</v>
      </c>
      <c r="AS81" s="103">
        <f t="shared" si="62"/>
        <v>21000</v>
      </c>
      <c r="AT81" s="103">
        <f t="shared" si="63"/>
        <v>27.272727272727273</v>
      </c>
      <c r="AV81" s="103">
        <f t="shared" si="68"/>
        <v>37000</v>
      </c>
      <c r="AW81" s="103">
        <f t="shared" si="69"/>
        <v>48.051948051948052</v>
      </c>
      <c r="AY81" s="103">
        <f t="shared" si="70"/>
        <v>77000</v>
      </c>
      <c r="AZ81" s="103">
        <f t="shared" si="71"/>
        <v>100</v>
      </c>
      <c r="BB81" s="103">
        <f t="shared" si="64"/>
        <v>0</v>
      </c>
      <c r="BC81" s="117">
        <f t="shared" si="36"/>
        <v>0</v>
      </c>
      <c r="BD81" s="103">
        <f t="shared" si="65"/>
        <v>77000</v>
      </c>
      <c r="BE81" s="93"/>
    </row>
    <row r="82" spans="1:57" ht="30" customHeight="1" x14ac:dyDescent="0.2">
      <c r="A82" s="74"/>
      <c r="B82" s="76"/>
      <c r="C82" s="76"/>
      <c r="D82" s="77"/>
      <c r="E82" s="78"/>
      <c r="F82" s="76"/>
      <c r="G82" s="79"/>
      <c r="H82" s="80"/>
      <c r="I82" s="81"/>
      <c r="J82" s="78"/>
      <c r="K82" s="127">
        <v>2</v>
      </c>
      <c r="L82" s="83"/>
      <c r="M82" s="77"/>
      <c r="N82" s="128" t="s">
        <v>54</v>
      </c>
      <c r="O82" s="129">
        <v>41000</v>
      </c>
      <c r="P82" s="117">
        <v>37000</v>
      </c>
      <c r="Q82" s="117">
        <v>37000</v>
      </c>
      <c r="R82" s="117">
        <v>38000</v>
      </c>
      <c r="S82" s="117">
        <v>37000</v>
      </c>
      <c r="T82" s="117"/>
      <c r="U82" s="117"/>
      <c r="V82" s="117"/>
      <c r="W82" s="117">
        <v>11000</v>
      </c>
      <c r="X82" s="117">
        <f t="shared" si="57"/>
        <v>11000</v>
      </c>
      <c r="Y82" s="117">
        <f t="shared" si="66"/>
        <v>29.72972972972973</v>
      </c>
      <c r="AA82" s="117">
        <v>3000</v>
      </c>
      <c r="AB82" s="117">
        <v>3000</v>
      </c>
      <c r="AC82" s="117">
        <v>3000</v>
      </c>
      <c r="AD82" s="117">
        <f t="shared" si="58"/>
        <v>9000</v>
      </c>
      <c r="AE82" s="117">
        <f t="shared" si="59"/>
        <v>24.324324324324323</v>
      </c>
      <c r="AG82" s="117">
        <f t="shared" si="42"/>
        <v>20000</v>
      </c>
      <c r="AH82" s="117">
        <f t="shared" si="67"/>
        <v>54.054054054054056</v>
      </c>
      <c r="AJ82" s="117">
        <v>3000</v>
      </c>
      <c r="AK82" s="117">
        <v>2000</v>
      </c>
      <c r="AL82" s="117">
        <v>2000</v>
      </c>
      <c r="AM82" s="117">
        <f t="shared" si="60"/>
        <v>7000</v>
      </c>
      <c r="AN82" s="117">
        <f t="shared" si="61"/>
        <v>18.918918918918919</v>
      </c>
      <c r="AP82" s="117">
        <v>3000</v>
      </c>
      <c r="AQ82" s="117">
        <v>4000</v>
      </c>
      <c r="AR82" s="117">
        <v>3000</v>
      </c>
      <c r="AS82" s="117">
        <f t="shared" si="62"/>
        <v>10000</v>
      </c>
      <c r="AT82" s="117">
        <f t="shared" si="63"/>
        <v>27.027027027027028</v>
      </c>
      <c r="AV82" s="117">
        <f t="shared" si="68"/>
        <v>17000</v>
      </c>
      <c r="AW82" s="117">
        <f t="shared" si="69"/>
        <v>45.945945945945944</v>
      </c>
      <c r="AY82" s="117">
        <f t="shared" si="70"/>
        <v>37000</v>
      </c>
      <c r="AZ82" s="117">
        <f t="shared" si="71"/>
        <v>100</v>
      </c>
      <c r="BB82" s="117">
        <f t="shared" si="64"/>
        <v>0</v>
      </c>
      <c r="BC82" s="117">
        <f t="shared" si="36"/>
        <v>0</v>
      </c>
      <c r="BD82" s="117">
        <f t="shared" si="65"/>
        <v>37000</v>
      </c>
      <c r="BE82" s="93"/>
    </row>
    <row r="83" spans="1:57" ht="30" customHeight="1" x14ac:dyDescent="0.2">
      <c r="A83" s="74"/>
      <c r="B83" s="76"/>
      <c r="C83" s="76"/>
      <c r="D83" s="77"/>
      <c r="E83" s="78"/>
      <c r="F83" s="76"/>
      <c r="G83" s="79"/>
      <c r="H83" s="80"/>
      <c r="I83" s="81"/>
      <c r="J83" s="78"/>
      <c r="K83" s="127">
        <v>5</v>
      </c>
      <c r="L83" s="83"/>
      <c r="M83" s="77"/>
      <c r="N83" s="128" t="s">
        <v>55</v>
      </c>
      <c r="O83" s="129">
        <v>8000</v>
      </c>
      <c r="P83" s="117">
        <v>10000</v>
      </c>
      <c r="Q83" s="117">
        <v>10000</v>
      </c>
      <c r="R83" s="117">
        <v>10000</v>
      </c>
      <c r="S83" s="117">
        <v>10000</v>
      </c>
      <c r="T83" s="117"/>
      <c r="U83" s="117"/>
      <c r="V83" s="117"/>
      <c r="W83" s="117">
        <v>4000</v>
      </c>
      <c r="X83" s="117">
        <f t="shared" si="57"/>
        <v>4000</v>
      </c>
      <c r="Y83" s="117">
        <f t="shared" si="66"/>
        <v>40</v>
      </c>
      <c r="AA83" s="117">
        <v>1000</v>
      </c>
      <c r="AB83" s="117">
        <v>1000</v>
      </c>
      <c r="AC83" s="117">
        <v>2000</v>
      </c>
      <c r="AD83" s="117">
        <f t="shared" si="58"/>
        <v>4000</v>
      </c>
      <c r="AE83" s="117">
        <f t="shared" si="59"/>
        <v>40</v>
      </c>
      <c r="AG83" s="117">
        <f t="shared" si="42"/>
        <v>8000</v>
      </c>
      <c r="AH83" s="117">
        <f t="shared" si="67"/>
        <v>80</v>
      </c>
      <c r="AJ83" s="117">
        <v>1000</v>
      </c>
      <c r="AK83" s="117">
        <v>1000</v>
      </c>
      <c r="AL83" s="117"/>
      <c r="AM83" s="117">
        <f t="shared" si="60"/>
        <v>2000</v>
      </c>
      <c r="AN83" s="117">
        <f t="shared" si="61"/>
        <v>20</v>
      </c>
      <c r="AP83" s="117"/>
      <c r="AQ83" s="117"/>
      <c r="AR83" s="117"/>
      <c r="AS83" s="117">
        <f t="shared" si="62"/>
        <v>0</v>
      </c>
      <c r="AT83" s="117">
        <f t="shared" si="63"/>
        <v>0</v>
      </c>
      <c r="AV83" s="117">
        <f t="shared" si="68"/>
        <v>2000</v>
      </c>
      <c r="AW83" s="117">
        <f t="shared" si="69"/>
        <v>20</v>
      </c>
      <c r="AY83" s="117">
        <f t="shared" si="70"/>
        <v>10000</v>
      </c>
      <c r="AZ83" s="117">
        <f t="shared" si="71"/>
        <v>100</v>
      </c>
      <c r="BB83" s="117">
        <f t="shared" si="64"/>
        <v>0</v>
      </c>
      <c r="BC83" s="117">
        <f t="shared" si="36"/>
        <v>0</v>
      </c>
      <c r="BD83" s="117">
        <f t="shared" si="65"/>
        <v>10000</v>
      </c>
      <c r="BE83" s="93"/>
    </row>
    <row r="84" spans="1:57" ht="30" customHeight="1" x14ac:dyDescent="0.2">
      <c r="A84" s="74"/>
      <c r="B84" s="76"/>
      <c r="C84" s="76"/>
      <c r="D84" s="77"/>
      <c r="E84" s="78"/>
      <c r="F84" s="76"/>
      <c r="G84" s="79"/>
      <c r="H84" s="80"/>
      <c r="I84" s="81"/>
      <c r="J84" s="78"/>
      <c r="K84" s="127">
        <v>7</v>
      </c>
      <c r="L84" s="83"/>
      <c r="M84" s="77"/>
      <c r="N84" s="128" t="s">
        <v>56</v>
      </c>
      <c r="O84" s="129">
        <v>33000</v>
      </c>
      <c r="P84" s="117">
        <v>30000</v>
      </c>
      <c r="Q84" s="117">
        <v>30000</v>
      </c>
      <c r="R84" s="117">
        <v>30000</v>
      </c>
      <c r="S84" s="117">
        <v>30000</v>
      </c>
      <c r="T84" s="117"/>
      <c r="U84" s="117"/>
      <c r="V84" s="117"/>
      <c r="W84" s="117">
        <v>5000</v>
      </c>
      <c r="X84" s="117">
        <f t="shared" si="57"/>
        <v>5000</v>
      </c>
      <c r="Y84" s="117">
        <f t="shared" si="66"/>
        <v>16.666666666666668</v>
      </c>
      <c r="AA84" s="117">
        <v>2000</v>
      </c>
      <c r="AB84" s="117">
        <v>2000</v>
      </c>
      <c r="AC84" s="117">
        <v>3000</v>
      </c>
      <c r="AD84" s="117">
        <f t="shared" si="58"/>
        <v>7000</v>
      </c>
      <c r="AE84" s="117">
        <f t="shared" si="59"/>
        <v>23.333333333333332</v>
      </c>
      <c r="AG84" s="117">
        <f t="shared" si="42"/>
        <v>12000</v>
      </c>
      <c r="AH84" s="117">
        <f t="shared" si="67"/>
        <v>40</v>
      </c>
      <c r="AJ84" s="117">
        <v>3000</v>
      </c>
      <c r="AK84" s="117">
        <v>2000</v>
      </c>
      <c r="AL84" s="117">
        <v>2000</v>
      </c>
      <c r="AM84" s="117">
        <f t="shared" si="60"/>
        <v>7000</v>
      </c>
      <c r="AN84" s="117">
        <f t="shared" si="61"/>
        <v>23.333333333333332</v>
      </c>
      <c r="AP84" s="117">
        <v>3000</v>
      </c>
      <c r="AQ84" s="117">
        <v>3000</v>
      </c>
      <c r="AR84" s="117">
        <v>5000</v>
      </c>
      <c r="AS84" s="117">
        <f t="shared" si="62"/>
        <v>11000</v>
      </c>
      <c r="AT84" s="117">
        <f t="shared" si="63"/>
        <v>36.666666666666664</v>
      </c>
      <c r="AV84" s="117">
        <f t="shared" si="68"/>
        <v>18000</v>
      </c>
      <c r="AW84" s="117">
        <f t="shared" si="69"/>
        <v>60</v>
      </c>
      <c r="AY84" s="117">
        <f t="shared" si="70"/>
        <v>30000</v>
      </c>
      <c r="AZ84" s="117">
        <f t="shared" si="71"/>
        <v>100</v>
      </c>
      <c r="BB84" s="117">
        <f t="shared" si="64"/>
        <v>0</v>
      </c>
      <c r="BC84" s="117">
        <f t="shared" si="36"/>
        <v>0</v>
      </c>
      <c r="BD84" s="117">
        <f t="shared" si="65"/>
        <v>30000</v>
      </c>
      <c r="BE84" s="93"/>
    </row>
    <row r="85" spans="1:57" ht="30" customHeight="1" x14ac:dyDescent="0.2">
      <c r="A85" s="74"/>
      <c r="B85" s="76"/>
      <c r="C85" s="76"/>
      <c r="D85" s="77"/>
      <c r="E85" s="78"/>
      <c r="F85" s="76"/>
      <c r="G85" s="104"/>
      <c r="H85" s="130" t="s">
        <v>57</v>
      </c>
      <c r="I85" s="131"/>
      <c r="J85" s="132"/>
      <c r="K85" s="133"/>
      <c r="L85" s="134"/>
      <c r="M85" s="135"/>
      <c r="N85" s="136" t="s">
        <v>58</v>
      </c>
      <c r="O85" s="137">
        <v>408000</v>
      </c>
      <c r="P85" s="139">
        <f>P86</f>
        <v>635000</v>
      </c>
      <c r="Q85" s="138">
        <f>Q86</f>
        <v>695000</v>
      </c>
      <c r="R85" s="175">
        <f>R86</f>
        <v>745000</v>
      </c>
      <c r="S85" s="139">
        <f>S86</f>
        <v>635000</v>
      </c>
      <c r="T85" s="139"/>
      <c r="U85" s="139">
        <f>U86</f>
        <v>0</v>
      </c>
      <c r="V85" s="139">
        <f>V86</f>
        <v>0</v>
      </c>
      <c r="W85" s="139">
        <f>W86</f>
        <v>199000</v>
      </c>
      <c r="X85" s="139">
        <f>SUM(U85:W85)</f>
        <v>199000</v>
      </c>
      <c r="Y85" s="139">
        <f t="shared" si="66"/>
        <v>31.338582677165356</v>
      </c>
      <c r="AA85" s="139">
        <f>AA86</f>
        <v>15000</v>
      </c>
      <c r="AB85" s="139">
        <f>AB86</f>
        <v>39000</v>
      </c>
      <c r="AC85" s="139">
        <f>AC86</f>
        <v>81000</v>
      </c>
      <c r="AD85" s="139">
        <f>SUM(AA85:AC85)</f>
        <v>135000</v>
      </c>
      <c r="AE85" s="139">
        <f t="shared" si="59"/>
        <v>21.259842519685041</v>
      </c>
      <c r="AG85" s="139">
        <f>AG86</f>
        <v>334000</v>
      </c>
      <c r="AH85" s="139">
        <f t="shared" si="67"/>
        <v>52.598425196850393</v>
      </c>
      <c r="AJ85" s="139">
        <f>AJ86</f>
        <v>77000</v>
      </c>
      <c r="AK85" s="139">
        <f>AK86</f>
        <v>82000</v>
      </c>
      <c r="AL85" s="139">
        <f>AL86</f>
        <v>72000</v>
      </c>
      <c r="AM85" s="139">
        <f>SUM(AJ85:AL85)</f>
        <v>231000</v>
      </c>
      <c r="AN85" s="139">
        <f t="shared" si="61"/>
        <v>36.377952755905511</v>
      </c>
      <c r="AP85" s="139">
        <f>AP86</f>
        <v>15000</v>
      </c>
      <c r="AQ85" s="139">
        <f>AQ86</f>
        <v>55000</v>
      </c>
      <c r="AR85" s="139">
        <f>AR86</f>
        <v>0</v>
      </c>
      <c r="AS85" s="139">
        <f>SUM(AP85:AR85)</f>
        <v>70000</v>
      </c>
      <c r="AT85" s="139">
        <f t="shared" si="63"/>
        <v>11.023622047244094</v>
      </c>
      <c r="AV85" s="139">
        <f t="shared" si="68"/>
        <v>301000</v>
      </c>
      <c r="AW85" s="139">
        <f t="shared" si="69"/>
        <v>47.401574803149607</v>
      </c>
      <c r="AY85" s="139">
        <f>AG85+AV85</f>
        <v>635000</v>
      </c>
      <c r="AZ85" s="176">
        <f t="shared" si="71"/>
        <v>100</v>
      </c>
      <c r="BB85" s="137">
        <f t="shared" si="64"/>
        <v>0</v>
      </c>
      <c r="BC85" s="139">
        <f t="shared" ref="BC85:BC92" si="72">BB85/(P85/100)</f>
        <v>0</v>
      </c>
      <c r="BD85" s="139">
        <f t="shared" si="65"/>
        <v>635000</v>
      </c>
      <c r="BE85" s="93"/>
    </row>
    <row r="86" spans="1:57" ht="30" customHeight="1" x14ac:dyDescent="0.2">
      <c r="A86" s="74"/>
      <c r="B86" s="76"/>
      <c r="C86" s="76"/>
      <c r="D86" s="77"/>
      <c r="E86" s="78"/>
      <c r="F86" s="76"/>
      <c r="G86" s="79"/>
      <c r="H86" s="80"/>
      <c r="I86" s="118">
        <v>2</v>
      </c>
      <c r="J86" s="78"/>
      <c r="K86" s="82"/>
      <c r="L86" s="83"/>
      <c r="M86" s="77"/>
      <c r="N86" s="119" t="s">
        <v>51</v>
      </c>
      <c r="O86" s="120">
        <v>408000</v>
      </c>
      <c r="P86" s="121">
        <f>P87+P89</f>
        <v>635000</v>
      </c>
      <c r="Q86" s="121">
        <f>Q87+Q89</f>
        <v>695000</v>
      </c>
      <c r="R86" s="121">
        <f>R87+R89</f>
        <v>745000</v>
      </c>
      <c r="S86" s="121">
        <f>S87+S89</f>
        <v>635000</v>
      </c>
      <c r="T86" s="121"/>
      <c r="U86" s="121">
        <f>U87+U89</f>
        <v>0</v>
      </c>
      <c r="V86" s="121">
        <f>V87+V89</f>
        <v>0</v>
      </c>
      <c r="W86" s="121">
        <f>W87+W89</f>
        <v>199000</v>
      </c>
      <c r="X86" s="121">
        <f>SUM(U86:W86)</f>
        <v>199000</v>
      </c>
      <c r="Y86" s="121">
        <f t="shared" si="66"/>
        <v>31.338582677165356</v>
      </c>
      <c r="AA86" s="121">
        <f>AA87+AA89</f>
        <v>15000</v>
      </c>
      <c r="AB86" s="121">
        <f>AB87+AB89</f>
        <v>39000</v>
      </c>
      <c r="AC86" s="121">
        <f>AC87+AC89</f>
        <v>81000</v>
      </c>
      <c r="AD86" s="121">
        <f>SUM(AA86:AC86)</f>
        <v>135000</v>
      </c>
      <c r="AE86" s="121">
        <f t="shared" si="59"/>
        <v>21.259842519685041</v>
      </c>
      <c r="AG86" s="121">
        <f>AG87+AG89</f>
        <v>334000</v>
      </c>
      <c r="AH86" s="121">
        <f t="shared" si="67"/>
        <v>52.598425196850393</v>
      </c>
      <c r="AJ86" s="121">
        <f>AJ87+AJ89</f>
        <v>77000</v>
      </c>
      <c r="AK86" s="121">
        <f>AK87+AK89</f>
        <v>82000</v>
      </c>
      <c r="AL86" s="121">
        <f>AL87+AL89</f>
        <v>72000</v>
      </c>
      <c r="AM86" s="121">
        <f>SUM(AJ86:AL86)</f>
        <v>231000</v>
      </c>
      <c r="AN86" s="121">
        <f t="shared" si="61"/>
        <v>36.377952755905511</v>
      </c>
      <c r="AP86" s="121">
        <f>AP87+AP89</f>
        <v>15000</v>
      </c>
      <c r="AQ86" s="121">
        <f>AQ87+AQ89</f>
        <v>55000</v>
      </c>
      <c r="AR86" s="121">
        <f>AR87+AR89</f>
        <v>0</v>
      </c>
      <c r="AS86" s="121">
        <f>SUM(AP86:AR86)</f>
        <v>70000</v>
      </c>
      <c r="AT86" s="121">
        <f t="shared" si="63"/>
        <v>11.023622047244094</v>
      </c>
      <c r="AV86" s="121">
        <f t="shared" si="68"/>
        <v>301000</v>
      </c>
      <c r="AW86" s="121">
        <f t="shared" si="69"/>
        <v>47.401574803149607</v>
      </c>
      <c r="AY86" s="121">
        <f>AG86+AV86</f>
        <v>635000</v>
      </c>
      <c r="AZ86" s="142">
        <f t="shared" si="71"/>
        <v>100</v>
      </c>
      <c r="BB86" s="120">
        <f t="shared" si="64"/>
        <v>0</v>
      </c>
      <c r="BC86" s="121">
        <f t="shared" si="72"/>
        <v>0</v>
      </c>
      <c r="BD86" s="121">
        <f t="shared" si="65"/>
        <v>635000</v>
      </c>
      <c r="BE86" s="93"/>
    </row>
    <row r="87" spans="1:57" ht="30" customHeight="1" x14ac:dyDescent="0.2">
      <c r="A87" s="74"/>
      <c r="B87" s="76"/>
      <c r="C87" s="76"/>
      <c r="D87" s="77"/>
      <c r="E87" s="78"/>
      <c r="F87" s="76"/>
      <c r="G87" s="79"/>
      <c r="H87" s="80"/>
      <c r="I87" s="81"/>
      <c r="J87" s="124" t="s">
        <v>60</v>
      </c>
      <c r="K87" s="82"/>
      <c r="L87" s="83"/>
      <c r="M87" s="77"/>
      <c r="N87" s="101" t="s">
        <v>61</v>
      </c>
      <c r="O87" s="102">
        <v>370000</v>
      </c>
      <c r="P87" s="103">
        <f>P88</f>
        <v>600000</v>
      </c>
      <c r="Q87" s="103">
        <f>Q88</f>
        <v>650000</v>
      </c>
      <c r="R87" s="103">
        <f>R88</f>
        <v>700000</v>
      </c>
      <c r="S87" s="103">
        <f>S88</f>
        <v>600000</v>
      </c>
      <c r="T87" s="103"/>
      <c r="U87" s="103">
        <f>U88</f>
        <v>0</v>
      </c>
      <c r="V87" s="103">
        <f>V88</f>
        <v>0</v>
      </c>
      <c r="W87" s="103">
        <f>W88</f>
        <v>195000</v>
      </c>
      <c r="X87" s="103">
        <f>X88</f>
        <v>195000</v>
      </c>
      <c r="Y87" s="103">
        <f t="shared" si="66"/>
        <v>32.5</v>
      </c>
      <c r="AA87" s="103">
        <f>AA88</f>
        <v>15000</v>
      </c>
      <c r="AB87" s="103">
        <f>AB88</f>
        <v>39000</v>
      </c>
      <c r="AC87" s="103">
        <f>AC88</f>
        <v>67000</v>
      </c>
      <c r="AD87" s="103">
        <f>AD88</f>
        <v>121000</v>
      </c>
      <c r="AE87" s="103">
        <f t="shared" si="59"/>
        <v>20.166666666666668</v>
      </c>
      <c r="AG87" s="103">
        <f t="shared" ref="AG87:AG107" si="73">X87+AD87</f>
        <v>316000</v>
      </c>
      <c r="AH87" s="103">
        <f t="shared" si="67"/>
        <v>52.666666666666664</v>
      </c>
      <c r="AJ87" s="103">
        <f>AJ88</f>
        <v>70000</v>
      </c>
      <c r="AK87" s="103">
        <f>AK88</f>
        <v>72000</v>
      </c>
      <c r="AL87" s="103">
        <f>AL88</f>
        <v>72000</v>
      </c>
      <c r="AM87" s="103">
        <f>AM88</f>
        <v>214000</v>
      </c>
      <c r="AN87" s="103">
        <f t="shared" si="61"/>
        <v>35.666666666666664</v>
      </c>
      <c r="AP87" s="103">
        <f>AP88</f>
        <v>15000</v>
      </c>
      <c r="AQ87" s="103">
        <f>AQ88</f>
        <v>55000</v>
      </c>
      <c r="AR87" s="103">
        <f>AR88</f>
        <v>0</v>
      </c>
      <c r="AS87" s="103">
        <f>AS88</f>
        <v>70000</v>
      </c>
      <c r="AT87" s="103">
        <f t="shared" si="63"/>
        <v>11.666666666666666</v>
      </c>
      <c r="AV87" s="103">
        <f t="shared" si="68"/>
        <v>284000</v>
      </c>
      <c r="AW87" s="103">
        <f t="shared" si="69"/>
        <v>47.333333333333336</v>
      </c>
      <c r="AY87" s="103">
        <f>AY88</f>
        <v>600000</v>
      </c>
      <c r="AZ87" s="143">
        <f t="shared" si="71"/>
        <v>100</v>
      </c>
      <c r="BB87" s="102">
        <f t="shared" si="64"/>
        <v>0</v>
      </c>
      <c r="BC87" s="103">
        <f t="shared" si="72"/>
        <v>0</v>
      </c>
      <c r="BD87" s="103">
        <f t="shared" si="65"/>
        <v>600000</v>
      </c>
      <c r="BE87" s="93"/>
    </row>
    <row r="88" spans="1:57" ht="30" customHeight="1" x14ac:dyDescent="0.2">
      <c r="A88" s="74"/>
      <c r="B88" s="76"/>
      <c r="C88" s="76"/>
      <c r="D88" s="77"/>
      <c r="E88" s="78"/>
      <c r="F88" s="76"/>
      <c r="G88" s="79"/>
      <c r="H88" s="80"/>
      <c r="I88" s="81"/>
      <c r="J88" s="78"/>
      <c r="K88" s="127">
        <v>1</v>
      </c>
      <c r="L88" s="83"/>
      <c r="M88" s="77"/>
      <c r="N88" s="128" t="s">
        <v>62</v>
      </c>
      <c r="O88" s="129">
        <v>370000</v>
      </c>
      <c r="P88" s="117">
        <v>600000</v>
      </c>
      <c r="Q88" s="117">
        <v>650000</v>
      </c>
      <c r="R88" s="117">
        <v>700000</v>
      </c>
      <c r="S88" s="117">
        <v>600000</v>
      </c>
      <c r="T88" s="117"/>
      <c r="U88" s="117"/>
      <c r="V88" s="117"/>
      <c r="W88" s="117">
        <v>195000</v>
      </c>
      <c r="X88" s="117">
        <f>SUM(U88:W88)</f>
        <v>195000</v>
      </c>
      <c r="Y88" s="117">
        <f t="shared" si="66"/>
        <v>32.5</v>
      </c>
      <c r="AA88" s="117">
        <v>15000</v>
      </c>
      <c r="AB88" s="117">
        <v>39000</v>
      </c>
      <c r="AC88" s="117">
        <v>67000</v>
      </c>
      <c r="AD88" s="117">
        <f>SUM(AA88:AC88)</f>
        <v>121000</v>
      </c>
      <c r="AE88" s="117">
        <f t="shared" si="59"/>
        <v>20.166666666666668</v>
      </c>
      <c r="AG88" s="117">
        <f t="shared" si="73"/>
        <v>316000</v>
      </c>
      <c r="AH88" s="117">
        <f t="shared" si="67"/>
        <v>52.666666666666664</v>
      </c>
      <c r="AJ88" s="117">
        <v>70000</v>
      </c>
      <c r="AK88" s="117">
        <v>72000</v>
      </c>
      <c r="AL88" s="117">
        <v>72000</v>
      </c>
      <c r="AM88" s="117">
        <f>SUM(AJ88:AL88)</f>
        <v>214000</v>
      </c>
      <c r="AN88" s="117">
        <f t="shared" si="61"/>
        <v>35.666666666666664</v>
      </c>
      <c r="AP88" s="117">
        <v>15000</v>
      </c>
      <c r="AQ88" s="117">
        <v>55000</v>
      </c>
      <c r="AR88" s="117"/>
      <c r="AS88" s="117">
        <f>SUM(AP88:AR88)</f>
        <v>70000</v>
      </c>
      <c r="AT88" s="117">
        <f t="shared" si="63"/>
        <v>11.666666666666666</v>
      </c>
      <c r="AV88" s="117">
        <f t="shared" si="68"/>
        <v>284000</v>
      </c>
      <c r="AW88" s="117">
        <f t="shared" si="69"/>
        <v>47.333333333333336</v>
      </c>
      <c r="AY88" s="117">
        <f>AG88+AV88</f>
        <v>600000</v>
      </c>
      <c r="AZ88" s="144">
        <f t="shared" si="71"/>
        <v>100</v>
      </c>
      <c r="BB88" s="117">
        <f t="shared" si="64"/>
        <v>0</v>
      </c>
      <c r="BC88" s="117">
        <f t="shared" si="72"/>
        <v>0</v>
      </c>
      <c r="BD88" s="117">
        <f t="shared" si="65"/>
        <v>600000</v>
      </c>
      <c r="BE88" s="93"/>
    </row>
    <row r="89" spans="1:57" ht="30" customHeight="1" x14ac:dyDescent="0.2">
      <c r="A89" s="74"/>
      <c r="B89" s="76"/>
      <c r="C89" s="76"/>
      <c r="D89" s="77"/>
      <c r="E89" s="78"/>
      <c r="F89" s="76"/>
      <c r="G89" s="79"/>
      <c r="H89" s="80"/>
      <c r="I89" s="81"/>
      <c r="J89" s="124" t="s">
        <v>52</v>
      </c>
      <c r="K89" s="82"/>
      <c r="L89" s="83"/>
      <c r="M89" s="77"/>
      <c r="N89" s="101" t="s">
        <v>53</v>
      </c>
      <c r="O89" s="102">
        <v>38000</v>
      </c>
      <c r="P89" s="103">
        <f>P90+P91+P92</f>
        <v>35000</v>
      </c>
      <c r="Q89" s="125">
        <f>Q90+Q91+Q92</f>
        <v>45000</v>
      </c>
      <c r="R89" s="126">
        <f>R90+R91+R92</f>
        <v>45000</v>
      </c>
      <c r="S89" s="103">
        <f>S90+S91+S92</f>
        <v>35000</v>
      </c>
      <c r="T89" s="103"/>
      <c r="U89" s="103">
        <f>U90+U91+U92</f>
        <v>0</v>
      </c>
      <c r="V89" s="103">
        <f>V90+V91+V92</f>
        <v>0</v>
      </c>
      <c r="W89" s="103">
        <f>W90+W91+W92</f>
        <v>4000</v>
      </c>
      <c r="X89" s="103">
        <f>SUM(U89:W89)</f>
        <v>4000</v>
      </c>
      <c r="Y89" s="103">
        <f t="shared" si="66"/>
        <v>11.428571428571429</v>
      </c>
      <c r="AA89" s="103">
        <f>AA90+AA91+AA92</f>
        <v>0</v>
      </c>
      <c r="AB89" s="103">
        <f>AB90+AB91+AB92</f>
        <v>0</v>
      </c>
      <c r="AC89" s="103">
        <f>AC90+AC91+AC92</f>
        <v>14000</v>
      </c>
      <c r="AD89" s="103">
        <f>SUM(AA89:AC89)</f>
        <v>14000</v>
      </c>
      <c r="AE89" s="103">
        <f t="shared" si="59"/>
        <v>40</v>
      </c>
      <c r="AG89" s="103">
        <f>AG90+AG91+AG92</f>
        <v>18000</v>
      </c>
      <c r="AH89" s="103">
        <f t="shared" si="67"/>
        <v>51.428571428571431</v>
      </c>
      <c r="AJ89" s="103">
        <f>AJ90+AJ91+AJ92</f>
        <v>7000</v>
      </c>
      <c r="AK89" s="103">
        <f>AK90+AK91+AK92</f>
        <v>10000</v>
      </c>
      <c r="AL89" s="103">
        <f>AL90+AL91+AL92</f>
        <v>0</v>
      </c>
      <c r="AM89" s="103">
        <f>SUM(AJ89:AL89)</f>
        <v>17000</v>
      </c>
      <c r="AN89" s="103">
        <f t="shared" si="61"/>
        <v>48.571428571428569</v>
      </c>
      <c r="AP89" s="103">
        <f>AP90+AP91+AP92</f>
        <v>0</v>
      </c>
      <c r="AQ89" s="103">
        <f>AQ90+AQ91+AQ92</f>
        <v>0</v>
      </c>
      <c r="AR89" s="103">
        <f>AR90+AR91+AR92</f>
        <v>0</v>
      </c>
      <c r="AS89" s="103">
        <f>SUM(AP89:AR89)</f>
        <v>0</v>
      </c>
      <c r="AT89" s="103">
        <f t="shared" si="63"/>
        <v>0</v>
      </c>
      <c r="AV89" s="103">
        <f t="shared" si="68"/>
        <v>17000</v>
      </c>
      <c r="AW89" s="103">
        <f t="shared" si="69"/>
        <v>48.571428571428569</v>
      </c>
      <c r="AY89" s="103">
        <f>AG89+AV89</f>
        <v>35000</v>
      </c>
      <c r="AZ89" s="143">
        <f t="shared" si="71"/>
        <v>100</v>
      </c>
      <c r="BB89" s="102">
        <f t="shared" si="64"/>
        <v>0</v>
      </c>
      <c r="BC89" s="103">
        <f t="shared" si="72"/>
        <v>0</v>
      </c>
      <c r="BD89" s="103">
        <f t="shared" si="65"/>
        <v>35000</v>
      </c>
      <c r="BE89" s="93"/>
    </row>
    <row r="90" spans="1:57" ht="30" customHeight="1" x14ac:dyDescent="0.2">
      <c r="A90" s="74"/>
      <c r="B90" s="76"/>
      <c r="C90" s="76"/>
      <c r="D90" s="77"/>
      <c r="E90" s="78"/>
      <c r="F90" s="76"/>
      <c r="G90" s="79"/>
      <c r="H90" s="80"/>
      <c r="I90" s="81"/>
      <c r="J90" s="78"/>
      <c r="K90" s="127">
        <v>2</v>
      </c>
      <c r="L90" s="83"/>
      <c r="M90" s="77"/>
      <c r="N90" s="128" t="s">
        <v>54</v>
      </c>
      <c r="O90" s="129">
        <v>36000</v>
      </c>
      <c r="P90" s="117">
        <v>28000</v>
      </c>
      <c r="Q90" s="117">
        <v>39000</v>
      </c>
      <c r="R90" s="117">
        <v>39000</v>
      </c>
      <c r="S90" s="117">
        <v>28000</v>
      </c>
      <c r="T90" s="117"/>
      <c r="U90" s="117"/>
      <c r="V90" s="117"/>
      <c r="W90" s="117">
        <v>3000</v>
      </c>
      <c r="X90" s="117">
        <f>SUM(U90:W90)</f>
        <v>3000</v>
      </c>
      <c r="Y90" s="117">
        <f t="shared" si="66"/>
        <v>10.714285714285714</v>
      </c>
      <c r="AA90" s="117"/>
      <c r="AB90" s="117"/>
      <c r="AC90" s="117">
        <v>12000</v>
      </c>
      <c r="AD90" s="117">
        <f>SUM(AA90:AC90)</f>
        <v>12000</v>
      </c>
      <c r="AE90" s="117">
        <f t="shared" si="59"/>
        <v>42.857142857142854</v>
      </c>
      <c r="AG90" s="117">
        <f t="shared" si="73"/>
        <v>15000</v>
      </c>
      <c r="AH90" s="117">
        <f t="shared" si="67"/>
        <v>53.571428571428569</v>
      </c>
      <c r="AJ90" s="117">
        <v>6000</v>
      </c>
      <c r="AK90" s="117">
        <v>7000</v>
      </c>
      <c r="AL90" s="117"/>
      <c r="AM90" s="117">
        <f>SUM(AJ90:AL90)</f>
        <v>13000</v>
      </c>
      <c r="AN90" s="117">
        <f t="shared" si="61"/>
        <v>46.428571428571431</v>
      </c>
      <c r="AP90" s="117"/>
      <c r="AQ90" s="117"/>
      <c r="AR90" s="117"/>
      <c r="AS90" s="117">
        <f>SUM(AP90:AR90)</f>
        <v>0</v>
      </c>
      <c r="AT90" s="117">
        <f t="shared" si="63"/>
        <v>0</v>
      </c>
      <c r="AV90" s="117">
        <f t="shared" si="68"/>
        <v>13000</v>
      </c>
      <c r="AW90" s="117">
        <f t="shared" si="69"/>
        <v>46.428571428571431</v>
      </c>
      <c r="AY90" s="117">
        <f>AG90+AV90</f>
        <v>28000</v>
      </c>
      <c r="AZ90" s="144">
        <f t="shared" si="71"/>
        <v>100</v>
      </c>
      <c r="BB90" s="117">
        <f t="shared" si="64"/>
        <v>0</v>
      </c>
      <c r="BC90" s="117">
        <f t="shared" si="72"/>
        <v>0</v>
      </c>
      <c r="BD90" s="117">
        <f t="shared" si="65"/>
        <v>28000</v>
      </c>
      <c r="BE90" s="93"/>
    </row>
    <row r="91" spans="1:57" ht="30" customHeight="1" x14ac:dyDescent="0.2">
      <c r="A91" s="74"/>
      <c r="B91" s="76"/>
      <c r="C91" s="76"/>
      <c r="D91" s="77"/>
      <c r="E91" s="78"/>
      <c r="F91" s="76"/>
      <c r="G91" s="79"/>
      <c r="H91" s="80"/>
      <c r="I91" s="81"/>
      <c r="J91" s="78"/>
      <c r="K91" s="127">
        <v>5</v>
      </c>
      <c r="L91" s="83"/>
      <c r="M91" s="77"/>
      <c r="N91" s="128" t="s">
        <v>55</v>
      </c>
      <c r="O91" s="129">
        <v>1000</v>
      </c>
      <c r="P91" s="117">
        <v>1000</v>
      </c>
      <c r="Q91" s="117">
        <v>1000</v>
      </c>
      <c r="R91" s="117">
        <v>1000</v>
      </c>
      <c r="S91" s="117">
        <v>1000</v>
      </c>
      <c r="T91" s="117"/>
      <c r="U91" s="117"/>
      <c r="V91" s="117"/>
      <c r="W91" s="117">
        <v>1000</v>
      </c>
      <c r="X91" s="117">
        <f>SUM(U91:W91)</f>
        <v>1000</v>
      </c>
      <c r="Y91" s="117">
        <f t="shared" si="66"/>
        <v>100</v>
      </c>
      <c r="AA91" s="117"/>
      <c r="AB91" s="117"/>
      <c r="AC91" s="117"/>
      <c r="AD91" s="117">
        <f>SUM(AA91:AC91)</f>
        <v>0</v>
      </c>
      <c r="AE91" s="117">
        <f t="shared" si="59"/>
        <v>0</v>
      </c>
      <c r="AG91" s="117">
        <v>1000</v>
      </c>
      <c r="AH91" s="117">
        <f t="shared" si="67"/>
        <v>100</v>
      </c>
      <c r="AJ91" s="117"/>
      <c r="AK91" s="117"/>
      <c r="AL91" s="117"/>
      <c r="AM91" s="117">
        <f>SUM(AJ91:AL91)</f>
        <v>0</v>
      </c>
      <c r="AN91" s="117">
        <f t="shared" si="61"/>
        <v>0</v>
      </c>
      <c r="AP91" s="117"/>
      <c r="AQ91" s="117"/>
      <c r="AR91" s="117"/>
      <c r="AS91" s="117">
        <f>SUM(AP91:AR91)</f>
        <v>0</v>
      </c>
      <c r="AT91" s="117">
        <f t="shared" si="63"/>
        <v>0</v>
      </c>
      <c r="AV91" s="117">
        <f t="shared" si="68"/>
        <v>0</v>
      </c>
      <c r="AW91" s="117">
        <f t="shared" si="69"/>
        <v>0</v>
      </c>
      <c r="AY91" s="117">
        <f>AG91+AV91</f>
        <v>1000</v>
      </c>
      <c r="AZ91" s="144">
        <f t="shared" si="71"/>
        <v>100</v>
      </c>
      <c r="BB91" s="117">
        <f t="shared" si="64"/>
        <v>0</v>
      </c>
      <c r="BC91" s="117">
        <f t="shared" si="72"/>
        <v>0</v>
      </c>
      <c r="BD91" s="117">
        <f t="shared" si="65"/>
        <v>1000</v>
      </c>
      <c r="BE91" s="93"/>
    </row>
    <row r="92" spans="1:57" ht="30" customHeight="1" thickBot="1" x14ac:dyDescent="0.25">
      <c r="A92" s="74"/>
      <c r="B92" s="76"/>
      <c r="C92" s="76"/>
      <c r="D92" s="77"/>
      <c r="E92" s="78"/>
      <c r="F92" s="76"/>
      <c r="G92" s="79"/>
      <c r="H92" s="80"/>
      <c r="I92" s="81"/>
      <c r="J92" s="78"/>
      <c r="K92" s="127">
        <v>7</v>
      </c>
      <c r="L92" s="83"/>
      <c r="M92" s="77"/>
      <c r="N92" s="128" t="s">
        <v>56</v>
      </c>
      <c r="O92" s="129">
        <v>1000</v>
      </c>
      <c r="P92" s="117">
        <v>6000</v>
      </c>
      <c r="Q92" s="117">
        <v>5000</v>
      </c>
      <c r="R92" s="117">
        <v>5000</v>
      </c>
      <c r="S92" s="117">
        <v>6000</v>
      </c>
      <c r="T92" s="117"/>
      <c r="U92" s="117"/>
      <c r="V92" s="117"/>
      <c r="W92" s="117"/>
      <c r="X92" s="117">
        <f>SUM(U92:W92)</f>
        <v>0</v>
      </c>
      <c r="Y92" s="117">
        <f t="shared" si="66"/>
        <v>0</v>
      </c>
      <c r="AA92" s="117"/>
      <c r="AB92" s="117"/>
      <c r="AC92" s="117">
        <v>2000</v>
      </c>
      <c r="AD92" s="117">
        <f>SUM(AA92:AC92)</f>
        <v>2000</v>
      </c>
      <c r="AE92" s="117">
        <f t="shared" si="59"/>
        <v>33.333333333333336</v>
      </c>
      <c r="AG92" s="117">
        <f t="shared" si="73"/>
        <v>2000</v>
      </c>
      <c r="AH92" s="117">
        <f t="shared" si="67"/>
        <v>33.333333333333336</v>
      </c>
      <c r="AJ92" s="117">
        <v>1000</v>
      </c>
      <c r="AK92" s="117">
        <v>3000</v>
      </c>
      <c r="AL92" s="117"/>
      <c r="AM92" s="117">
        <f>SUM(AJ92:AL92)</f>
        <v>4000</v>
      </c>
      <c r="AN92" s="117">
        <f t="shared" si="61"/>
        <v>66.666666666666671</v>
      </c>
      <c r="AP92" s="117"/>
      <c r="AQ92" s="117"/>
      <c r="AR92" s="117"/>
      <c r="AS92" s="117">
        <f>SUM(AP92:AR92)</f>
        <v>0</v>
      </c>
      <c r="AT92" s="117">
        <f t="shared" si="63"/>
        <v>0</v>
      </c>
      <c r="AV92" s="117">
        <f t="shared" si="68"/>
        <v>4000</v>
      </c>
      <c r="AW92" s="117">
        <f t="shared" si="69"/>
        <v>66.666666666666671</v>
      </c>
      <c r="AY92" s="117">
        <f>AG92+AV92</f>
        <v>6000</v>
      </c>
      <c r="AZ92" s="144">
        <f t="shared" si="71"/>
        <v>100</v>
      </c>
      <c r="BB92" s="117">
        <f t="shared" si="64"/>
        <v>0</v>
      </c>
      <c r="BC92" s="117">
        <f t="shared" si="72"/>
        <v>0</v>
      </c>
      <c r="BD92" s="117">
        <f t="shared" si="65"/>
        <v>6000</v>
      </c>
      <c r="BE92" s="93"/>
    </row>
    <row r="93" spans="1:57" ht="30" customHeight="1" thickBot="1" x14ac:dyDescent="0.25">
      <c r="A93" s="177"/>
      <c r="B93" s="178"/>
      <c r="C93" s="178"/>
      <c r="D93" s="179"/>
      <c r="E93" s="180"/>
      <c r="F93" s="178"/>
      <c r="G93" s="104"/>
      <c r="H93" s="181" t="s">
        <v>71</v>
      </c>
      <c r="I93" s="182"/>
      <c r="J93" s="183"/>
      <c r="K93" s="184"/>
      <c r="L93" s="184"/>
      <c r="M93" s="185"/>
      <c r="N93" s="186" t="s">
        <v>72</v>
      </c>
      <c r="O93" s="187" t="e">
        <f>SUM(#REF!)</f>
        <v>#REF!</v>
      </c>
      <c r="P93" s="187">
        <f>P94</f>
        <v>2000</v>
      </c>
      <c r="Q93" s="187">
        <f t="shared" ref="Q93:R95" si="74">Q94</f>
        <v>2000</v>
      </c>
      <c r="R93" s="187">
        <f t="shared" si="74"/>
        <v>2000</v>
      </c>
      <c r="S93" s="187">
        <f>S94</f>
        <v>2000</v>
      </c>
      <c r="T93" s="187"/>
      <c r="U93" s="187">
        <f>U94</f>
        <v>0</v>
      </c>
      <c r="V93" s="187">
        <f t="shared" ref="V93:W95" si="75">V94</f>
        <v>0</v>
      </c>
      <c r="W93" s="187">
        <f t="shared" si="75"/>
        <v>1000</v>
      </c>
      <c r="X93" s="187">
        <f t="shared" ref="X93:X115" si="76">U93+V93+W93</f>
        <v>1000</v>
      </c>
      <c r="Y93" s="86">
        <f t="shared" si="66"/>
        <v>50</v>
      </c>
      <c r="AA93" s="187">
        <f>AA94</f>
        <v>0</v>
      </c>
      <c r="AB93" s="187">
        <f t="shared" ref="AB93:AC95" si="77">AB94</f>
        <v>0</v>
      </c>
      <c r="AC93" s="187">
        <f t="shared" si="77"/>
        <v>1000</v>
      </c>
      <c r="AD93" s="187">
        <f t="shared" ref="AD93:AD115" si="78">AA93+AB93+AC93</f>
        <v>1000</v>
      </c>
      <c r="AE93" s="170">
        <f t="shared" si="59"/>
        <v>50</v>
      </c>
      <c r="AG93" s="187">
        <f t="shared" si="73"/>
        <v>2000</v>
      </c>
      <c r="AH93" s="187">
        <f t="shared" si="67"/>
        <v>100</v>
      </c>
      <c r="AJ93" s="187">
        <f>AJ94</f>
        <v>0</v>
      </c>
      <c r="AK93" s="187">
        <f t="shared" ref="AK93:AL95" si="79">AK94</f>
        <v>0</v>
      </c>
      <c r="AL93" s="187">
        <f t="shared" si="79"/>
        <v>0</v>
      </c>
      <c r="AM93" s="187">
        <f t="shared" ref="AM93:AM115" si="80">AJ93+AK93+AL93</f>
        <v>0</v>
      </c>
      <c r="AN93" s="170">
        <f t="shared" si="61"/>
        <v>0</v>
      </c>
      <c r="AP93" s="187">
        <f>AP94</f>
        <v>0</v>
      </c>
      <c r="AQ93" s="187">
        <f t="shared" ref="AQ93:AR95" si="81">AQ94</f>
        <v>0</v>
      </c>
      <c r="AR93" s="187">
        <f t="shared" si="81"/>
        <v>0</v>
      </c>
      <c r="AS93" s="187">
        <f t="shared" ref="AS93:AS115" si="82">AP93+AQ93+AR93</f>
        <v>0</v>
      </c>
      <c r="AT93" s="170">
        <f t="shared" si="63"/>
        <v>0</v>
      </c>
      <c r="AV93" s="187">
        <f t="shared" si="68"/>
        <v>0</v>
      </c>
      <c r="AW93" s="86">
        <f t="shared" si="69"/>
        <v>0</v>
      </c>
      <c r="AY93" s="187">
        <f t="shared" ref="AY93:AY116" si="83">AG93+AV93</f>
        <v>2000</v>
      </c>
      <c r="AZ93" s="187">
        <f t="shared" si="71"/>
        <v>100</v>
      </c>
      <c r="BB93" s="188">
        <f t="shared" si="64"/>
        <v>0</v>
      </c>
      <c r="BC93" s="187">
        <f t="shared" ref="BC93:BC126" si="84">BB93/(S93/100)</f>
        <v>0</v>
      </c>
      <c r="BD93" s="187">
        <f t="shared" si="65"/>
        <v>2000</v>
      </c>
      <c r="BE93" s="93"/>
    </row>
    <row r="94" spans="1:57" ht="30" customHeight="1" thickBot="1" x14ac:dyDescent="0.25">
      <c r="A94" s="74"/>
      <c r="B94" s="76"/>
      <c r="C94" s="76"/>
      <c r="D94" s="77"/>
      <c r="E94" s="78"/>
      <c r="F94" s="76"/>
      <c r="G94" s="79"/>
      <c r="H94" s="80"/>
      <c r="I94" s="118">
        <v>2</v>
      </c>
      <c r="J94" s="78"/>
      <c r="K94" s="76"/>
      <c r="L94" s="76"/>
      <c r="M94" s="77"/>
      <c r="N94" s="119" t="s">
        <v>51</v>
      </c>
      <c r="O94" s="189" t="e">
        <f>SUM(#REF!)</f>
        <v>#REF!</v>
      </c>
      <c r="P94" s="189">
        <f>P95</f>
        <v>2000</v>
      </c>
      <c r="Q94" s="189">
        <f t="shared" si="74"/>
        <v>2000</v>
      </c>
      <c r="R94" s="189">
        <f t="shared" si="74"/>
        <v>2000</v>
      </c>
      <c r="S94" s="189">
        <f>S95</f>
        <v>2000</v>
      </c>
      <c r="T94" s="189"/>
      <c r="U94" s="189">
        <f>U95</f>
        <v>0</v>
      </c>
      <c r="V94" s="189">
        <f t="shared" si="75"/>
        <v>0</v>
      </c>
      <c r="W94" s="189">
        <f t="shared" si="75"/>
        <v>1000</v>
      </c>
      <c r="X94" s="189">
        <f t="shared" si="76"/>
        <v>1000</v>
      </c>
      <c r="Y94" s="86">
        <f t="shared" si="66"/>
        <v>50</v>
      </c>
      <c r="AA94" s="189">
        <f>AA95</f>
        <v>0</v>
      </c>
      <c r="AB94" s="189">
        <f t="shared" si="77"/>
        <v>0</v>
      </c>
      <c r="AC94" s="189">
        <f t="shared" si="77"/>
        <v>1000</v>
      </c>
      <c r="AD94" s="189">
        <f t="shared" si="78"/>
        <v>1000</v>
      </c>
      <c r="AE94" s="170">
        <f t="shared" si="59"/>
        <v>50</v>
      </c>
      <c r="AG94" s="189">
        <f t="shared" si="73"/>
        <v>2000</v>
      </c>
      <c r="AH94" s="189">
        <f t="shared" si="67"/>
        <v>100</v>
      </c>
      <c r="AJ94" s="189">
        <f>AJ95</f>
        <v>0</v>
      </c>
      <c r="AK94" s="189">
        <f t="shared" si="79"/>
        <v>0</v>
      </c>
      <c r="AL94" s="189">
        <f t="shared" si="79"/>
        <v>0</v>
      </c>
      <c r="AM94" s="189">
        <f t="shared" si="80"/>
        <v>0</v>
      </c>
      <c r="AN94" s="170">
        <f t="shared" si="61"/>
        <v>0</v>
      </c>
      <c r="AP94" s="189">
        <f>AP95</f>
        <v>0</v>
      </c>
      <c r="AQ94" s="189">
        <f t="shared" si="81"/>
        <v>0</v>
      </c>
      <c r="AR94" s="189">
        <f t="shared" si="81"/>
        <v>0</v>
      </c>
      <c r="AS94" s="189">
        <f t="shared" si="82"/>
        <v>0</v>
      </c>
      <c r="AT94" s="170">
        <f t="shared" si="63"/>
        <v>0</v>
      </c>
      <c r="AV94" s="189">
        <f t="shared" si="68"/>
        <v>0</v>
      </c>
      <c r="AW94" s="86">
        <f t="shared" si="69"/>
        <v>0</v>
      </c>
      <c r="AY94" s="189">
        <f t="shared" si="83"/>
        <v>2000</v>
      </c>
      <c r="AZ94" s="189">
        <f t="shared" si="71"/>
        <v>100</v>
      </c>
      <c r="BB94" s="120">
        <f t="shared" si="64"/>
        <v>0</v>
      </c>
      <c r="BC94" s="189">
        <f t="shared" si="84"/>
        <v>0</v>
      </c>
      <c r="BD94" s="189">
        <f t="shared" si="65"/>
        <v>2000</v>
      </c>
      <c r="BE94" s="93"/>
    </row>
    <row r="95" spans="1:57" ht="30" customHeight="1" thickBot="1" x14ac:dyDescent="0.25">
      <c r="A95" s="177"/>
      <c r="B95" s="178"/>
      <c r="C95" s="178"/>
      <c r="D95" s="179"/>
      <c r="E95" s="180"/>
      <c r="F95" s="178"/>
      <c r="G95" s="190"/>
      <c r="H95" s="191"/>
      <c r="I95" s="192"/>
      <c r="J95" s="124" t="s">
        <v>60</v>
      </c>
      <c r="K95" s="178"/>
      <c r="L95" s="178"/>
      <c r="M95" s="179"/>
      <c r="N95" s="101" t="s">
        <v>61</v>
      </c>
      <c r="O95" s="193" t="e">
        <f>SUM(#REF!)</f>
        <v>#REF!</v>
      </c>
      <c r="P95" s="193">
        <f>P96</f>
        <v>2000</v>
      </c>
      <c r="Q95" s="193">
        <f t="shared" si="74"/>
        <v>2000</v>
      </c>
      <c r="R95" s="193">
        <f t="shared" si="74"/>
        <v>2000</v>
      </c>
      <c r="S95" s="193">
        <f>S96</f>
        <v>2000</v>
      </c>
      <c r="T95" s="193"/>
      <c r="U95" s="193">
        <f>U96</f>
        <v>0</v>
      </c>
      <c r="V95" s="193">
        <f t="shared" si="75"/>
        <v>0</v>
      </c>
      <c r="W95" s="193">
        <f t="shared" si="75"/>
        <v>1000</v>
      </c>
      <c r="X95" s="193">
        <f t="shared" si="76"/>
        <v>1000</v>
      </c>
      <c r="Y95" s="86">
        <f t="shared" si="66"/>
        <v>50</v>
      </c>
      <c r="AA95" s="193">
        <f>AA96</f>
        <v>0</v>
      </c>
      <c r="AB95" s="193">
        <f t="shared" si="77"/>
        <v>0</v>
      </c>
      <c r="AC95" s="193">
        <f t="shared" si="77"/>
        <v>1000</v>
      </c>
      <c r="AD95" s="193">
        <f t="shared" si="78"/>
        <v>1000</v>
      </c>
      <c r="AE95" s="170">
        <f t="shared" si="59"/>
        <v>50</v>
      </c>
      <c r="AG95" s="193">
        <f t="shared" si="73"/>
        <v>2000</v>
      </c>
      <c r="AH95" s="193">
        <f t="shared" si="67"/>
        <v>100</v>
      </c>
      <c r="AJ95" s="193">
        <f>AJ96</f>
        <v>0</v>
      </c>
      <c r="AK95" s="193">
        <f t="shared" si="79"/>
        <v>0</v>
      </c>
      <c r="AL95" s="193">
        <f t="shared" si="79"/>
        <v>0</v>
      </c>
      <c r="AM95" s="193">
        <f t="shared" si="80"/>
        <v>0</v>
      </c>
      <c r="AN95" s="170">
        <f t="shared" si="61"/>
        <v>0</v>
      </c>
      <c r="AP95" s="193">
        <f>AP96</f>
        <v>0</v>
      </c>
      <c r="AQ95" s="193">
        <f t="shared" si="81"/>
        <v>0</v>
      </c>
      <c r="AR95" s="193">
        <f t="shared" si="81"/>
        <v>0</v>
      </c>
      <c r="AS95" s="193">
        <f t="shared" si="82"/>
        <v>0</v>
      </c>
      <c r="AT95" s="170">
        <f t="shared" si="63"/>
        <v>0</v>
      </c>
      <c r="AV95" s="193">
        <f t="shared" si="68"/>
        <v>0</v>
      </c>
      <c r="AW95" s="86">
        <f t="shared" si="69"/>
        <v>0</v>
      </c>
      <c r="AY95" s="193">
        <f t="shared" si="83"/>
        <v>2000</v>
      </c>
      <c r="AZ95" s="193">
        <f t="shared" si="71"/>
        <v>100</v>
      </c>
      <c r="BB95" s="102">
        <f t="shared" si="64"/>
        <v>0</v>
      </c>
      <c r="BC95" s="193">
        <f t="shared" si="84"/>
        <v>0</v>
      </c>
      <c r="BD95" s="193">
        <f t="shared" si="65"/>
        <v>2000</v>
      </c>
      <c r="BE95" s="93"/>
    </row>
    <row r="96" spans="1:57" ht="30" customHeight="1" x14ac:dyDescent="0.2">
      <c r="A96" s="74"/>
      <c r="B96" s="76"/>
      <c r="C96" s="76"/>
      <c r="D96" s="77"/>
      <c r="E96" s="78"/>
      <c r="F96" s="76"/>
      <c r="G96" s="79"/>
      <c r="H96" s="80"/>
      <c r="I96" s="81"/>
      <c r="J96" s="78"/>
      <c r="K96" s="127">
        <v>1</v>
      </c>
      <c r="L96" s="83"/>
      <c r="M96" s="77"/>
      <c r="N96" s="128" t="s">
        <v>62</v>
      </c>
      <c r="O96" s="129" t="e">
        <f>SUM(#REF!)</f>
        <v>#REF!</v>
      </c>
      <c r="P96" s="117">
        <v>2000</v>
      </c>
      <c r="Q96" s="117">
        <v>2000</v>
      </c>
      <c r="R96" s="117">
        <v>2000</v>
      </c>
      <c r="S96" s="117">
        <v>2000</v>
      </c>
      <c r="T96" s="117"/>
      <c r="U96" s="117"/>
      <c r="V96" s="117"/>
      <c r="W96" s="117">
        <v>1000</v>
      </c>
      <c r="X96" s="117">
        <f t="shared" si="76"/>
        <v>1000</v>
      </c>
      <c r="Y96" s="86">
        <f t="shared" si="66"/>
        <v>50</v>
      </c>
      <c r="AA96" s="117"/>
      <c r="AB96" s="117"/>
      <c r="AC96" s="117">
        <v>1000</v>
      </c>
      <c r="AD96" s="117">
        <f t="shared" si="78"/>
        <v>1000</v>
      </c>
      <c r="AE96" s="170">
        <f t="shared" si="59"/>
        <v>50</v>
      </c>
      <c r="AG96" s="117">
        <f t="shared" si="73"/>
        <v>2000</v>
      </c>
      <c r="AH96" s="117">
        <f t="shared" si="67"/>
        <v>100</v>
      </c>
      <c r="AJ96" s="117"/>
      <c r="AK96" s="117"/>
      <c r="AL96" s="117"/>
      <c r="AM96" s="117">
        <f t="shared" si="80"/>
        <v>0</v>
      </c>
      <c r="AN96" s="170">
        <f t="shared" si="61"/>
        <v>0</v>
      </c>
      <c r="AP96" s="117"/>
      <c r="AQ96" s="117"/>
      <c r="AR96" s="117"/>
      <c r="AS96" s="117">
        <f t="shared" si="82"/>
        <v>0</v>
      </c>
      <c r="AT96" s="170">
        <f t="shared" si="63"/>
        <v>0</v>
      </c>
      <c r="AV96" s="117">
        <f t="shared" si="68"/>
        <v>0</v>
      </c>
      <c r="AW96" s="86">
        <f t="shared" si="69"/>
        <v>0</v>
      </c>
      <c r="AY96" s="117">
        <f t="shared" si="83"/>
        <v>2000</v>
      </c>
      <c r="AZ96" s="117">
        <f t="shared" si="71"/>
        <v>100</v>
      </c>
      <c r="BB96" s="117">
        <f t="shared" si="64"/>
        <v>0</v>
      </c>
      <c r="BC96" s="117">
        <f t="shared" si="84"/>
        <v>0</v>
      </c>
      <c r="BD96" s="117">
        <f t="shared" si="65"/>
        <v>2000</v>
      </c>
      <c r="BE96" s="93"/>
    </row>
    <row r="97" spans="1:57" ht="30" customHeight="1" x14ac:dyDescent="0.2">
      <c r="A97" s="74"/>
      <c r="B97" s="76"/>
      <c r="C97" s="76"/>
      <c r="D97" s="426" t="s">
        <v>73</v>
      </c>
      <c r="E97" s="427"/>
      <c r="F97" s="428"/>
      <c r="G97" s="429"/>
      <c r="H97" s="430"/>
      <c r="I97" s="431"/>
      <c r="J97" s="427"/>
      <c r="K97" s="432"/>
      <c r="L97" s="433"/>
      <c r="M97" s="434"/>
      <c r="N97" s="435" t="s">
        <v>74</v>
      </c>
      <c r="O97" s="436">
        <v>10704000</v>
      </c>
      <c r="P97" s="437">
        <f>P98</f>
        <v>15684000</v>
      </c>
      <c r="Q97" s="437">
        <f>Q98</f>
        <v>16953000</v>
      </c>
      <c r="R97" s="437">
        <f>R98</f>
        <v>18289000</v>
      </c>
      <c r="S97" s="437">
        <f>S98</f>
        <v>15684000</v>
      </c>
      <c r="T97" s="437"/>
      <c r="U97" s="437">
        <f>U98</f>
        <v>1653000</v>
      </c>
      <c r="V97" s="437">
        <f>V98</f>
        <v>1117000</v>
      </c>
      <c r="W97" s="437">
        <f>W98</f>
        <v>1514000</v>
      </c>
      <c r="X97" s="437">
        <f t="shared" si="76"/>
        <v>4284000</v>
      </c>
      <c r="Y97" s="437">
        <f t="shared" si="66"/>
        <v>27.314460596786535</v>
      </c>
      <c r="Z97" s="438"/>
      <c r="AA97" s="437">
        <f>AA98</f>
        <v>1674000</v>
      </c>
      <c r="AB97" s="437">
        <f>AB98</f>
        <v>1774000</v>
      </c>
      <c r="AC97" s="437">
        <f>AC98</f>
        <v>1548000</v>
      </c>
      <c r="AD97" s="437">
        <f t="shared" si="78"/>
        <v>4996000</v>
      </c>
      <c r="AE97" s="437">
        <f t="shared" si="59"/>
        <v>31.854118847232847</v>
      </c>
      <c r="AF97" s="438"/>
      <c r="AG97" s="437">
        <f t="shared" si="73"/>
        <v>9280000</v>
      </c>
      <c r="AH97" s="437">
        <f t="shared" si="67"/>
        <v>59.168579444019386</v>
      </c>
      <c r="AI97" s="438"/>
      <c r="AJ97" s="437">
        <f>AJ98</f>
        <v>1469000</v>
      </c>
      <c r="AK97" s="437">
        <f>AK98</f>
        <v>1508500</v>
      </c>
      <c r="AL97" s="437">
        <f>AL98</f>
        <v>1461000</v>
      </c>
      <c r="AM97" s="437">
        <f t="shared" si="80"/>
        <v>4438500</v>
      </c>
      <c r="AN97" s="437">
        <f t="shared" si="61"/>
        <v>28.299540933435349</v>
      </c>
      <c r="AO97" s="438"/>
      <c r="AP97" s="437">
        <f>AP98</f>
        <v>790500</v>
      </c>
      <c r="AQ97" s="437">
        <f>AQ98</f>
        <v>633500</v>
      </c>
      <c r="AR97" s="437">
        <f>AR98</f>
        <v>541500</v>
      </c>
      <c r="AS97" s="437">
        <f t="shared" si="82"/>
        <v>1965500</v>
      </c>
      <c r="AT97" s="437">
        <f t="shared" si="63"/>
        <v>12.531879622545269</v>
      </c>
      <c r="AU97" s="438"/>
      <c r="AV97" s="437">
        <f t="shared" si="68"/>
        <v>6404000</v>
      </c>
      <c r="AW97" s="437">
        <f t="shared" si="69"/>
        <v>40.831420555980614</v>
      </c>
      <c r="AX97" s="438"/>
      <c r="AY97" s="437">
        <f t="shared" si="83"/>
        <v>15684000</v>
      </c>
      <c r="AZ97" s="437">
        <f t="shared" si="71"/>
        <v>100</v>
      </c>
      <c r="BB97" s="95">
        <f t="shared" si="64"/>
        <v>0</v>
      </c>
      <c r="BC97" s="96">
        <f t="shared" si="84"/>
        <v>0</v>
      </c>
      <c r="BD97" s="96">
        <f t="shared" si="65"/>
        <v>15684000</v>
      </c>
      <c r="BE97" s="93"/>
    </row>
    <row r="98" spans="1:57" ht="30" customHeight="1" x14ac:dyDescent="0.2">
      <c r="A98" s="74"/>
      <c r="B98" s="76"/>
      <c r="C98" s="76"/>
      <c r="D98" s="77"/>
      <c r="E98" s="97" t="s">
        <v>45</v>
      </c>
      <c r="F98" s="76"/>
      <c r="G98" s="79"/>
      <c r="H98" s="80"/>
      <c r="I98" s="81"/>
      <c r="J98" s="78"/>
      <c r="K98" s="82"/>
      <c r="L98" s="83"/>
      <c r="M98" s="77"/>
      <c r="N98" s="84" t="s">
        <v>46</v>
      </c>
      <c r="O98" s="98">
        <v>10704000</v>
      </c>
      <c r="P98" s="99">
        <f t="shared" ref="P98:W99" si="85">P99</f>
        <v>15684000</v>
      </c>
      <c r="Q98" s="86">
        <f t="shared" si="85"/>
        <v>16953000</v>
      </c>
      <c r="R98" s="87">
        <f t="shared" si="85"/>
        <v>18289000</v>
      </c>
      <c r="S98" s="99">
        <f t="shared" si="85"/>
        <v>15684000</v>
      </c>
      <c r="T98" s="99"/>
      <c r="U98" s="99">
        <f t="shared" si="85"/>
        <v>1653000</v>
      </c>
      <c r="V98" s="99">
        <f t="shared" si="85"/>
        <v>1117000</v>
      </c>
      <c r="W98" s="99">
        <f t="shared" si="85"/>
        <v>1514000</v>
      </c>
      <c r="X98" s="99">
        <f t="shared" si="76"/>
        <v>4284000</v>
      </c>
      <c r="Y98" s="99">
        <f t="shared" si="66"/>
        <v>27.314460596786535</v>
      </c>
      <c r="AA98" s="99">
        <f t="shared" ref="AA98:AC99" si="86">AA99</f>
        <v>1674000</v>
      </c>
      <c r="AB98" s="99">
        <f t="shared" si="86"/>
        <v>1774000</v>
      </c>
      <c r="AC98" s="99">
        <f t="shared" si="86"/>
        <v>1548000</v>
      </c>
      <c r="AD98" s="99">
        <f t="shared" si="78"/>
        <v>4996000</v>
      </c>
      <c r="AE98" s="99">
        <f t="shared" si="59"/>
        <v>31.854118847232847</v>
      </c>
      <c r="AG98" s="99">
        <f t="shared" si="73"/>
        <v>9280000</v>
      </c>
      <c r="AH98" s="99">
        <f t="shared" si="67"/>
        <v>59.168579444019386</v>
      </c>
      <c r="AJ98" s="99">
        <f t="shared" ref="AJ98:AL99" si="87">AJ99</f>
        <v>1469000</v>
      </c>
      <c r="AK98" s="99">
        <f t="shared" si="87"/>
        <v>1508500</v>
      </c>
      <c r="AL98" s="99">
        <f t="shared" si="87"/>
        <v>1461000</v>
      </c>
      <c r="AM98" s="99">
        <f t="shared" si="80"/>
        <v>4438500</v>
      </c>
      <c r="AN98" s="99">
        <f t="shared" si="61"/>
        <v>28.299540933435349</v>
      </c>
      <c r="AP98" s="99">
        <f t="shared" ref="AP98:AR99" si="88">AP99</f>
        <v>790500</v>
      </c>
      <c r="AQ98" s="99">
        <f t="shared" si="88"/>
        <v>633500</v>
      </c>
      <c r="AR98" s="99">
        <f t="shared" si="88"/>
        <v>541500</v>
      </c>
      <c r="AS98" s="99">
        <f t="shared" si="82"/>
        <v>1965500</v>
      </c>
      <c r="AT98" s="99">
        <f t="shared" si="63"/>
        <v>12.531879622545269</v>
      </c>
      <c r="AV98" s="99">
        <f t="shared" si="68"/>
        <v>6404000</v>
      </c>
      <c r="AW98" s="99">
        <f t="shared" si="69"/>
        <v>40.831420555980614</v>
      </c>
      <c r="AY98" s="99">
        <f t="shared" si="83"/>
        <v>15684000</v>
      </c>
      <c r="AZ98" s="99">
        <f t="shared" si="71"/>
        <v>100</v>
      </c>
      <c r="BB98" s="98">
        <f t="shared" si="64"/>
        <v>0</v>
      </c>
      <c r="BC98" s="99">
        <f t="shared" si="84"/>
        <v>0</v>
      </c>
      <c r="BD98" s="99">
        <f t="shared" si="65"/>
        <v>15684000</v>
      </c>
      <c r="BE98" s="93"/>
    </row>
    <row r="99" spans="1:57" ht="30" customHeight="1" x14ac:dyDescent="0.2">
      <c r="A99" s="74"/>
      <c r="B99" s="76"/>
      <c r="C99" s="76"/>
      <c r="D99" s="77"/>
      <c r="E99" s="78"/>
      <c r="F99" s="100">
        <v>4</v>
      </c>
      <c r="G99" s="79"/>
      <c r="H99" s="80"/>
      <c r="I99" s="81"/>
      <c r="J99" s="78"/>
      <c r="K99" s="82"/>
      <c r="L99" s="83"/>
      <c r="M99" s="77"/>
      <c r="N99" s="101" t="s">
        <v>47</v>
      </c>
      <c r="O99" s="102">
        <v>10704000</v>
      </c>
      <c r="P99" s="103">
        <f t="shared" si="85"/>
        <v>15684000</v>
      </c>
      <c r="Q99" s="125">
        <f t="shared" si="85"/>
        <v>16953000</v>
      </c>
      <c r="R99" s="126">
        <f t="shared" si="85"/>
        <v>18289000</v>
      </c>
      <c r="S99" s="103">
        <f t="shared" si="85"/>
        <v>15684000</v>
      </c>
      <c r="T99" s="103"/>
      <c r="U99" s="103">
        <f t="shared" si="85"/>
        <v>1653000</v>
      </c>
      <c r="V99" s="103">
        <f t="shared" si="85"/>
        <v>1117000</v>
      </c>
      <c r="W99" s="103">
        <f t="shared" si="85"/>
        <v>1514000</v>
      </c>
      <c r="X99" s="103">
        <f t="shared" si="76"/>
        <v>4284000</v>
      </c>
      <c r="Y99" s="103">
        <f t="shared" si="66"/>
        <v>27.314460596786535</v>
      </c>
      <c r="AA99" s="103">
        <f t="shared" si="86"/>
        <v>1674000</v>
      </c>
      <c r="AB99" s="103">
        <f t="shared" si="86"/>
        <v>1774000</v>
      </c>
      <c r="AC99" s="103">
        <f t="shared" si="86"/>
        <v>1548000</v>
      </c>
      <c r="AD99" s="103">
        <f t="shared" si="78"/>
        <v>4996000</v>
      </c>
      <c r="AE99" s="103">
        <f t="shared" si="59"/>
        <v>31.854118847232847</v>
      </c>
      <c r="AG99" s="103">
        <f t="shared" si="73"/>
        <v>9280000</v>
      </c>
      <c r="AH99" s="103">
        <f t="shared" si="67"/>
        <v>59.168579444019386</v>
      </c>
      <c r="AJ99" s="103">
        <f t="shared" si="87"/>
        <v>1469000</v>
      </c>
      <c r="AK99" s="103">
        <f t="shared" si="87"/>
        <v>1508500</v>
      </c>
      <c r="AL99" s="103">
        <f t="shared" si="87"/>
        <v>1461000</v>
      </c>
      <c r="AM99" s="103">
        <f t="shared" si="80"/>
        <v>4438500</v>
      </c>
      <c r="AN99" s="103">
        <f t="shared" si="61"/>
        <v>28.299540933435349</v>
      </c>
      <c r="AP99" s="103">
        <f t="shared" si="88"/>
        <v>790500</v>
      </c>
      <c r="AQ99" s="103">
        <f t="shared" si="88"/>
        <v>633500</v>
      </c>
      <c r="AR99" s="103">
        <f t="shared" si="88"/>
        <v>541500</v>
      </c>
      <c r="AS99" s="103">
        <f t="shared" si="82"/>
        <v>1965500</v>
      </c>
      <c r="AT99" s="103">
        <f t="shared" si="63"/>
        <v>12.531879622545269</v>
      </c>
      <c r="AV99" s="103">
        <f t="shared" si="68"/>
        <v>6404000</v>
      </c>
      <c r="AW99" s="103">
        <f t="shared" si="69"/>
        <v>40.831420555980614</v>
      </c>
      <c r="AY99" s="103">
        <f t="shared" si="83"/>
        <v>15684000</v>
      </c>
      <c r="AZ99" s="103">
        <f t="shared" si="71"/>
        <v>100</v>
      </c>
      <c r="BB99" s="102">
        <f t="shared" si="64"/>
        <v>0</v>
      </c>
      <c r="BC99" s="103">
        <f t="shared" si="84"/>
        <v>0</v>
      </c>
      <c r="BD99" s="103">
        <f t="shared" si="65"/>
        <v>15684000</v>
      </c>
      <c r="BE99" s="93"/>
    </row>
    <row r="100" spans="1:57" ht="30" customHeight="1" x14ac:dyDescent="0.2">
      <c r="A100" s="74"/>
      <c r="B100" s="76"/>
      <c r="C100" s="76"/>
      <c r="D100" s="77"/>
      <c r="E100" s="78"/>
      <c r="F100" s="76"/>
      <c r="G100" s="104">
        <v>1</v>
      </c>
      <c r="H100" s="105"/>
      <c r="I100" s="81"/>
      <c r="J100" s="78"/>
      <c r="K100" s="82"/>
      <c r="L100" s="83"/>
      <c r="M100" s="77"/>
      <c r="N100" s="101" t="s">
        <v>48</v>
      </c>
      <c r="O100" s="103" t="e">
        <f>O101+O116+O127+O135</f>
        <v>#REF!</v>
      </c>
      <c r="P100" s="103">
        <f>P101+P116+P127+P135</f>
        <v>15684000</v>
      </c>
      <c r="Q100" s="125">
        <f>Q101+Q116+Q127+Q135</f>
        <v>16953000</v>
      </c>
      <c r="R100" s="126">
        <f>R101+R116+R127+R135</f>
        <v>18289000</v>
      </c>
      <c r="S100" s="103">
        <f>S101+S116+S127+S135</f>
        <v>15684000</v>
      </c>
      <c r="T100" s="103"/>
      <c r="U100" s="103">
        <f>U101+U116+U127+U135</f>
        <v>1653000</v>
      </c>
      <c r="V100" s="103">
        <f>V101+V116+V127+V135</f>
        <v>1117000</v>
      </c>
      <c r="W100" s="103">
        <f>W101+W116+W127+W135</f>
        <v>1514000</v>
      </c>
      <c r="X100" s="103">
        <f t="shared" si="76"/>
        <v>4284000</v>
      </c>
      <c r="Y100" s="103">
        <f t="shared" si="66"/>
        <v>27.314460596786535</v>
      </c>
      <c r="AA100" s="103">
        <f>AA101+AA116+AA127+AA135</f>
        <v>1674000</v>
      </c>
      <c r="AB100" s="103">
        <f>AB101+AB116+AB127+AB135</f>
        <v>1774000</v>
      </c>
      <c r="AC100" s="103">
        <f>AC101+AC116+AC127+AC135</f>
        <v>1548000</v>
      </c>
      <c r="AD100" s="103">
        <f t="shared" si="78"/>
        <v>4996000</v>
      </c>
      <c r="AE100" s="103">
        <f t="shared" si="59"/>
        <v>31.854118847232847</v>
      </c>
      <c r="AG100" s="103">
        <f t="shared" si="73"/>
        <v>9280000</v>
      </c>
      <c r="AH100" s="103">
        <f t="shared" si="67"/>
        <v>59.168579444019386</v>
      </c>
      <c r="AJ100" s="103">
        <f>AJ101+AJ116+AJ127+AJ135</f>
        <v>1469000</v>
      </c>
      <c r="AK100" s="103">
        <f>AK101+AK116+AK127+AK135</f>
        <v>1508500</v>
      </c>
      <c r="AL100" s="103">
        <f>AL101+AL116+AL127+AL135</f>
        <v>1461000</v>
      </c>
      <c r="AM100" s="103">
        <f t="shared" si="80"/>
        <v>4438500</v>
      </c>
      <c r="AN100" s="103">
        <f t="shared" si="61"/>
        <v>28.299540933435349</v>
      </c>
      <c r="AP100" s="103">
        <f>AP101+AP116+AP127+AP135</f>
        <v>790500</v>
      </c>
      <c r="AQ100" s="103">
        <f>AQ101+AQ116+AQ127+AQ135</f>
        <v>633500</v>
      </c>
      <c r="AR100" s="103">
        <f>AR101+AR116+AR127+AR135</f>
        <v>541500</v>
      </c>
      <c r="AS100" s="103">
        <f t="shared" si="82"/>
        <v>1965500</v>
      </c>
      <c r="AT100" s="103">
        <f t="shared" si="63"/>
        <v>12.531879622545269</v>
      </c>
      <c r="AV100" s="103">
        <f t="shared" si="68"/>
        <v>6404000</v>
      </c>
      <c r="AW100" s="103">
        <f t="shared" si="69"/>
        <v>40.831420555980614</v>
      </c>
      <c r="AY100" s="103">
        <f t="shared" si="83"/>
        <v>15684000</v>
      </c>
      <c r="AZ100" s="103">
        <f t="shared" si="71"/>
        <v>100</v>
      </c>
      <c r="BB100" s="102">
        <f t="shared" si="64"/>
        <v>0</v>
      </c>
      <c r="BC100" s="103">
        <f t="shared" si="84"/>
        <v>0</v>
      </c>
      <c r="BD100" s="103">
        <f t="shared" si="65"/>
        <v>15684000</v>
      </c>
      <c r="BE100" s="93"/>
    </row>
    <row r="101" spans="1:57" ht="30" customHeight="1" x14ac:dyDescent="0.2">
      <c r="A101" s="74"/>
      <c r="B101" s="76"/>
      <c r="C101" s="76"/>
      <c r="D101" s="77"/>
      <c r="E101" s="78"/>
      <c r="F101" s="76"/>
      <c r="G101" s="104"/>
      <c r="H101" s="169" t="s">
        <v>43</v>
      </c>
      <c r="I101" s="81"/>
      <c r="J101" s="78"/>
      <c r="K101" s="82"/>
      <c r="L101" s="83"/>
      <c r="M101" s="77"/>
      <c r="N101" s="101" t="s">
        <v>48</v>
      </c>
      <c r="O101" s="102">
        <v>9928000</v>
      </c>
      <c r="P101" s="103">
        <f>P102</f>
        <v>14742000</v>
      </c>
      <c r="Q101" s="125">
        <f>Q102</f>
        <v>16004000</v>
      </c>
      <c r="R101" s="126">
        <f>R102</f>
        <v>17323000</v>
      </c>
      <c r="S101" s="103">
        <f>S102</f>
        <v>14742000</v>
      </c>
      <c r="T101" s="103"/>
      <c r="U101" s="103">
        <f>U102</f>
        <v>1653000</v>
      </c>
      <c r="V101" s="103">
        <f>V102</f>
        <v>1116000</v>
      </c>
      <c r="W101" s="103">
        <f>W102</f>
        <v>1174000</v>
      </c>
      <c r="X101" s="103">
        <f t="shared" si="76"/>
        <v>3943000</v>
      </c>
      <c r="Y101" s="103">
        <f t="shared" si="66"/>
        <v>26.746710080043414</v>
      </c>
      <c r="AA101" s="103">
        <f>AA102</f>
        <v>1600000</v>
      </c>
      <c r="AB101" s="103">
        <f>AB102</f>
        <v>1700000</v>
      </c>
      <c r="AC101" s="103">
        <f>AC102</f>
        <v>1471000</v>
      </c>
      <c r="AD101" s="103">
        <f t="shared" si="78"/>
        <v>4771000</v>
      </c>
      <c r="AE101" s="103">
        <f t="shared" si="59"/>
        <v>32.363315696649032</v>
      </c>
      <c r="AG101" s="103">
        <f t="shared" si="73"/>
        <v>8714000</v>
      </c>
      <c r="AH101" s="103">
        <f t="shared" si="67"/>
        <v>59.110025776692446</v>
      </c>
      <c r="AJ101" s="103">
        <f>AJ102</f>
        <v>1398000</v>
      </c>
      <c r="AK101" s="103">
        <f>AK102</f>
        <v>1398000</v>
      </c>
      <c r="AL101" s="103">
        <f>AL102</f>
        <v>1394500</v>
      </c>
      <c r="AM101" s="103">
        <f t="shared" si="80"/>
        <v>4190500</v>
      </c>
      <c r="AN101" s="103">
        <f t="shared" si="61"/>
        <v>28.425586758920094</v>
      </c>
      <c r="AP101" s="103">
        <f>AP102</f>
        <v>684500</v>
      </c>
      <c r="AQ101" s="103">
        <f>AQ102</f>
        <v>611500</v>
      </c>
      <c r="AR101" s="103">
        <f>AR102</f>
        <v>541500</v>
      </c>
      <c r="AS101" s="103">
        <f t="shared" si="82"/>
        <v>1837500</v>
      </c>
      <c r="AT101" s="103">
        <f t="shared" si="63"/>
        <v>12.464387464387464</v>
      </c>
      <c r="AV101" s="103">
        <f t="shared" si="68"/>
        <v>6028000</v>
      </c>
      <c r="AW101" s="103">
        <f t="shared" si="69"/>
        <v>40.889974223307554</v>
      </c>
      <c r="AY101" s="103">
        <f t="shared" si="83"/>
        <v>14742000</v>
      </c>
      <c r="AZ101" s="103">
        <f t="shared" si="71"/>
        <v>100</v>
      </c>
      <c r="BB101" s="102">
        <f t="shared" si="64"/>
        <v>0</v>
      </c>
      <c r="BC101" s="103">
        <f t="shared" si="84"/>
        <v>0</v>
      </c>
      <c r="BD101" s="103">
        <f t="shared" si="65"/>
        <v>14742000</v>
      </c>
      <c r="BE101" s="93"/>
    </row>
    <row r="102" spans="1:57" ht="30" customHeight="1" thickBot="1" x14ac:dyDescent="0.25">
      <c r="A102" s="74"/>
      <c r="B102" s="76"/>
      <c r="C102" s="76"/>
      <c r="D102" s="77"/>
      <c r="E102" s="78"/>
      <c r="F102" s="76"/>
      <c r="G102" s="79"/>
      <c r="H102" s="80"/>
      <c r="I102" s="118">
        <v>2</v>
      </c>
      <c r="J102" s="78"/>
      <c r="K102" s="82"/>
      <c r="L102" s="83"/>
      <c r="M102" s="77"/>
      <c r="N102" s="119" t="s">
        <v>51</v>
      </c>
      <c r="O102" s="120">
        <v>9928000</v>
      </c>
      <c r="P102" s="121">
        <f>P103+P107+P111</f>
        <v>14742000</v>
      </c>
      <c r="Q102" s="122">
        <f>Q103+Q107+Q111</f>
        <v>16004000</v>
      </c>
      <c r="R102" s="123">
        <f>R103+R107+R111</f>
        <v>17323000</v>
      </c>
      <c r="S102" s="121">
        <f>S103+S107+S111</f>
        <v>14742000</v>
      </c>
      <c r="T102" s="121"/>
      <c r="U102" s="121">
        <f>U103+U107+U111</f>
        <v>1653000</v>
      </c>
      <c r="V102" s="121">
        <f>V103+V107+V111</f>
        <v>1116000</v>
      </c>
      <c r="W102" s="121">
        <f>W103+W107+W111</f>
        <v>1174000</v>
      </c>
      <c r="X102" s="121">
        <f t="shared" si="76"/>
        <v>3943000</v>
      </c>
      <c r="Y102" s="121">
        <f t="shared" si="66"/>
        <v>26.746710080043414</v>
      </c>
      <c r="AA102" s="121">
        <f>AA103+AA107+AA111</f>
        <v>1600000</v>
      </c>
      <c r="AB102" s="121">
        <f>AB103+AB107+AB111</f>
        <v>1700000</v>
      </c>
      <c r="AC102" s="121">
        <f>AC103+AC107+AC111</f>
        <v>1471000</v>
      </c>
      <c r="AD102" s="121">
        <f t="shared" si="78"/>
        <v>4771000</v>
      </c>
      <c r="AE102" s="121">
        <f t="shared" si="59"/>
        <v>32.363315696649032</v>
      </c>
      <c r="AG102" s="121">
        <f t="shared" si="73"/>
        <v>8714000</v>
      </c>
      <c r="AH102" s="121">
        <f t="shared" si="67"/>
        <v>59.110025776692446</v>
      </c>
      <c r="AJ102" s="121">
        <f>AJ103+AJ107+AJ111</f>
        <v>1398000</v>
      </c>
      <c r="AK102" s="121">
        <f>AK103+AK107+AK111</f>
        <v>1398000</v>
      </c>
      <c r="AL102" s="121">
        <f>AL103+AL107+AL111</f>
        <v>1394500</v>
      </c>
      <c r="AM102" s="121">
        <f t="shared" si="80"/>
        <v>4190500</v>
      </c>
      <c r="AN102" s="121">
        <f t="shared" si="61"/>
        <v>28.425586758920094</v>
      </c>
      <c r="AP102" s="121">
        <f>AP103+AP107+AP111</f>
        <v>684500</v>
      </c>
      <c r="AQ102" s="121">
        <f>AQ103+AQ107+AQ111</f>
        <v>611500</v>
      </c>
      <c r="AR102" s="121">
        <f>AR103+AR107+AR111</f>
        <v>541500</v>
      </c>
      <c r="AS102" s="121">
        <f t="shared" si="82"/>
        <v>1837500</v>
      </c>
      <c r="AT102" s="121">
        <f t="shared" si="63"/>
        <v>12.464387464387464</v>
      </c>
      <c r="AV102" s="121">
        <f t="shared" si="68"/>
        <v>6028000</v>
      </c>
      <c r="AW102" s="121">
        <f t="shared" si="69"/>
        <v>40.889974223307554</v>
      </c>
      <c r="AY102" s="121">
        <f t="shared" si="83"/>
        <v>14742000</v>
      </c>
      <c r="AZ102" s="121">
        <f t="shared" si="71"/>
        <v>100</v>
      </c>
      <c r="BB102" s="120">
        <f t="shared" si="64"/>
        <v>0</v>
      </c>
      <c r="BC102" s="121">
        <f t="shared" si="84"/>
        <v>0</v>
      </c>
      <c r="BD102" s="121">
        <f t="shared" si="65"/>
        <v>14742000</v>
      </c>
      <c r="BE102" s="93"/>
    </row>
    <row r="103" spans="1:57" ht="30" customHeight="1" thickBot="1" x14ac:dyDescent="0.25">
      <c r="A103" s="74"/>
      <c r="B103" s="76"/>
      <c r="C103" s="76"/>
      <c r="D103" s="77"/>
      <c r="E103" s="78"/>
      <c r="F103" s="76"/>
      <c r="G103" s="79"/>
      <c r="H103" s="80"/>
      <c r="I103" s="81"/>
      <c r="J103" s="124" t="s">
        <v>60</v>
      </c>
      <c r="K103" s="82"/>
      <c r="L103" s="83"/>
      <c r="M103" s="77"/>
      <c r="N103" s="101" t="s">
        <v>61</v>
      </c>
      <c r="O103" s="103">
        <v>8340000</v>
      </c>
      <c r="P103" s="103">
        <f>P104+P105+P106</f>
        <v>12680000</v>
      </c>
      <c r="Q103" s="125">
        <f>Q104+Q105+Q106</f>
        <v>13823000</v>
      </c>
      <c r="R103" s="126">
        <f>R104+R105+R106</f>
        <v>14976000</v>
      </c>
      <c r="S103" s="103">
        <f>S104+S105+S106</f>
        <v>12680000</v>
      </c>
      <c r="T103" s="103"/>
      <c r="U103" s="103">
        <f>U104+U105+U106</f>
        <v>1418000</v>
      </c>
      <c r="V103" s="103">
        <f>V104+V105+V106</f>
        <v>939000</v>
      </c>
      <c r="W103" s="103">
        <f>W104+W105+W106</f>
        <v>933000</v>
      </c>
      <c r="X103" s="103">
        <f t="shared" si="76"/>
        <v>3290000</v>
      </c>
      <c r="Y103" s="103">
        <f t="shared" si="66"/>
        <v>25.946372239747635</v>
      </c>
      <c r="AA103" s="103">
        <f>AA104+AA105+AA106</f>
        <v>1426000</v>
      </c>
      <c r="AB103" s="103">
        <f>AB104+AB105+AB106</f>
        <v>1526000</v>
      </c>
      <c r="AC103" s="103">
        <f>AC104+AC105+AC106</f>
        <v>1296000</v>
      </c>
      <c r="AD103" s="103">
        <f t="shared" si="78"/>
        <v>4248000</v>
      </c>
      <c r="AE103" s="170">
        <f t="shared" ref="AE103:AE110" si="89">AD103/(P103/100)</f>
        <v>33.501577287066247</v>
      </c>
      <c r="AG103" s="103">
        <f t="shared" si="73"/>
        <v>7538000</v>
      </c>
      <c r="AH103" s="103">
        <f t="shared" si="67"/>
        <v>59.447949526813879</v>
      </c>
      <c r="AJ103" s="103">
        <f>AJ104+AJ105+AJ106</f>
        <v>1182000</v>
      </c>
      <c r="AK103" s="103">
        <f>AK104+AK105+AK106</f>
        <v>1182000</v>
      </c>
      <c r="AL103" s="103">
        <f>AL104+AL105+AL106</f>
        <v>1219000</v>
      </c>
      <c r="AM103" s="103">
        <f t="shared" si="80"/>
        <v>3583000</v>
      </c>
      <c r="AN103" s="170">
        <f t="shared" ref="AN103:AN110" si="90">AM103/(P103/100)</f>
        <v>28.257097791798106</v>
      </c>
      <c r="AP103" s="103">
        <f>AP104+AP105+AP106</f>
        <v>515000</v>
      </c>
      <c r="AQ103" s="103">
        <f>AQ104+AQ105+AQ106</f>
        <v>581000</v>
      </c>
      <c r="AR103" s="103">
        <f>AR104+AR105+AR106</f>
        <v>463000</v>
      </c>
      <c r="AS103" s="103">
        <f t="shared" si="82"/>
        <v>1559000</v>
      </c>
      <c r="AT103" s="170">
        <f t="shared" ref="AT103:AT110" si="91">AS103/(P103/100)</f>
        <v>12.294952681388013</v>
      </c>
      <c r="AV103" s="103">
        <f t="shared" si="68"/>
        <v>5142000</v>
      </c>
      <c r="AW103" s="103">
        <f t="shared" si="69"/>
        <v>40.552050473186121</v>
      </c>
      <c r="AY103" s="103">
        <f t="shared" si="83"/>
        <v>12680000</v>
      </c>
      <c r="AZ103" s="103">
        <f t="shared" si="71"/>
        <v>100</v>
      </c>
      <c r="BB103" s="102">
        <f t="shared" si="64"/>
        <v>0</v>
      </c>
      <c r="BC103" s="103">
        <f t="shared" si="84"/>
        <v>0</v>
      </c>
      <c r="BD103" s="103">
        <f t="shared" si="65"/>
        <v>12680000</v>
      </c>
      <c r="BE103" s="93"/>
    </row>
    <row r="104" spans="1:57" ht="30" customHeight="1" thickBot="1" x14ac:dyDescent="0.25">
      <c r="A104" s="74"/>
      <c r="B104" s="76"/>
      <c r="C104" s="76"/>
      <c r="D104" s="77"/>
      <c r="E104" s="78"/>
      <c r="F104" s="76"/>
      <c r="G104" s="79"/>
      <c r="H104" s="80"/>
      <c r="I104" s="81"/>
      <c r="J104" s="78"/>
      <c r="K104" s="127">
        <v>1</v>
      </c>
      <c r="L104" s="83"/>
      <c r="M104" s="77"/>
      <c r="N104" s="128" t="s">
        <v>62</v>
      </c>
      <c r="O104" s="117">
        <v>8230000</v>
      </c>
      <c r="P104" s="117">
        <v>12470000</v>
      </c>
      <c r="Q104" s="117">
        <v>13600000</v>
      </c>
      <c r="R104" s="117">
        <v>14730000</v>
      </c>
      <c r="S104" s="117">
        <v>12470000</v>
      </c>
      <c r="T104" s="117"/>
      <c r="U104" s="160">
        <v>1406000</v>
      </c>
      <c r="V104" s="160">
        <v>927000</v>
      </c>
      <c r="W104" s="160">
        <v>920000</v>
      </c>
      <c r="X104" s="160">
        <f>U104+V104+W104</f>
        <v>3253000</v>
      </c>
      <c r="Y104" s="173">
        <f>X104/(S104/100)</f>
        <v>26.086607858861267</v>
      </c>
      <c r="Z104" s="73"/>
      <c r="AA104" s="160">
        <v>1400000</v>
      </c>
      <c r="AB104" s="160">
        <v>1500000</v>
      </c>
      <c r="AC104" s="160">
        <v>1270000</v>
      </c>
      <c r="AD104" s="160">
        <f>AA104+AB104+AC104</f>
        <v>4170000</v>
      </c>
      <c r="AE104" s="174">
        <f t="shared" si="89"/>
        <v>33.440256615878106</v>
      </c>
      <c r="AF104" s="73"/>
      <c r="AG104" s="160">
        <f>X104+AD104</f>
        <v>7423000</v>
      </c>
      <c r="AH104" s="160">
        <f>AG104/(S104/100)</f>
        <v>59.526864474739376</v>
      </c>
      <c r="AI104" s="73"/>
      <c r="AJ104" s="160">
        <v>1162000</v>
      </c>
      <c r="AK104" s="160">
        <v>1162000</v>
      </c>
      <c r="AL104" s="160">
        <v>1200000</v>
      </c>
      <c r="AM104" s="160">
        <f>AJ104+AK104+AL104</f>
        <v>3524000</v>
      </c>
      <c r="AN104" s="174">
        <f t="shared" si="90"/>
        <v>28.259823576583802</v>
      </c>
      <c r="AO104" s="73"/>
      <c r="AP104" s="160">
        <v>500000</v>
      </c>
      <c r="AQ104" s="160">
        <v>570000</v>
      </c>
      <c r="AR104" s="160">
        <v>453000</v>
      </c>
      <c r="AS104" s="160">
        <f t="shared" si="82"/>
        <v>1523000</v>
      </c>
      <c r="AT104" s="174">
        <f t="shared" si="91"/>
        <v>12.213311948676825</v>
      </c>
      <c r="AU104" s="73"/>
      <c r="AV104" s="160">
        <f t="shared" si="68"/>
        <v>5047000</v>
      </c>
      <c r="AW104" s="160">
        <f t="shared" si="69"/>
        <v>40.473135525260624</v>
      </c>
      <c r="AX104" s="73"/>
      <c r="AY104" s="160">
        <f t="shared" si="83"/>
        <v>12470000</v>
      </c>
      <c r="AZ104" s="160">
        <f t="shared" si="71"/>
        <v>100</v>
      </c>
      <c r="BA104" s="73"/>
      <c r="BB104" s="117">
        <f t="shared" si="64"/>
        <v>0</v>
      </c>
      <c r="BC104" s="117">
        <f t="shared" si="84"/>
        <v>0</v>
      </c>
      <c r="BD104" s="117">
        <f t="shared" si="65"/>
        <v>12470000</v>
      </c>
      <c r="BE104" s="93"/>
    </row>
    <row r="105" spans="1:57" ht="30" customHeight="1" thickBot="1" x14ac:dyDescent="0.25">
      <c r="A105" s="74"/>
      <c r="B105" s="76"/>
      <c r="C105" s="76"/>
      <c r="D105" s="77"/>
      <c r="E105" s="78"/>
      <c r="F105" s="76"/>
      <c r="G105" s="79"/>
      <c r="H105" s="80"/>
      <c r="I105" s="81"/>
      <c r="J105" s="78"/>
      <c r="K105" s="127">
        <v>2</v>
      </c>
      <c r="L105" s="83"/>
      <c r="M105" s="77"/>
      <c r="N105" s="128" t="s">
        <v>70</v>
      </c>
      <c r="O105" s="117">
        <v>90000</v>
      </c>
      <c r="P105" s="117">
        <v>200000</v>
      </c>
      <c r="Q105" s="117">
        <v>210000</v>
      </c>
      <c r="R105" s="117">
        <v>230000</v>
      </c>
      <c r="S105" s="117">
        <v>200000</v>
      </c>
      <c r="T105" s="117"/>
      <c r="U105" s="160">
        <v>12000</v>
      </c>
      <c r="V105" s="160">
        <v>12000</v>
      </c>
      <c r="W105" s="160">
        <v>12000</v>
      </c>
      <c r="X105" s="160">
        <f t="shared" si="76"/>
        <v>36000</v>
      </c>
      <c r="Y105" s="173">
        <f t="shared" si="66"/>
        <v>18</v>
      </c>
      <c r="Z105" s="73"/>
      <c r="AA105" s="160">
        <v>25000</v>
      </c>
      <c r="AB105" s="160">
        <v>25000</v>
      </c>
      <c r="AC105" s="160">
        <v>25000</v>
      </c>
      <c r="AD105" s="160">
        <f>AA105+AB105+AC105</f>
        <v>75000</v>
      </c>
      <c r="AE105" s="174">
        <f t="shared" si="89"/>
        <v>37.5</v>
      </c>
      <c r="AF105" s="73"/>
      <c r="AG105" s="160">
        <f t="shared" si="73"/>
        <v>111000</v>
      </c>
      <c r="AH105" s="160">
        <f t="shared" si="67"/>
        <v>55.5</v>
      </c>
      <c r="AI105" s="73"/>
      <c r="AJ105" s="160">
        <v>19000</v>
      </c>
      <c r="AK105" s="160">
        <v>19000</v>
      </c>
      <c r="AL105" s="160">
        <v>18000</v>
      </c>
      <c r="AM105" s="160">
        <f t="shared" si="80"/>
        <v>56000</v>
      </c>
      <c r="AN105" s="174">
        <f t="shared" si="90"/>
        <v>28</v>
      </c>
      <c r="AO105" s="73"/>
      <c r="AP105" s="160">
        <v>13000</v>
      </c>
      <c r="AQ105" s="160">
        <v>10000</v>
      </c>
      <c r="AR105" s="160">
        <v>10000</v>
      </c>
      <c r="AS105" s="160">
        <f t="shared" si="82"/>
        <v>33000</v>
      </c>
      <c r="AT105" s="174">
        <f t="shared" si="91"/>
        <v>16.5</v>
      </c>
      <c r="AU105" s="73"/>
      <c r="AV105" s="160">
        <f t="shared" si="68"/>
        <v>89000</v>
      </c>
      <c r="AW105" s="160">
        <f t="shared" si="69"/>
        <v>44.5</v>
      </c>
      <c r="AX105" s="73"/>
      <c r="AY105" s="160">
        <f t="shared" si="83"/>
        <v>200000</v>
      </c>
      <c r="AZ105" s="160">
        <f t="shared" si="71"/>
        <v>100</v>
      </c>
      <c r="BA105" s="73"/>
      <c r="BB105" s="117">
        <f t="shared" si="64"/>
        <v>0</v>
      </c>
      <c r="BC105" s="117">
        <f t="shared" si="84"/>
        <v>0</v>
      </c>
      <c r="BD105" s="117">
        <f t="shared" si="65"/>
        <v>200000</v>
      </c>
      <c r="BE105" s="93"/>
    </row>
    <row r="106" spans="1:57" ht="30" customHeight="1" thickBot="1" x14ac:dyDescent="0.25">
      <c r="A106" s="74"/>
      <c r="B106" s="76"/>
      <c r="C106" s="76"/>
      <c r="D106" s="77"/>
      <c r="E106" s="78"/>
      <c r="F106" s="76"/>
      <c r="G106" s="79"/>
      <c r="H106" s="80"/>
      <c r="I106" s="81"/>
      <c r="J106" s="78"/>
      <c r="K106" s="127">
        <v>4</v>
      </c>
      <c r="L106" s="83"/>
      <c r="M106" s="77"/>
      <c r="N106" s="128" t="s">
        <v>63</v>
      </c>
      <c r="O106" s="117">
        <v>20000</v>
      </c>
      <c r="P106" s="117">
        <v>10000</v>
      </c>
      <c r="Q106" s="117">
        <v>13000</v>
      </c>
      <c r="R106" s="117">
        <v>16000</v>
      </c>
      <c r="S106" s="117">
        <v>10000</v>
      </c>
      <c r="T106" s="117"/>
      <c r="U106" s="160"/>
      <c r="V106" s="160"/>
      <c r="W106" s="160">
        <v>1000</v>
      </c>
      <c r="X106" s="160">
        <f t="shared" si="76"/>
        <v>1000</v>
      </c>
      <c r="Y106" s="173">
        <f t="shared" si="66"/>
        <v>10</v>
      </c>
      <c r="Z106" s="73"/>
      <c r="AA106" s="160">
        <v>1000</v>
      </c>
      <c r="AB106" s="160">
        <v>1000</v>
      </c>
      <c r="AC106" s="160">
        <v>1000</v>
      </c>
      <c r="AD106" s="160">
        <f>AA106+AB106+AC106</f>
        <v>3000</v>
      </c>
      <c r="AE106" s="174">
        <f t="shared" si="89"/>
        <v>30</v>
      </c>
      <c r="AF106" s="73"/>
      <c r="AG106" s="160">
        <f t="shared" si="73"/>
        <v>4000</v>
      </c>
      <c r="AH106" s="160">
        <f t="shared" si="67"/>
        <v>40</v>
      </c>
      <c r="AI106" s="73"/>
      <c r="AJ106" s="160">
        <v>1000</v>
      </c>
      <c r="AK106" s="160">
        <v>1000</v>
      </c>
      <c r="AL106" s="160">
        <v>1000</v>
      </c>
      <c r="AM106" s="160">
        <f t="shared" si="80"/>
        <v>3000</v>
      </c>
      <c r="AN106" s="174">
        <f t="shared" si="90"/>
        <v>30</v>
      </c>
      <c r="AO106" s="73"/>
      <c r="AP106" s="160">
        <v>2000</v>
      </c>
      <c r="AQ106" s="160">
        <v>1000</v>
      </c>
      <c r="AR106" s="160"/>
      <c r="AS106" s="160">
        <f t="shared" si="82"/>
        <v>3000</v>
      </c>
      <c r="AT106" s="174">
        <f t="shared" si="91"/>
        <v>30</v>
      </c>
      <c r="AU106" s="73"/>
      <c r="AV106" s="160">
        <f t="shared" si="68"/>
        <v>6000</v>
      </c>
      <c r="AW106" s="160">
        <f t="shared" si="69"/>
        <v>60</v>
      </c>
      <c r="AX106" s="73"/>
      <c r="AY106" s="160">
        <f t="shared" si="83"/>
        <v>10000</v>
      </c>
      <c r="AZ106" s="160">
        <f t="shared" si="71"/>
        <v>100</v>
      </c>
      <c r="BA106" s="73"/>
      <c r="BB106" s="117">
        <f t="shared" si="64"/>
        <v>0</v>
      </c>
      <c r="BC106" s="117">
        <f t="shared" si="84"/>
        <v>0</v>
      </c>
      <c r="BD106" s="117">
        <f t="shared" si="65"/>
        <v>10000</v>
      </c>
      <c r="BE106" s="93"/>
    </row>
    <row r="107" spans="1:57" ht="30" customHeight="1" thickBot="1" x14ac:dyDescent="0.25">
      <c r="A107" s="74"/>
      <c r="B107" s="76"/>
      <c r="C107" s="76"/>
      <c r="D107" s="77"/>
      <c r="E107" s="78"/>
      <c r="F107" s="76"/>
      <c r="G107" s="79"/>
      <c r="H107" s="80"/>
      <c r="I107" s="81"/>
      <c r="J107" s="124" t="s">
        <v>64</v>
      </c>
      <c r="K107" s="82"/>
      <c r="L107" s="83"/>
      <c r="M107" s="77"/>
      <c r="N107" s="101" t="s">
        <v>65</v>
      </c>
      <c r="O107" s="103">
        <v>1438000</v>
      </c>
      <c r="P107" s="103">
        <f>P108+P109+P110</f>
        <v>1944000</v>
      </c>
      <c r="Q107" s="125">
        <f>Q108+Q109+Q110</f>
        <v>2051000</v>
      </c>
      <c r="R107" s="126">
        <f>R108+R109+R110</f>
        <v>2209000</v>
      </c>
      <c r="S107" s="103">
        <f>S108+S109+S110</f>
        <v>1944000</v>
      </c>
      <c r="T107" s="103"/>
      <c r="U107" s="103">
        <f>U108+U109+U110</f>
        <v>234000</v>
      </c>
      <c r="V107" s="103">
        <f>V108+V109+V110</f>
        <v>163000</v>
      </c>
      <c r="W107" s="103">
        <f>W108+W109+W110</f>
        <v>223000</v>
      </c>
      <c r="X107" s="103">
        <f t="shared" si="76"/>
        <v>620000</v>
      </c>
      <c r="Y107" s="103">
        <f t="shared" si="66"/>
        <v>31.893004115226336</v>
      </c>
      <c r="AA107" s="103">
        <f>AA108+AA109+AA110</f>
        <v>163000</v>
      </c>
      <c r="AB107" s="103">
        <f>AB108+AB109+AB110</f>
        <v>163000</v>
      </c>
      <c r="AC107" s="103">
        <f>AC108+AC109+AC110</f>
        <v>163000</v>
      </c>
      <c r="AD107" s="103">
        <f t="shared" si="78"/>
        <v>489000</v>
      </c>
      <c r="AE107" s="170">
        <f t="shared" si="89"/>
        <v>25.154320987654319</v>
      </c>
      <c r="AG107" s="103">
        <f t="shared" si="73"/>
        <v>1109000</v>
      </c>
      <c r="AH107" s="103">
        <f t="shared" si="67"/>
        <v>57.047325102880656</v>
      </c>
      <c r="AJ107" s="103">
        <f>AJ108+AJ109+AJ110</f>
        <v>206000</v>
      </c>
      <c r="AK107" s="103">
        <f>AK108+AK109+AK110</f>
        <v>206000</v>
      </c>
      <c r="AL107" s="103">
        <f>AL108+AL109+AL110</f>
        <v>165000</v>
      </c>
      <c r="AM107" s="103">
        <f t="shared" si="80"/>
        <v>577000</v>
      </c>
      <c r="AN107" s="170">
        <f t="shared" si="90"/>
        <v>29.681069958847736</v>
      </c>
      <c r="AP107" s="103">
        <f>AP108+AP109+AP110</f>
        <v>163000</v>
      </c>
      <c r="AQ107" s="103">
        <f>AQ108+AQ109+AQ110</f>
        <v>24000</v>
      </c>
      <c r="AR107" s="103">
        <f>AR108+AR109+AR110</f>
        <v>71000</v>
      </c>
      <c r="AS107" s="103">
        <f t="shared" si="82"/>
        <v>258000</v>
      </c>
      <c r="AT107" s="170">
        <f t="shared" si="91"/>
        <v>13.271604938271604</v>
      </c>
      <c r="AV107" s="103">
        <f t="shared" si="68"/>
        <v>835000</v>
      </c>
      <c r="AW107" s="103">
        <f t="shared" si="69"/>
        <v>42.952674897119344</v>
      </c>
      <c r="AY107" s="103">
        <f t="shared" si="83"/>
        <v>1944000</v>
      </c>
      <c r="AZ107" s="103">
        <f t="shared" si="71"/>
        <v>100</v>
      </c>
      <c r="BB107" s="102">
        <f t="shared" si="64"/>
        <v>0</v>
      </c>
      <c r="BC107" s="103">
        <f t="shared" si="84"/>
        <v>0</v>
      </c>
      <c r="BD107" s="103">
        <f t="shared" si="65"/>
        <v>1944000</v>
      </c>
      <c r="BE107" s="93"/>
    </row>
    <row r="108" spans="1:57" ht="30" customHeight="1" thickBot="1" x14ac:dyDescent="0.25">
      <c r="A108" s="74"/>
      <c r="B108" s="76"/>
      <c r="C108" s="76"/>
      <c r="D108" s="77"/>
      <c r="E108" s="78"/>
      <c r="F108" s="76"/>
      <c r="G108" s="79"/>
      <c r="H108" s="80"/>
      <c r="I108" s="81"/>
      <c r="J108" s="78"/>
      <c r="K108" s="127">
        <v>1</v>
      </c>
      <c r="L108" s="83"/>
      <c r="M108" s="77"/>
      <c r="N108" s="128" t="s">
        <v>62</v>
      </c>
      <c r="O108" s="117">
        <v>1410000</v>
      </c>
      <c r="P108" s="117">
        <v>1900000</v>
      </c>
      <c r="Q108" s="117">
        <v>2000000</v>
      </c>
      <c r="R108" s="117">
        <v>2156000</v>
      </c>
      <c r="S108" s="117">
        <v>1900000</v>
      </c>
      <c r="T108" s="117"/>
      <c r="U108" s="160">
        <v>232000</v>
      </c>
      <c r="V108" s="160">
        <v>160000</v>
      </c>
      <c r="W108" s="160">
        <v>219000</v>
      </c>
      <c r="X108" s="160">
        <f t="shared" si="76"/>
        <v>611000</v>
      </c>
      <c r="Y108" s="173">
        <f>X108/(S108/100)</f>
        <v>32.157894736842103</v>
      </c>
      <c r="Z108" s="73"/>
      <c r="AA108" s="160">
        <v>160000</v>
      </c>
      <c r="AB108" s="160">
        <v>160000</v>
      </c>
      <c r="AC108" s="160">
        <v>160000</v>
      </c>
      <c r="AD108" s="160">
        <f>AA108+AB108+AC108</f>
        <v>480000</v>
      </c>
      <c r="AE108" s="174">
        <f t="shared" si="89"/>
        <v>25.263157894736842</v>
      </c>
      <c r="AF108" s="73"/>
      <c r="AG108" s="160">
        <f>X108+AD108</f>
        <v>1091000</v>
      </c>
      <c r="AH108" s="160">
        <f>AG108/(S108/100)</f>
        <v>57.421052631578945</v>
      </c>
      <c r="AI108" s="73"/>
      <c r="AJ108" s="160">
        <v>200000</v>
      </c>
      <c r="AK108" s="160">
        <v>200000</v>
      </c>
      <c r="AL108" s="160">
        <v>160000</v>
      </c>
      <c r="AM108" s="160">
        <f t="shared" si="80"/>
        <v>560000</v>
      </c>
      <c r="AN108" s="174">
        <f t="shared" si="90"/>
        <v>29.473684210526315</v>
      </c>
      <c r="AO108" s="73"/>
      <c r="AP108" s="160">
        <v>160000</v>
      </c>
      <c r="AQ108" s="160">
        <v>21000</v>
      </c>
      <c r="AR108" s="160">
        <v>68000</v>
      </c>
      <c r="AS108" s="117">
        <f t="shared" si="82"/>
        <v>249000</v>
      </c>
      <c r="AT108" s="171">
        <f t="shared" si="91"/>
        <v>13.105263157894736</v>
      </c>
      <c r="AV108" s="117">
        <f>AM108+AS108</f>
        <v>809000</v>
      </c>
      <c r="AW108" s="117">
        <f>AV108/(S108/100)</f>
        <v>42.578947368421055</v>
      </c>
      <c r="AY108" s="117">
        <f>AG108+AV108</f>
        <v>1900000</v>
      </c>
      <c r="AZ108" s="117">
        <f>AY108/(S108/100)</f>
        <v>100</v>
      </c>
      <c r="BB108" s="117">
        <f t="shared" si="64"/>
        <v>0</v>
      </c>
      <c r="BC108" s="117">
        <f t="shared" si="84"/>
        <v>0</v>
      </c>
      <c r="BD108" s="117">
        <f t="shared" si="65"/>
        <v>1900000</v>
      </c>
      <c r="BE108" s="93"/>
    </row>
    <row r="109" spans="1:57" ht="30" customHeight="1" thickBot="1" x14ac:dyDescent="0.25">
      <c r="A109" s="74"/>
      <c r="B109" s="76"/>
      <c r="C109" s="76"/>
      <c r="D109" s="77"/>
      <c r="E109" s="78"/>
      <c r="F109" s="76"/>
      <c r="G109" s="79"/>
      <c r="H109" s="80"/>
      <c r="I109" s="81"/>
      <c r="J109" s="78"/>
      <c r="K109" s="127">
        <v>2</v>
      </c>
      <c r="L109" s="83"/>
      <c r="M109" s="77"/>
      <c r="N109" s="128" t="s">
        <v>70</v>
      </c>
      <c r="O109" s="117">
        <v>25000</v>
      </c>
      <c r="P109" s="117">
        <v>43000</v>
      </c>
      <c r="Q109" s="117">
        <v>50000</v>
      </c>
      <c r="R109" s="117">
        <v>52000</v>
      </c>
      <c r="S109" s="117">
        <v>43000</v>
      </c>
      <c r="T109" s="117"/>
      <c r="U109" s="160">
        <v>2000</v>
      </c>
      <c r="V109" s="160">
        <v>3000</v>
      </c>
      <c r="W109" s="160">
        <v>3000</v>
      </c>
      <c r="X109" s="160">
        <f t="shared" si="76"/>
        <v>8000</v>
      </c>
      <c r="Y109" s="173">
        <f>X109/(S109/100)</f>
        <v>18.604651162790699</v>
      </c>
      <c r="Z109" s="73"/>
      <c r="AA109" s="160">
        <v>3000</v>
      </c>
      <c r="AB109" s="160">
        <v>3000</v>
      </c>
      <c r="AC109" s="160">
        <v>3000</v>
      </c>
      <c r="AD109" s="160">
        <f>AA109+AB109+AC109</f>
        <v>9000</v>
      </c>
      <c r="AE109" s="174">
        <f t="shared" si="89"/>
        <v>20.930232558139537</v>
      </c>
      <c r="AF109" s="73"/>
      <c r="AG109" s="160">
        <f>X109+AD109</f>
        <v>17000</v>
      </c>
      <c r="AH109" s="160">
        <f>AG109/(S109/100)</f>
        <v>39.534883720930232</v>
      </c>
      <c r="AI109" s="73"/>
      <c r="AJ109" s="160">
        <v>6000</v>
      </c>
      <c r="AK109" s="160">
        <v>6000</v>
      </c>
      <c r="AL109" s="160">
        <v>5000</v>
      </c>
      <c r="AM109" s="160">
        <f t="shared" si="80"/>
        <v>17000</v>
      </c>
      <c r="AN109" s="174">
        <f t="shared" si="90"/>
        <v>39.534883720930232</v>
      </c>
      <c r="AO109" s="73"/>
      <c r="AP109" s="160">
        <v>3000</v>
      </c>
      <c r="AQ109" s="160">
        <v>3000</v>
      </c>
      <c r="AR109" s="160">
        <v>3000</v>
      </c>
      <c r="AS109" s="117">
        <f t="shared" si="82"/>
        <v>9000</v>
      </c>
      <c r="AT109" s="171">
        <f t="shared" si="91"/>
        <v>20.930232558139537</v>
      </c>
      <c r="AV109" s="117">
        <f>AM109+AS109</f>
        <v>26000</v>
      </c>
      <c r="AW109" s="117">
        <f>AV109/(S109/100)</f>
        <v>60.465116279069768</v>
      </c>
      <c r="AY109" s="117">
        <f>AG109+AV109</f>
        <v>43000</v>
      </c>
      <c r="AZ109" s="117">
        <f>AY109/(S109/100)</f>
        <v>100</v>
      </c>
      <c r="BB109" s="117">
        <f t="shared" si="64"/>
        <v>0</v>
      </c>
      <c r="BC109" s="117">
        <f t="shared" si="84"/>
        <v>0</v>
      </c>
      <c r="BD109" s="117">
        <f t="shared" si="65"/>
        <v>43000</v>
      </c>
      <c r="BE109" s="93"/>
    </row>
    <row r="110" spans="1:57" ht="30" customHeight="1" x14ac:dyDescent="0.2">
      <c r="A110" s="74"/>
      <c r="B110" s="76"/>
      <c r="C110" s="76"/>
      <c r="D110" s="77"/>
      <c r="E110" s="78"/>
      <c r="F110" s="76"/>
      <c r="G110" s="79"/>
      <c r="H110" s="80"/>
      <c r="I110" s="81"/>
      <c r="J110" s="78"/>
      <c r="K110" s="127">
        <v>4</v>
      </c>
      <c r="L110" s="83"/>
      <c r="M110" s="77"/>
      <c r="N110" s="128" t="s">
        <v>63</v>
      </c>
      <c r="O110" s="117">
        <v>3000</v>
      </c>
      <c r="P110" s="117">
        <v>1000</v>
      </c>
      <c r="Q110" s="117">
        <v>1000</v>
      </c>
      <c r="R110" s="117">
        <v>1000</v>
      </c>
      <c r="S110" s="117">
        <v>1000</v>
      </c>
      <c r="T110" s="117"/>
      <c r="U110" s="160"/>
      <c r="V110" s="160"/>
      <c r="W110" s="160">
        <v>1000</v>
      </c>
      <c r="X110" s="160">
        <f t="shared" si="76"/>
        <v>1000</v>
      </c>
      <c r="Y110" s="173">
        <f>X110/(S110/100)</f>
        <v>100</v>
      </c>
      <c r="Z110" s="73"/>
      <c r="AA110" s="160"/>
      <c r="AB110" s="160"/>
      <c r="AC110" s="160"/>
      <c r="AD110" s="160">
        <f>AA110+AB110+AC110</f>
        <v>0</v>
      </c>
      <c r="AE110" s="174">
        <f t="shared" si="89"/>
        <v>0</v>
      </c>
      <c r="AF110" s="73"/>
      <c r="AG110" s="160">
        <f>X110+AD110</f>
        <v>1000</v>
      </c>
      <c r="AH110" s="160">
        <f>AG110/(S110/100)</f>
        <v>100</v>
      </c>
      <c r="AI110" s="73"/>
      <c r="AJ110" s="160"/>
      <c r="AK110" s="160"/>
      <c r="AL110" s="160"/>
      <c r="AM110" s="160">
        <f t="shared" si="80"/>
        <v>0</v>
      </c>
      <c r="AN110" s="174">
        <f t="shared" si="90"/>
        <v>0</v>
      </c>
      <c r="AO110" s="73"/>
      <c r="AP110" s="160"/>
      <c r="AQ110" s="160"/>
      <c r="AR110" s="160"/>
      <c r="AS110" s="117">
        <f t="shared" si="82"/>
        <v>0</v>
      </c>
      <c r="AT110" s="171">
        <f t="shared" si="91"/>
        <v>0</v>
      </c>
      <c r="AV110" s="117">
        <f>AM110+AS110</f>
        <v>0</v>
      </c>
      <c r="AW110" s="117">
        <f>AV110/(S110/100)</f>
        <v>0</v>
      </c>
      <c r="AY110" s="117">
        <f>AG110+AV110</f>
        <v>1000</v>
      </c>
      <c r="AZ110" s="117">
        <f>AY110/(S110/100)</f>
        <v>100</v>
      </c>
      <c r="BB110" s="117">
        <f t="shared" si="64"/>
        <v>0</v>
      </c>
      <c r="BC110" s="117">
        <f t="shared" si="84"/>
        <v>0</v>
      </c>
      <c r="BD110" s="117">
        <f t="shared" si="65"/>
        <v>1000</v>
      </c>
      <c r="BE110" s="93"/>
    </row>
    <row r="111" spans="1:57" ht="30" customHeight="1" x14ac:dyDescent="0.2">
      <c r="A111" s="74"/>
      <c r="B111" s="76"/>
      <c r="C111" s="76"/>
      <c r="D111" s="77"/>
      <c r="E111" s="78"/>
      <c r="F111" s="76"/>
      <c r="G111" s="79"/>
      <c r="H111" s="80"/>
      <c r="I111" s="81"/>
      <c r="J111" s="124" t="s">
        <v>52</v>
      </c>
      <c r="K111" s="82"/>
      <c r="L111" s="83"/>
      <c r="M111" s="77"/>
      <c r="N111" s="101" t="s">
        <v>53</v>
      </c>
      <c r="O111" s="102">
        <v>150000</v>
      </c>
      <c r="P111" s="103">
        <f>P112+P113+P114+P115</f>
        <v>118000</v>
      </c>
      <c r="Q111" s="125">
        <f>Q112+Q113+Q114+Q115</f>
        <v>130000</v>
      </c>
      <c r="R111" s="126">
        <f>R112+R113+R114+R115</f>
        <v>138000</v>
      </c>
      <c r="S111" s="103">
        <f>S112+S113+S114+S115</f>
        <v>118000</v>
      </c>
      <c r="T111" s="103"/>
      <c r="U111" s="103">
        <f>U112+U113+U114+U115</f>
        <v>1000</v>
      </c>
      <c r="V111" s="103">
        <f>V112+V113+V114+V115</f>
        <v>14000</v>
      </c>
      <c r="W111" s="103">
        <f>W112+W113+W114+W115</f>
        <v>18000</v>
      </c>
      <c r="X111" s="103">
        <f t="shared" si="76"/>
        <v>33000</v>
      </c>
      <c r="Y111" s="103">
        <f t="shared" ref="Y111:Y174" si="92">X111/(S111/100)</f>
        <v>27.966101694915253</v>
      </c>
      <c r="AA111" s="103">
        <f>AA112+AA113+AA114+AA115</f>
        <v>11000</v>
      </c>
      <c r="AB111" s="103">
        <f>AB112+AB113+AB114+AB115</f>
        <v>11000</v>
      </c>
      <c r="AC111" s="103">
        <f>AC112+AC113+AC114+AC115</f>
        <v>12000</v>
      </c>
      <c r="AD111" s="103">
        <f t="shared" si="78"/>
        <v>34000</v>
      </c>
      <c r="AE111" s="103">
        <f>AD111/(S111/100)</f>
        <v>28.8135593220339</v>
      </c>
      <c r="AG111" s="103">
        <f t="shared" ref="AG111:AG174" si="93">X111+AD111</f>
        <v>67000</v>
      </c>
      <c r="AH111" s="103">
        <f t="shared" ref="AH111:AH174" si="94">AG111/(S111/100)</f>
        <v>56.779661016949156</v>
      </c>
      <c r="AJ111" s="103">
        <f>AJ112+AJ113+AJ114+AJ115</f>
        <v>10000</v>
      </c>
      <c r="AK111" s="103">
        <f>AK112+AK113+AK114+AK115</f>
        <v>10000</v>
      </c>
      <c r="AL111" s="103">
        <f>AL112+AL113+AL114+AL115</f>
        <v>10500</v>
      </c>
      <c r="AM111" s="103">
        <f t="shared" si="80"/>
        <v>30500</v>
      </c>
      <c r="AN111" s="103">
        <f>AM111/(S111/100)</f>
        <v>25.847457627118644</v>
      </c>
      <c r="AP111" s="103">
        <f>AP112+AP113+AP114+AP115</f>
        <v>6500</v>
      </c>
      <c r="AQ111" s="103">
        <f>AQ112+AQ113+AQ114+AQ115</f>
        <v>6500</v>
      </c>
      <c r="AR111" s="103">
        <f>AR112+AR113+AR114+AR115</f>
        <v>7500</v>
      </c>
      <c r="AS111" s="103">
        <f t="shared" si="82"/>
        <v>20500</v>
      </c>
      <c r="AT111" s="103">
        <f>AS111/(S111/100)</f>
        <v>17.372881355932204</v>
      </c>
      <c r="AV111" s="103">
        <f t="shared" ref="AV111:AV120" si="95">AM111+AS111</f>
        <v>51000</v>
      </c>
      <c r="AW111" s="103">
        <f t="shared" ref="AW111:AW172" si="96">AV111/(S111/100)</f>
        <v>43.220338983050844</v>
      </c>
      <c r="AY111" s="103">
        <f t="shared" si="83"/>
        <v>118000</v>
      </c>
      <c r="AZ111" s="103">
        <f t="shared" ref="AZ111:AZ172" si="97">AY111/(S111/100)</f>
        <v>100</v>
      </c>
      <c r="BB111" s="102">
        <f t="shared" si="64"/>
        <v>0</v>
      </c>
      <c r="BC111" s="103">
        <f t="shared" si="84"/>
        <v>0</v>
      </c>
      <c r="BD111" s="103">
        <f t="shared" si="65"/>
        <v>118000</v>
      </c>
      <c r="BE111" s="93"/>
    </row>
    <row r="112" spans="1:57" ht="30" customHeight="1" x14ac:dyDescent="0.2">
      <c r="A112" s="74"/>
      <c r="B112" s="76"/>
      <c r="C112" s="76"/>
      <c r="D112" s="77"/>
      <c r="E112" s="78"/>
      <c r="F112" s="76"/>
      <c r="G112" s="79"/>
      <c r="H112" s="80"/>
      <c r="I112" s="81"/>
      <c r="J112" s="78"/>
      <c r="K112" s="127">
        <v>2</v>
      </c>
      <c r="L112" s="83"/>
      <c r="M112" s="77"/>
      <c r="N112" s="128" t="s">
        <v>54</v>
      </c>
      <c r="O112" s="129">
        <v>20000</v>
      </c>
      <c r="P112" s="117">
        <v>19000</v>
      </c>
      <c r="Q112" s="117">
        <v>20000</v>
      </c>
      <c r="R112" s="117">
        <v>22000</v>
      </c>
      <c r="S112" s="117">
        <v>19000</v>
      </c>
      <c r="T112" s="117"/>
      <c r="U112" s="117"/>
      <c r="V112" s="117"/>
      <c r="W112" s="117">
        <v>5000</v>
      </c>
      <c r="X112" s="117">
        <f t="shared" si="76"/>
        <v>5000</v>
      </c>
      <c r="Y112" s="144">
        <f t="shared" si="92"/>
        <v>26.315789473684209</v>
      </c>
      <c r="AA112" s="117">
        <v>1500</v>
      </c>
      <c r="AB112" s="117">
        <v>1500</v>
      </c>
      <c r="AC112" s="117">
        <v>2000</v>
      </c>
      <c r="AD112" s="117">
        <f t="shared" si="78"/>
        <v>5000</v>
      </c>
      <c r="AE112" s="144">
        <f>AD112/(S112/100)</f>
        <v>26.315789473684209</v>
      </c>
      <c r="AG112" s="117">
        <f t="shared" si="93"/>
        <v>10000</v>
      </c>
      <c r="AH112" s="117">
        <f t="shared" si="94"/>
        <v>52.631578947368418</v>
      </c>
      <c r="AJ112" s="117">
        <v>1500</v>
      </c>
      <c r="AK112" s="117">
        <v>1500</v>
      </c>
      <c r="AL112" s="117">
        <v>2000</v>
      </c>
      <c r="AM112" s="117">
        <f t="shared" si="80"/>
        <v>5000</v>
      </c>
      <c r="AN112" s="144">
        <f>AM112/(S112/100)</f>
        <v>26.315789473684209</v>
      </c>
      <c r="AP112" s="117">
        <v>1000</v>
      </c>
      <c r="AQ112" s="117">
        <v>1000</v>
      </c>
      <c r="AR112" s="117">
        <v>2000</v>
      </c>
      <c r="AS112" s="117">
        <f t="shared" si="82"/>
        <v>4000</v>
      </c>
      <c r="AT112" s="144">
        <f>AS112/(S112/100)</f>
        <v>21.05263157894737</v>
      </c>
      <c r="AV112" s="117">
        <f t="shared" si="95"/>
        <v>9000</v>
      </c>
      <c r="AW112" s="117">
        <f t="shared" si="96"/>
        <v>47.368421052631582</v>
      </c>
      <c r="AY112" s="117">
        <f t="shared" si="83"/>
        <v>19000</v>
      </c>
      <c r="AZ112" s="117">
        <f t="shared" si="97"/>
        <v>100</v>
      </c>
      <c r="BB112" s="117">
        <f t="shared" si="64"/>
        <v>0</v>
      </c>
      <c r="BC112" s="117">
        <f t="shared" si="84"/>
        <v>0</v>
      </c>
      <c r="BD112" s="117">
        <f t="shared" si="65"/>
        <v>19000</v>
      </c>
      <c r="BE112" s="93"/>
    </row>
    <row r="113" spans="1:57" ht="30" customHeight="1" x14ac:dyDescent="0.2">
      <c r="A113" s="74"/>
      <c r="B113" s="76"/>
      <c r="C113" s="76"/>
      <c r="D113" s="77"/>
      <c r="E113" s="78"/>
      <c r="F113" s="76"/>
      <c r="G113" s="79"/>
      <c r="H113" s="80"/>
      <c r="I113" s="81"/>
      <c r="J113" s="78"/>
      <c r="K113" s="127">
        <v>3</v>
      </c>
      <c r="L113" s="83"/>
      <c r="M113" s="77"/>
      <c r="N113" s="128" t="s">
        <v>66</v>
      </c>
      <c r="O113" s="129">
        <v>110000</v>
      </c>
      <c r="P113" s="117">
        <v>90000</v>
      </c>
      <c r="Q113" s="117">
        <v>96000</v>
      </c>
      <c r="R113" s="117">
        <v>101000</v>
      </c>
      <c r="S113" s="117">
        <v>90000</v>
      </c>
      <c r="T113" s="117"/>
      <c r="U113" s="117"/>
      <c r="V113" s="117">
        <v>13000</v>
      </c>
      <c r="W113" s="117">
        <v>11000</v>
      </c>
      <c r="X113" s="117">
        <f t="shared" si="76"/>
        <v>24000</v>
      </c>
      <c r="Y113" s="144">
        <f t="shared" si="92"/>
        <v>26.666666666666668</v>
      </c>
      <c r="AA113" s="117">
        <v>9000</v>
      </c>
      <c r="AB113" s="117">
        <v>9000</v>
      </c>
      <c r="AC113" s="117">
        <v>9000</v>
      </c>
      <c r="AD113" s="117">
        <f t="shared" si="78"/>
        <v>27000</v>
      </c>
      <c r="AE113" s="144">
        <f>AD113/(S113/100)</f>
        <v>30</v>
      </c>
      <c r="AG113" s="117">
        <f t="shared" si="93"/>
        <v>51000</v>
      </c>
      <c r="AH113" s="117">
        <f t="shared" si="94"/>
        <v>56.666666666666664</v>
      </c>
      <c r="AJ113" s="117">
        <v>8000</v>
      </c>
      <c r="AK113" s="117">
        <v>8000</v>
      </c>
      <c r="AL113" s="117">
        <v>8000</v>
      </c>
      <c r="AM113" s="117">
        <f t="shared" si="80"/>
        <v>24000</v>
      </c>
      <c r="AN113" s="144">
        <f>AM113/(S113/100)</f>
        <v>26.666666666666668</v>
      </c>
      <c r="AP113" s="117">
        <v>5000</v>
      </c>
      <c r="AQ113" s="117">
        <v>5000</v>
      </c>
      <c r="AR113" s="117">
        <v>5000</v>
      </c>
      <c r="AS113" s="117">
        <f t="shared" si="82"/>
        <v>15000</v>
      </c>
      <c r="AT113" s="144">
        <f>AS113/(S113/100)</f>
        <v>16.666666666666668</v>
      </c>
      <c r="AV113" s="117">
        <f t="shared" si="95"/>
        <v>39000</v>
      </c>
      <c r="AW113" s="117">
        <f t="shared" si="96"/>
        <v>43.333333333333336</v>
      </c>
      <c r="AY113" s="117">
        <f t="shared" si="83"/>
        <v>90000</v>
      </c>
      <c r="AZ113" s="117">
        <f t="shared" si="97"/>
        <v>100</v>
      </c>
      <c r="BB113" s="117">
        <f t="shared" si="64"/>
        <v>0</v>
      </c>
      <c r="BC113" s="117">
        <f t="shared" si="84"/>
        <v>0</v>
      </c>
      <c r="BD113" s="117">
        <f t="shared" si="65"/>
        <v>90000</v>
      </c>
      <c r="BE113" s="93"/>
    </row>
    <row r="114" spans="1:57" ht="30" customHeight="1" x14ac:dyDescent="0.2">
      <c r="A114" s="74"/>
      <c r="B114" s="76"/>
      <c r="C114" s="76"/>
      <c r="D114" s="77"/>
      <c r="E114" s="78"/>
      <c r="F114" s="76"/>
      <c r="G114" s="79"/>
      <c r="H114" s="80"/>
      <c r="I114" s="81"/>
      <c r="J114" s="78"/>
      <c r="K114" s="127">
        <v>5</v>
      </c>
      <c r="L114" s="83"/>
      <c r="M114" s="77"/>
      <c r="N114" s="128" t="s">
        <v>55</v>
      </c>
      <c r="O114" s="129">
        <v>5000</v>
      </c>
      <c r="P114" s="117">
        <v>3000</v>
      </c>
      <c r="Q114" s="117">
        <v>8000</v>
      </c>
      <c r="R114" s="117">
        <v>9000</v>
      </c>
      <c r="S114" s="117">
        <v>3000</v>
      </c>
      <c r="T114" s="117"/>
      <c r="U114" s="160">
        <v>1000</v>
      </c>
      <c r="V114" s="160">
        <v>1000</v>
      </c>
      <c r="W114" s="160">
        <v>1000</v>
      </c>
      <c r="X114" s="160">
        <f t="shared" si="76"/>
        <v>3000</v>
      </c>
      <c r="Y114" s="173">
        <f t="shared" si="92"/>
        <v>100</v>
      </c>
      <c r="Z114" s="73"/>
      <c r="AA114" s="160"/>
      <c r="AB114" s="160"/>
      <c r="AC114" s="160"/>
      <c r="AD114" s="160">
        <f t="shared" si="78"/>
        <v>0</v>
      </c>
      <c r="AE114" s="173">
        <f>AD114/(S114/100)</f>
        <v>0</v>
      </c>
      <c r="AF114" s="73"/>
      <c r="AG114" s="160">
        <f t="shared" si="93"/>
        <v>3000</v>
      </c>
      <c r="AH114" s="160">
        <f t="shared" si="94"/>
        <v>100</v>
      </c>
      <c r="AI114" s="73"/>
      <c r="AJ114" s="160"/>
      <c r="AK114" s="160"/>
      <c r="AL114" s="160"/>
      <c r="AM114" s="160">
        <f t="shared" si="80"/>
        <v>0</v>
      </c>
      <c r="AN114" s="173">
        <f>AM114/(S114/100)</f>
        <v>0</v>
      </c>
      <c r="AO114" s="73"/>
      <c r="AP114" s="160"/>
      <c r="AQ114" s="160"/>
      <c r="AR114" s="160"/>
      <c r="AS114" s="160">
        <f t="shared" si="82"/>
        <v>0</v>
      </c>
      <c r="AT114" s="173">
        <f>AS114/(S114/100)</f>
        <v>0</v>
      </c>
      <c r="AU114" s="73"/>
      <c r="AV114" s="160">
        <f t="shared" si="95"/>
        <v>0</v>
      </c>
      <c r="AW114" s="160">
        <f t="shared" si="96"/>
        <v>0</v>
      </c>
      <c r="AX114" s="73"/>
      <c r="AY114" s="160">
        <f t="shared" si="83"/>
        <v>3000</v>
      </c>
      <c r="AZ114" s="160">
        <f t="shared" si="97"/>
        <v>100</v>
      </c>
      <c r="BA114" s="73"/>
      <c r="BB114" s="160">
        <f t="shared" si="64"/>
        <v>0</v>
      </c>
      <c r="BC114" s="117">
        <f t="shared" si="84"/>
        <v>0</v>
      </c>
      <c r="BD114" s="117">
        <f t="shared" si="65"/>
        <v>3000</v>
      </c>
      <c r="BE114" s="93"/>
    </row>
    <row r="115" spans="1:57" ht="30" customHeight="1" x14ac:dyDescent="0.2">
      <c r="A115" s="74"/>
      <c r="B115" s="76"/>
      <c r="C115" s="76"/>
      <c r="D115" s="77"/>
      <c r="E115" s="78"/>
      <c r="F115" s="76"/>
      <c r="G115" s="79"/>
      <c r="H115" s="80"/>
      <c r="I115" s="81"/>
      <c r="J115" s="78"/>
      <c r="K115" s="127">
        <v>7</v>
      </c>
      <c r="L115" s="83"/>
      <c r="M115" s="77"/>
      <c r="N115" s="128" t="s">
        <v>56</v>
      </c>
      <c r="O115" s="129">
        <v>15000</v>
      </c>
      <c r="P115" s="117">
        <v>6000</v>
      </c>
      <c r="Q115" s="117">
        <v>6000</v>
      </c>
      <c r="R115" s="117">
        <v>6000</v>
      </c>
      <c r="S115" s="117">
        <v>6000</v>
      </c>
      <c r="T115" s="117"/>
      <c r="U115" s="117"/>
      <c r="V115" s="117"/>
      <c r="W115" s="117">
        <v>1000</v>
      </c>
      <c r="X115" s="117">
        <f t="shared" si="76"/>
        <v>1000</v>
      </c>
      <c r="Y115" s="144">
        <f t="shared" si="92"/>
        <v>16.666666666666668</v>
      </c>
      <c r="AA115" s="117">
        <v>500</v>
      </c>
      <c r="AB115" s="117">
        <v>500</v>
      </c>
      <c r="AC115" s="117">
        <v>1000</v>
      </c>
      <c r="AD115" s="117">
        <f t="shared" si="78"/>
        <v>2000</v>
      </c>
      <c r="AE115" s="144">
        <f>AD115/(S115/100)</f>
        <v>33.333333333333336</v>
      </c>
      <c r="AG115" s="117">
        <f t="shared" si="93"/>
        <v>3000</v>
      </c>
      <c r="AH115" s="117">
        <f t="shared" si="94"/>
        <v>50</v>
      </c>
      <c r="AJ115" s="117">
        <v>500</v>
      </c>
      <c r="AK115" s="117">
        <v>500</v>
      </c>
      <c r="AL115" s="117">
        <v>500</v>
      </c>
      <c r="AM115" s="117">
        <f t="shared" si="80"/>
        <v>1500</v>
      </c>
      <c r="AN115" s="144">
        <f>AM115/(S115/100)</f>
        <v>25</v>
      </c>
      <c r="AP115" s="117">
        <v>500</v>
      </c>
      <c r="AQ115" s="117">
        <v>500</v>
      </c>
      <c r="AR115" s="117">
        <v>500</v>
      </c>
      <c r="AS115" s="117">
        <f t="shared" si="82"/>
        <v>1500</v>
      </c>
      <c r="AT115" s="144">
        <f>AS115/(S115/100)</f>
        <v>25</v>
      </c>
      <c r="AV115" s="117">
        <f t="shared" si="95"/>
        <v>3000</v>
      </c>
      <c r="AW115" s="117">
        <f t="shared" si="96"/>
        <v>50</v>
      </c>
      <c r="AY115" s="117">
        <f t="shared" si="83"/>
        <v>6000</v>
      </c>
      <c r="AZ115" s="117">
        <f t="shared" si="97"/>
        <v>100</v>
      </c>
      <c r="BB115" s="117">
        <f t="shared" si="64"/>
        <v>0</v>
      </c>
      <c r="BC115" s="117">
        <f t="shared" si="84"/>
        <v>0</v>
      </c>
      <c r="BD115" s="117">
        <f t="shared" si="65"/>
        <v>6000</v>
      </c>
      <c r="BE115" s="93"/>
    </row>
    <row r="116" spans="1:57" ht="30" customHeight="1" x14ac:dyDescent="0.2">
      <c r="A116" s="74"/>
      <c r="B116" s="76"/>
      <c r="C116" s="76"/>
      <c r="D116" s="77"/>
      <c r="E116" s="78"/>
      <c r="F116" s="76"/>
      <c r="G116" s="104"/>
      <c r="H116" s="106" t="s">
        <v>49</v>
      </c>
      <c r="I116" s="107"/>
      <c r="J116" s="108"/>
      <c r="K116" s="109"/>
      <c r="L116" s="110"/>
      <c r="M116" s="111"/>
      <c r="N116" s="112" t="s">
        <v>50</v>
      </c>
      <c r="O116" s="113">
        <v>711000</v>
      </c>
      <c r="P116" s="114">
        <f>P117</f>
        <v>783000</v>
      </c>
      <c r="Q116" s="115">
        <f>Q117</f>
        <v>789000</v>
      </c>
      <c r="R116" s="116">
        <f>R117</f>
        <v>795000</v>
      </c>
      <c r="S116" s="114">
        <f>S117</f>
        <v>783000</v>
      </c>
      <c r="T116" s="114"/>
      <c r="U116" s="114">
        <f>U117</f>
        <v>0</v>
      </c>
      <c r="V116" s="114">
        <f>V117</f>
        <v>1000</v>
      </c>
      <c r="W116" s="114">
        <f>W117</f>
        <v>314000</v>
      </c>
      <c r="X116" s="114">
        <f>SUM(U116:W116)</f>
        <v>315000</v>
      </c>
      <c r="Y116" s="114">
        <f t="shared" si="92"/>
        <v>40.229885057471265</v>
      </c>
      <c r="AA116" s="114">
        <f>AA117</f>
        <v>59000</v>
      </c>
      <c r="AB116" s="114">
        <f>AB117</f>
        <v>59000</v>
      </c>
      <c r="AC116" s="114">
        <f>AC117</f>
        <v>60000</v>
      </c>
      <c r="AD116" s="114">
        <f>SUM(AA116:AC116)</f>
        <v>178000</v>
      </c>
      <c r="AE116" s="114">
        <f t="shared" ref="AE116:AE144" si="98">AD116/(S116/100)</f>
        <v>22.733077905491697</v>
      </c>
      <c r="AG116" s="114">
        <f t="shared" si="93"/>
        <v>493000</v>
      </c>
      <c r="AH116" s="114">
        <f t="shared" si="94"/>
        <v>62.962962962962962</v>
      </c>
      <c r="AJ116" s="114">
        <f>AJ117</f>
        <v>59000</v>
      </c>
      <c r="AK116" s="114">
        <f>AK117</f>
        <v>95500</v>
      </c>
      <c r="AL116" s="114">
        <f>AL117</f>
        <v>51500</v>
      </c>
      <c r="AM116" s="114">
        <f>SUM(AJ116:AL116)</f>
        <v>206000</v>
      </c>
      <c r="AN116" s="114">
        <f t="shared" ref="AN116:AN144" si="99">AM116/(S116/100)</f>
        <v>26.309067688378033</v>
      </c>
      <c r="AP116" s="114">
        <f>AP117</f>
        <v>70000</v>
      </c>
      <c r="AQ116" s="114">
        <f>AQ117</f>
        <v>14000</v>
      </c>
      <c r="AR116" s="114">
        <f>AR117</f>
        <v>0</v>
      </c>
      <c r="AS116" s="114">
        <f>SUM(AP116:AR116)</f>
        <v>84000</v>
      </c>
      <c r="AT116" s="114">
        <f t="shared" ref="AT116:AT144" si="100">AS116/(S116/100)</f>
        <v>10.727969348659004</v>
      </c>
      <c r="AV116" s="114">
        <f t="shared" si="95"/>
        <v>290000</v>
      </c>
      <c r="AW116" s="114">
        <f t="shared" si="96"/>
        <v>37.037037037037038</v>
      </c>
      <c r="AY116" s="114">
        <f t="shared" si="83"/>
        <v>783000</v>
      </c>
      <c r="AZ116" s="114">
        <f t="shared" si="97"/>
        <v>100</v>
      </c>
      <c r="BB116" s="114">
        <f t="shared" si="64"/>
        <v>0</v>
      </c>
      <c r="BC116" s="117">
        <f t="shared" si="84"/>
        <v>0</v>
      </c>
      <c r="BD116" s="114">
        <f t="shared" si="65"/>
        <v>783000</v>
      </c>
      <c r="BE116" s="93"/>
    </row>
    <row r="117" spans="1:57" ht="30" customHeight="1" x14ac:dyDescent="0.2">
      <c r="A117" s="74"/>
      <c r="B117" s="76"/>
      <c r="C117" s="76"/>
      <c r="D117" s="77"/>
      <c r="E117" s="78"/>
      <c r="F117" s="76"/>
      <c r="G117" s="79"/>
      <c r="H117" s="80"/>
      <c r="I117" s="118">
        <v>2</v>
      </c>
      <c r="J117" s="78"/>
      <c r="K117" s="82"/>
      <c r="L117" s="83"/>
      <c r="M117" s="77"/>
      <c r="N117" s="119" t="s">
        <v>51</v>
      </c>
      <c r="O117" s="120">
        <v>711000</v>
      </c>
      <c r="P117" s="121">
        <f>P118+P121+P123</f>
        <v>783000</v>
      </c>
      <c r="Q117" s="122">
        <f>Q118+Q121+Q123</f>
        <v>789000</v>
      </c>
      <c r="R117" s="123">
        <f>R118+R121+R123</f>
        <v>795000</v>
      </c>
      <c r="S117" s="121">
        <f>S118+S121+S123</f>
        <v>783000</v>
      </c>
      <c r="T117" s="121"/>
      <c r="U117" s="121">
        <f>U118+U121+U123</f>
        <v>0</v>
      </c>
      <c r="V117" s="121">
        <f>V118+V121+V123</f>
        <v>1000</v>
      </c>
      <c r="W117" s="121">
        <f>W118+W121+W123</f>
        <v>314000</v>
      </c>
      <c r="X117" s="121">
        <f>SUM(U117:W117)</f>
        <v>315000</v>
      </c>
      <c r="Y117" s="121">
        <f t="shared" si="92"/>
        <v>40.229885057471265</v>
      </c>
      <c r="AA117" s="121">
        <f>AA118+AA121+AA123</f>
        <v>59000</v>
      </c>
      <c r="AB117" s="121">
        <f>AB118+AB121+AB123</f>
        <v>59000</v>
      </c>
      <c r="AC117" s="121">
        <f>AC118+AC121+AC123</f>
        <v>60000</v>
      </c>
      <c r="AD117" s="121">
        <f>SUM(AA117:AC117)</f>
        <v>178000</v>
      </c>
      <c r="AE117" s="121">
        <f t="shared" si="98"/>
        <v>22.733077905491697</v>
      </c>
      <c r="AG117" s="121">
        <f t="shared" si="93"/>
        <v>493000</v>
      </c>
      <c r="AH117" s="121">
        <f t="shared" si="94"/>
        <v>62.962962962962962</v>
      </c>
      <c r="AJ117" s="121">
        <f>AJ118+AJ121+AJ123</f>
        <v>59000</v>
      </c>
      <c r="AK117" s="121">
        <f>AK118+AK121+AK123</f>
        <v>95500</v>
      </c>
      <c r="AL117" s="121">
        <f>AL118+AL121+AL123</f>
        <v>51500</v>
      </c>
      <c r="AM117" s="121">
        <f>SUM(AJ117:AL117)</f>
        <v>206000</v>
      </c>
      <c r="AN117" s="121">
        <f t="shared" si="99"/>
        <v>26.309067688378033</v>
      </c>
      <c r="AP117" s="121">
        <f>AP118+AP121+AP123</f>
        <v>70000</v>
      </c>
      <c r="AQ117" s="121">
        <f>AQ118+AQ121+AQ123</f>
        <v>14000</v>
      </c>
      <c r="AR117" s="121">
        <f>AR118+AR121+AR123</f>
        <v>0</v>
      </c>
      <c r="AS117" s="121">
        <f>SUM(AP117:AR117)</f>
        <v>84000</v>
      </c>
      <c r="AT117" s="121">
        <f t="shared" si="100"/>
        <v>10.727969348659004</v>
      </c>
      <c r="AV117" s="121">
        <f t="shared" si="95"/>
        <v>290000</v>
      </c>
      <c r="AW117" s="121">
        <f t="shared" si="96"/>
        <v>37.037037037037038</v>
      </c>
      <c r="AY117" s="121">
        <f>AY118+AY121+AY123</f>
        <v>783000</v>
      </c>
      <c r="AZ117" s="121">
        <f t="shared" si="97"/>
        <v>100</v>
      </c>
      <c r="BB117" s="121">
        <f t="shared" si="64"/>
        <v>0</v>
      </c>
      <c r="BC117" s="117">
        <f t="shared" si="84"/>
        <v>0</v>
      </c>
      <c r="BD117" s="121">
        <f t="shared" si="65"/>
        <v>783000</v>
      </c>
      <c r="BE117" s="93"/>
    </row>
    <row r="118" spans="1:57" ht="30" customHeight="1" x14ac:dyDescent="0.2">
      <c r="A118" s="74"/>
      <c r="B118" s="76"/>
      <c r="C118" s="76"/>
      <c r="D118" s="77"/>
      <c r="E118" s="78"/>
      <c r="F118" s="76"/>
      <c r="G118" s="79"/>
      <c r="H118" s="80"/>
      <c r="I118" s="81"/>
      <c r="J118" s="124" t="s">
        <v>60</v>
      </c>
      <c r="K118" s="82"/>
      <c r="L118" s="83"/>
      <c r="M118" s="77"/>
      <c r="N118" s="101" t="s">
        <v>61</v>
      </c>
      <c r="O118" s="102">
        <v>684000</v>
      </c>
      <c r="P118" s="103">
        <f>P119+P120</f>
        <v>760000</v>
      </c>
      <c r="Q118" s="125">
        <f>Q119+Q120</f>
        <v>765000</v>
      </c>
      <c r="R118" s="126">
        <f>R119+R120</f>
        <v>770000</v>
      </c>
      <c r="S118" s="103">
        <f>S119+S120</f>
        <v>760000</v>
      </c>
      <c r="T118" s="103"/>
      <c r="U118" s="103">
        <f>U119+U120</f>
        <v>0</v>
      </c>
      <c r="V118" s="103">
        <f>V119+V120</f>
        <v>1000</v>
      </c>
      <c r="W118" s="103">
        <f>W119+W120</f>
        <v>307000</v>
      </c>
      <c r="X118" s="103">
        <f>SUM(U118:W118)</f>
        <v>308000</v>
      </c>
      <c r="Y118" s="103">
        <f t="shared" si="92"/>
        <v>40.526315789473685</v>
      </c>
      <c r="AA118" s="103">
        <f>AA119+AA120</f>
        <v>56000</v>
      </c>
      <c r="AB118" s="103">
        <f>AB119+AB120</f>
        <v>56000</v>
      </c>
      <c r="AC118" s="103">
        <f>AC119+AC120</f>
        <v>56000</v>
      </c>
      <c r="AD118" s="103">
        <f>SUM(AA118:AC118)</f>
        <v>168000</v>
      </c>
      <c r="AE118" s="103">
        <f t="shared" si="98"/>
        <v>22.105263157894736</v>
      </c>
      <c r="AG118" s="103">
        <f t="shared" si="93"/>
        <v>476000</v>
      </c>
      <c r="AH118" s="103">
        <f t="shared" si="94"/>
        <v>62.631578947368418</v>
      </c>
      <c r="AJ118" s="103">
        <f>AJ119+AJ120</f>
        <v>56000</v>
      </c>
      <c r="AK118" s="103">
        <f>AK119+AK120</f>
        <v>93500</v>
      </c>
      <c r="AL118" s="103">
        <f>AL119+AL120</f>
        <v>50500</v>
      </c>
      <c r="AM118" s="103">
        <f>SUM(AJ118:AL118)</f>
        <v>200000</v>
      </c>
      <c r="AN118" s="103">
        <f t="shared" si="99"/>
        <v>26.315789473684209</v>
      </c>
      <c r="AP118" s="103">
        <f>AP119+AP120</f>
        <v>70000</v>
      </c>
      <c r="AQ118" s="103">
        <f>AQ119+AQ120</f>
        <v>14000</v>
      </c>
      <c r="AR118" s="103">
        <f>AR119+AR120</f>
        <v>0</v>
      </c>
      <c r="AS118" s="103">
        <f>SUM(AP118:AR118)</f>
        <v>84000</v>
      </c>
      <c r="AT118" s="103">
        <f t="shared" si="100"/>
        <v>11.052631578947368</v>
      </c>
      <c r="AV118" s="103">
        <f t="shared" si="95"/>
        <v>284000</v>
      </c>
      <c r="AW118" s="103">
        <f t="shared" si="96"/>
        <v>37.368421052631582</v>
      </c>
      <c r="AY118" s="103">
        <f t="shared" ref="AY118:AY181" si="101">AG118+AV118</f>
        <v>760000</v>
      </c>
      <c r="AZ118" s="103">
        <f t="shared" si="97"/>
        <v>100</v>
      </c>
      <c r="BB118" s="103">
        <f t="shared" si="64"/>
        <v>0</v>
      </c>
      <c r="BC118" s="117">
        <f t="shared" si="84"/>
        <v>0</v>
      </c>
      <c r="BD118" s="103">
        <f t="shared" si="65"/>
        <v>760000</v>
      </c>
      <c r="BE118" s="93"/>
    </row>
    <row r="119" spans="1:57" ht="30" customHeight="1" x14ac:dyDescent="0.2">
      <c r="A119" s="74"/>
      <c r="B119" s="76"/>
      <c r="C119" s="76"/>
      <c r="D119" s="77"/>
      <c r="E119" s="78"/>
      <c r="F119" s="76"/>
      <c r="G119" s="79"/>
      <c r="H119" s="80"/>
      <c r="I119" s="81"/>
      <c r="J119" s="78"/>
      <c r="K119" s="127">
        <v>1</v>
      </c>
      <c r="L119" s="83"/>
      <c r="M119" s="77"/>
      <c r="N119" s="128" t="s">
        <v>62</v>
      </c>
      <c r="O119" s="129">
        <v>670000</v>
      </c>
      <c r="P119" s="117">
        <v>750000</v>
      </c>
      <c r="Q119" s="117">
        <v>755000</v>
      </c>
      <c r="R119" s="117">
        <v>760000</v>
      </c>
      <c r="S119" s="117">
        <v>750000</v>
      </c>
      <c r="T119" s="117"/>
      <c r="U119" s="117"/>
      <c r="V119" s="117">
        <v>1000</v>
      </c>
      <c r="W119" s="117">
        <v>303000</v>
      </c>
      <c r="X119" s="117">
        <f>SUM(U119:W119)</f>
        <v>304000</v>
      </c>
      <c r="Y119" s="117">
        <f t="shared" si="92"/>
        <v>40.533333333333331</v>
      </c>
      <c r="AA119" s="117">
        <v>55000</v>
      </c>
      <c r="AB119" s="117">
        <v>55000</v>
      </c>
      <c r="AC119" s="117">
        <v>55000</v>
      </c>
      <c r="AD119" s="117">
        <f>SUM(AA119:AC119)</f>
        <v>165000</v>
      </c>
      <c r="AE119" s="117">
        <f t="shared" si="98"/>
        <v>22</v>
      </c>
      <c r="AG119" s="117">
        <f t="shared" si="93"/>
        <v>469000</v>
      </c>
      <c r="AH119" s="117">
        <f t="shared" si="94"/>
        <v>62.533333333333331</v>
      </c>
      <c r="AJ119" s="117">
        <v>55000</v>
      </c>
      <c r="AK119" s="117">
        <v>92500</v>
      </c>
      <c r="AL119" s="117">
        <v>49500</v>
      </c>
      <c r="AM119" s="117">
        <f>SUM(AJ119:AL119)</f>
        <v>197000</v>
      </c>
      <c r="AN119" s="117">
        <f t="shared" si="99"/>
        <v>26.266666666666666</v>
      </c>
      <c r="AP119" s="117">
        <v>70000</v>
      </c>
      <c r="AQ119" s="117">
        <v>14000</v>
      </c>
      <c r="AR119" s="117"/>
      <c r="AS119" s="117">
        <f>SUM(AP119:AR119)</f>
        <v>84000</v>
      </c>
      <c r="AT119" s="117">
        <f t="shared" si="100"/>
        <v>11.2</v>
      </c>
      <c r="AV119" s="117">
        <f t="shared" si="95"/>
        <v>281000</v>
      </c>
      <c r="AW119" s="117">
        <f t="shared" si="96"/>
        <v>37.466666666666669</v>
      </c>
      <c r="AY119" s="117">
        <f t="shared" si="101"/>
        <v>750000</v>
      </c>
      <c r="AZ119" s="117">
        <f t="shared" si="97"/>
        <v>100</v>
      </c>
      <c r="BB119" s="117">
        <f t="shared" si="64"/>
        <v>0</v>
      </c>
      <c r="BC119" s="117">
        <f t="shared" si="84"/>
        <v>0</v>
      </c>
      <c r="BD119" s="117">
        <f t="shared" si="65"/>
        <v>750000</v>
      </c>
      <c r="BE119" s="93"/>
    </row>
    <row r="120" spans="1:57" ht="30" customHeight="1" x14ac:dyDescent="0.2">
      <c r="A120" s="74"/>
      <c r="B120" s="76"/>
      <c r="C120" s="76"/>
      <c r="D120" s="77"/>
      <c r="E120" s="78"/>
      <c r="F120" s="76"/>
      <c r="G120" s="79"/>
      <c r="H120" s="80"/>
      <c r="I120" s="81"/>
      <c r="J120" s="78"/>
      <c r="K120" s="127">
        <v>4</v>
      </c>
      <c r="L120" s="83"/>
      <c r="M120" s="77"/>
      <c r="N120" s="128" t="s">
        <v>63</v>
      </c>
      <c r="O120" s="129">
        <v>14000</v>
      </c>
      <c r="P120" s="117">
        <v>10000</v>
      </c>
      <c r="Q120" s="117">
        <v>10000</v>
      </c>
      <c r="R120" s="117">
        <v>10000</v>
      </c>
      <c r="S120" s="117">
        <v>10000</v>
      </c>
      <c r="T120" s="117"/>
      <c r="U120" s="117"/>
      <c r="V120" s="117"/>
      <c r="W120" s="117">
        <v>4000</v>
      </c>
      <c r="X120" s="117">
        <f>SUM(U120:W120)</f>
        <v>4000</v>
      </c>
      <c r="Y120" s="117">
        <f t="shared" si="92"/>
        <v>40</v>
      </c>
      <c r="AA120" s="117">
        <v>1000</v>
      </c>
      <c r="AB120" s="117">
        <v>1000</v>
      </c>
      <c r="AC120" s="117">
        <v>1000</v>
      </c>
      <c r="AD120" s="117">
        <f>SUM(AA120:AC120)</f>
        <v>3000</v>
      </c>
      <c r="AE120" s="117">
        <f t="shared" si="98"/>
        <v>30</v>
      </c>
      <c r="AG120" s="117">
        <f t="shared" si="93"/>
        <v>7000</v>
      </c>
      <c r="AH120" s="117">
        <f t="shared" si="94"/>
        <v>70</v>
      </c>
      <c r="AJ120" s="117">
        <v>1000</v>
      </c>
      <c r="AK120" s="117">
        <v>1000</v>
      </c>
      <c r="AL120" s="117">
        <v>1000</v>
      </c>
      <c r="AM120" s="117">
        <f>SUM(AJ120:AL120)</f>
        <v>3000</v>
      </c>
      <c r="AN120" s="117">
        <f t="shared" si="99"/>
        <v>30</v>
      </c>
      <c r="AP120" s="117"/>
      <c r="AQ120" s="117"/>
      <c r="AR120" s="117"/>
      <c r="AS120" s="117">
        <f>SUM(AP120:AR120)</f>
        <v>0</v>
      </c>
      <c r="AT120" s="117">
        <f t="shared" si="100"/>
        <v>0</v>
      </c>
      <c r="AV120" s="117">
        <f t="shared" si="95"/>
        <v>3000</v>
      </c>
      <c r="AW120" s="117">
        <f t="shared" si="96"/>
        <v>30</v>
      </c>
      <c r="AY120" s="117">
        <f t="shared" si="101"/>
        <v>10000</v>
      </c>
      <c r="AZ120" s="117">
        <f t="shared" si="97"/>
        <v>100</v>
      </c>
      <c r="BB120" s="117">
        <f t="shared" si="64"/>
        <v>0</v>
      </c>
      <c r="BC120" s="117">
        <f t="shared" si="84"/>
        <v>0</v>
      </c>
      <c r="BD120" s="117">
        <f t="shared" si="65"/>
        <v>10000</v>
      </c>
      <c r="BE120" s="93"/>
    </row>
    <row r="121" spans="1:57" ht="30" customHeight="1" x14ac:dyDescent="0.2">
      <c r="A121" s="74"/>
      <c r="B121" s="76"/>
      <c r="C121" s="76"/>
      <c r="D121" s="77"/>
      <c r="E121" s="78"/>
      <c r="F121" s="76"/>
      <c r="G121" s="79"/>
      <c r="H121" s="80"/>
      <c r="I121" s="81"/>
      <c r="J121" s="124" t="s">
        <v>64</v>
      </c>
      <c r="K121" s="82"/>
      <c r="L121" s="83"/>
      <c r="M121" s="77"/>
      <c r="N121" s="101" t="s">
        <v>65</v>
      </c>
      <c r="O121" s="102">
        <v>5000</v>
      </c>
      <c r="P121" s="103">
        <f>P122</f>
        <v>1000</v>
      </c>
      <c r="Q121" s="125">
        <f>Q122</f>
        <v>1000</v>
      </c>
      <c r="R121" s="126">
        <f>R122</f>
        <v>1000</v>
      </c>
      <c r="S121" s="103">
        <f>S122</f>
        <v>1000</v>
      </c>
      <c r="T121" s="103"/>
      <c r="U121" s="103">
        <f>U122</f>
        <v>0</v>
      </c>
      <c r="V121" s="103">
        <f>V122</f>
        <v>0</v>
      </c>
      <c r="W121" s="103">
        <f>W122</f>
        <v>1000</v>
      </c>
      <c r="X121" s="103">
        <f>X122</f>
        <v>1000</v>
      </c>
      <c r="Y121" s="103">
        <f t="shared" si="92"/>
        <v>100</v>
      </c>
      <c r="AA121" s="103">
        <f>AA122</f>
        <v>0</v>
      </c>
      <c r="AB121" s="103">
        <f>AB122</f>
        <v>0</v>
      </c>
      <c r="AC121" s="103">
        <f>AC122</f>
        <v>0</v>
      </c>
      <c r="AD121" s="103">
        <f>AD122</f>
        <v>0</v>
      </c>
      <c r="AE121" s="103">
        <f t="shared" si="98"/>
        <v>0</v>
      </c>
      <c r="AG121" s="103">
        <f t="shared" si="93"/>
        <v>1000</v>
      </c>
      <c r="AH121" s="103">
        <f t="shared" si="94"/>
        <v>100</v>
      </c>
      <c r="AJ121" s="103">
        <f>AJ122</f>
        <v>0</v>
      </c>
      <c r="AK121" s="103">
        <f>AK122</f>
        <v>0</v>
      </c>
      <c r="AL121" s="103">
        <f>AL122</f>
        <v>0</v>
      </c>
      <c r="AM121" s="103">
        <f>AM122</f>
        <v>0</v>
      </c>
      <c r="AN121" s="103">
        <f t="shared" si="99"/>
        <v>0</v>
      </c>
      <c r="AP121" s="103">
        <f>AP122</f>
        <v>0</v>
      </c>
      <c r="AQ121" s="103">
        <f>AQ122</f>
        <v>0</v>
      </c>
      <c r="AR121" s="103">
        <f>AR122</f>
        <v>0</v>
      </c>
      <c r="AS121" s="103">
        <f>AS122</f>
        <v>0</v>
      </c>
      <c r="AT121" s="103">
        <f t="shared" si="100"/>
        <v>0</v>
      </c>
      <c r="AV121" s="103">
        <f>AV122</f>
        <v>0</v>
      </c>
      <c r="AW121" s="103">
        <f t="shared" si="96"/>
        <v>0</v>
      </c>
      <c r="AY121" s="103">
        <f t="shared" si="101"/>
        <v>1000</v>
      </c>
      <c r="AZ121" s="103">
        <f t="shared" si="97"/>
        <v>100</v>
      </c>
      <c r="BB121" s="103">
        <f t="shared" si="64"/>
        <v>0</v>
      </c>
      <c r="BC121" s="117">
        <f t="shared" si="84"/>
        <v>0</v>
      </c>
      <c r="BD121" s="103">
        <f t="shared" si="65"/>
        <v>1000</v>
      </c>
      <c r="BE121" s="93"/>
    </row>
    <row r="122" spans="1:57" ht="30" customHeight="1" x14ac:dyDescent="0.2">
      <c r="A122" s="74"/>
      <c r="B122" s="76"/>
      <c r="C122" s="76"/>
      <c r="D122" s="77"/>
      <c r="E122" s="78"/>
      <c r="F122" s="76"/>
      <c r="G122" s="79"/>
      <c r="H122" s="80"/>
      <c r="I122" s="81"/>
      <c r="J122" s="78"/>
      <c r="K122" s="127">
        <v>4</v>
      </c>
      <c r="L122" s="83"/>
      <c r="M122" s="77"/>
      <c r="N122" s="128" t="s">
        <v>63</v>
      </c>
      <c r="O122" s="129">
        <v>5000</v>
      </c>
      <c r="P122" s="117">
        <v>1000</v>
      </c>
      <c r="Q122" s="117">
        <v>1000</v>
      </c>
      <c r="R122" s="117">
        <v>1000</v>
      </c>
      <c r="S122" s="117">
        <v>1000</v>
      </c>
      <c r="T122" s="117"/>
      <c r="U122" s="117"/>
      <c r="V122" s="117"/>
      <c r="W122" s="117">
        <v>1000</v>
      </c>
      <c r="X122" s="117">
        <f>SUM(U122:W122)</f>
        <v>1000</v>
      </c>
      <c r="Y122" s="117">
        <f t="shared" si="92"/>
        <v>100</v>
      </c>
      <c r="AA122" s="117"/>
      <c r="AB122" s="117"/>
      <c r="AC122" s="117"/>
      <c r="AD122" s="117">
        <f>SUM(AA122:AC122)</f>
        <v>0</v>
      </c>
      <c r="AE122" s="117">
        <f t="shared" si="98"/>
        <v>0</v>
      </c>
      <c r="AG122" s="117">
        <f t="shared" si="93"/>
        <v>1000</v>
      </c>
      <c r="AH122" s="117">
        <f t="shared" si="94"/>
        <v>100</v>
      </c>
      <c r="AJ122" s="117"/>
      <c r="AK122" s="117"/>
      <c r="AL122" s="117"/>
      <c r="AM122" s="117">
        <f>SUM(AJ122:AL122)</f>
        <v>0</v>
      </c>
      <c r="AN122" s="117">
        <f t="shared" si="99"/>
        <v>0</v>
      </c>
      <c r="AP122" s="117"/>
      <c r="AQ122" s="117"/>
      <c r="AR122" s="117"/>
      <c r="AS122" s="117">
        <f>SUM(AP122:AR122)</f>
        <v>0</v>
      </c>
      <c r="AT122" s="117">
        <f t="shared" si="100"/>
        <v>0</v>
      </c>
      <c r="AV122" s="117">
        <f t="shared" ref="AV122:AV185" si="102">AM122+AS122</f>
        <v>0</v>
      </c>
      <c r="AW122" s="117">
        <f t="shared" si="96"/>
        <v>0</v>
      </c>
      <c r="AY122" s="117">
        <f t="shared" si="101"/>
        <v>1000</v>
      </c>
      <c r="AZ122" s="117">
        <f t="shared" si="97"/>
        <v>100</v>
      </c>
      <c r="BB122" s="117">
        <f t="shared" si="64"/>
        <v>0</v>
      </c>
      <c r="BC122" s="117">
        <f t="shared" si="84"/>
        <v>0</v>
      </c>
      <c r="BD122" s="117">
        <f t="shared" si="65"/>
        <v>1000</v>
      </c>
      <c r="BE122" s="93"/>
    </row>
    <row r="123" spans="1:57" ht="30" customHeight="1" x14ac:dyDescent="0.2">
      <c r="A123" s="74"/>
      <c r="B123" s="76"/>
      <c r="C123" s="76"/>
      <c r="D123" s="77"/>
      <c r="E123" s="78"/>
      <c r="F123" s="76"/>
      <c r="G123" s="79"/>
      <c r="H123" s="80"/>
      <c r="I123" s="81"/>
      <c r="J123" s="124" t="s">
        <v>52</v>
      </c>
      <c r="K123" s="82"/>
      <c r="L123" s="83"/>
      <c r="M123" s="77"/>
      <c r="N123" s="101" t="s">
        <v>53</v>
      </c>
      <c r="O123" s="102">
        <v>22000</v>
      </c>
      <c r="P123" s="103">
        <f>P124+P125+P126</f>
        <v>22000</v>
      </c>
      <c r="Q123" s="125">
        <f>Q124+Q125+Q126</f>
        <v>23000</v>
      </c>
      <c r="R123" s="126">
        <f>R124+R125+R126</f>
        <v>24000</v>
      </c>
      <c r="S123" s="103">
        <f>S124+S125+S126</f>
        <v>22000</v>
      </c>
      <c r="T123" s="103"/>
      <c r="U123" s="103">
        <f>U124+U125+U126</f>
        <v>0</v>
      </c>
      <c r="V123" s="103">
        <f>V124+V125+V126</f>
        <v>0</v>
      </c>
      <c r="W123" s="103">
        <f>W124+W125+W126</f>
        <v>6000</v>
      </c>
      <c r="X123" s="103">
        <f>X124+X125+X126</f>
        <v>6000</v>
      </c>
      <c r="Y123" s="103">
        <f t="shared" si="92"/>
        <v>27.272727272727273</v>
      </c>
      <c r="AA123" s="103">
        <f>AA124+AA125+AA126</f>
        <v>3000</v>
      </c>
      <c r="AB123" s="103">
        <f>AB124+AB125+AB126</f>
        <v>3000</v>
      </c>
      <c r="AC123" s="103">
        <f>AC124+AC125+AC126</f>
        <v>4000</v>
      </c>
      <c r="AD123" s="103">
        <f>AD124+AD125+AD126</f>
        <v>10000</v>
      </c>
      <c r="AE123" s="103">
        <f t="shared" si="98"/>
        <v>45.454545454545453</v>
      </c>
      <c r="AG123" s="103">
        <f>X123+AD123</f>
        <v>16000</v>
      </c>
      <c r="AH123" s="103">
        <f t="shared" si="94"/>
        <v>72.727272727272734</v>
      </c>
      <c r="AJ123" s="103">
        <f>AJ124+AJ125+AJ126</f>
        <v>3000</v>
      </c>
      <c r="AK123" s="103">
        <f>AK124+AK125+AK126</f>
        <v>2000</v>
      </c>
      <c r="AL123" s="103">
        <f>AL124+AL125+AL126</f>
        <v>1000</v>
      </c>
      <c r="AM123" s="103">
        <f>AM124+AM125+AM126</f>
        <v>6000</v>
      </c>
      <c r="AN123" s="103">
        <f t="shared" si="99"/>
        <v>27.272727272727273</v>
      </c>
      <c r="AP123" s="103">
        <f>AP124+AP125+AP126</f>
        <v>0</v>
      </c>
      <c r="AQ123" s="103">
        <f>AQ124+AQ125+AQ126</f>
        <v>0</v>
      </c>
      <c r="AR123" s="103">
        <f>AR124+AR125+AR126</f>
        <v>0</v>
      </c>
      <c r="AS123" s="103">
        <f>AS124+AS125+AS126</f>
        <v>0</v>
      </c>
      <c r="AT123" s="103">
        <f t="shared" si="100"/>
        <v>0</v>
      </c>
      <c r="AV123" s="103">
        <f t="shared" si="102"/>
        <v>6000</v>
      </c>
      <c r="AW123" s="103">
        <f t="shared" si="96"/>
        <v>27.272727272727273</v>
      </c>
      <c r="AY123" s="103">
        <f t="shared" si="101"/>
        <v>22000</v>
      </c>
      <c r="AZ123" s="103">
        <f t="shared" si="97"/>
        <v>100</v>
      </c>
      <c r="BB123" s="103">
        <f t="shared" si="64"/>
        <v>0</v>
      </c>
      <c r="BC123" s="117">
        <f t="shared" si="84"/>
        <v>0</v>
      </c>
      <c r="BD123" s="103">
        <f t="shared" si="65"/>
        <v>22000</v>
      </c>
      <c r="BE123" s="93"/>
    </row>
    <row r="124" spans="1:57" ht="30" customHeight="1" x14ac:dyDescent="0.2">
      <c r="A124" s="74"/>
      <c r="B124" s="76"/>
      <c r="C124" s="76"/>
      <c r="D124" s="77"/>
      <c r="E124" s="78"/>
      <c r="F124" s="76"/>
      <c r="G124" s="79"/>
      <c r="H124" s="80"/>
      <c r="I124" s="81"/>
      <c r="J124" s="78"/>
      <c r="K124" s="127">
        <v>2</v>
      </c>
      <c r="L124" s="83"/>
      <c r="M124" s="77"/>
      <c r="N124" s="128" t="s">
        <v>54</v>
      </c>
      <c r="O124" s="129">
        <v>10000</v>
      </c>
      <c r="P124" s="117">
        <v>7000</v>
      </c>
      <c r="Q124" s="117">
        <v>8000</v>
      </c>
      <c r="R124" s="117">
        <v>9000</v>
      </c>
      <c r="S124" s="117">
        <v>7000</v>
      </c>
      <c r="T124" s="117"/>
      <c r="U124" s="117"/>
      <c r="V124" s="117"/>
      <c r="W124" s="117">
        <v>2000</v>
      </c>
      <c r="X124" s="117">
        <f>SUM(U124:W124)</f>
        <v>2000</v>
      </c>
      <c r="Y124" s="117">
        <f t="shared" si="92"/>
        <v>28.571428571428573</v>
      </c>
      <c r="AA124" s="117">
        <v>1000</v>
      </c>
      <c r="AB124" s="117">
        <v>1000</v>
      </c>
      <c r="AC124" s="117">
        <v>1000</v>
      </c>
      <c r="AD124" s="117">
        <f>SUM(AA124:AC124)</f>
        <v>3000</v>
      </c>
      <c r="AE124" s="117">
        <f t="shared" si="98"/>
        <v>42.857142857142854</v>
      </c>
      <c r="AG124" s="117">
        <f t="shared" si="93"/>
        <v>5000</v>
      </c>
      <c r="AH124" s="117">
        <f t="shared" si="94"/>
        <v>71.428571428571431</v>
      </c>
      <c r="AJ124" s="117">
        <v>1000</v>
      </c>
      <c r="AK124" s="117"/>
      <c r="AL124" s="117">
        <v>1000</v>
      </c>
      <c r="AM124" s="117">
        <f>SUM(AJ124:AL124)</f>
        <v>2000</v>
      </c>
      <c r="AN124" s="117">
        <f t="shared" si="99"/>
        <v>28.571428571428573</v>
      </c>
      <c r="AP124" s="117"/>
      <c r="AQ124" s="117"/>
      <c r="AR124" s="117"/>
      <c r="AS124" s="117">
        <f>SUM(AP124:AR124)</f>
        <v>0</v>
      </c>
      <c r="AT124" s="117">
        <f t="shared" si="100"/>
        <v>0</v>
      </c>
      <c r="AV124" s="117">
        <f t="shared" si="102"/>
        <v>2000</v>
      </c>
      <c r="AW124" s="117">
        <f t="shared" si="96"/>
        <v>28.571428571428573</v>
      </c>
      <c r="AY124" s="117">
        <f t="shared" si="101"/>
        <v>7000</v>
      </c>
      <c r="AZ124" s="117">
        <f t="shared" si="97"/>
        <v>100</v>
      </c>
      <c r="BB124" s="117">
        <f t="shared" si="64"/>
        <v>0</v>
      </c>
      <c r="BC124" s="117">
        <f t="shared" si="84"/>
        <v>0</v>
      </c>
      <c r="BD124" s="117">
        <f t="shared" si="65"/>
        <v>7000</v>
      </c>
      <c r="BE124" s="93"/>
    </row>
    <row r="125" spans="1:57" ht="30" customHeight="1" x14ac:dyDescent="0.2">
      <c r="A125" s="74"/>
      <c r="B125" s="76"/>
      <c r="C125" s="76"/>
      <c r="D125" s="77"/>
      <c r="E125" s="78"/>
      <c r="F125" s="76"/>
      <c r="G125" s="79"/>
      <c r="H125" s="80"/>
      <c r="I125" s="81"/>
      <c r="J125" s="78"/>
      <c r="K125" s="127">
        <v>5</v>
      </c>
      <c r="L125" s="83"/>
      <c r="M125" s="77"/>
      <c r="N125" s="128" t="s">
        <v>55</v>
      </c>
      <c r="O125" s="129">
        <v>2000</v>
      </c>
      <c r="P125" s="117">
        <v>10000</v>
      </c>
      <c r="Q125" s="117">
        <v>10000</v>
      </c>
      <c r="R125" s="117">
        <v>10000</v>
      </c>
      <c r="S125" s="117">
        <v>10000</v>
      </c>
      <c r="T125" s="117"/>
      <c r="U125" s="117"/>
      <c r="V125" s="117"/>
      <c r="W125" s="117">
        <v>3000</v>
      </c>
      <c r="X125" s="117">
        <f>SUM(U125:W125)</f>
        <v>3000</v>
      </c>
      <c r="Y125" s="117">
        <f t="shared" si="92"/>
        <v>30</v>
      </c>
      <c r="AA125" s="117">
        <v>1000</v>
      </c>
      <c r="AB125" s="117">
        <v>1000</v>
      </c>
      <c r="AC125" s="117">
        <v>2000</v>
      </c>
      <c r="AD125" s="117">
        <f>SUM(AA125:AC125)</f>
        <v>4000</v>
      </c>
      <c r="AE125" s="117">
        <f t="shared" si="98"/>
        <v>40</v>
      </c>
      <c r="AG125" s="117">
        <f t="shared" si="93"/>
        <v>7000</v>
      </c>
      <c r="AH125" s="117">
        <f t="shared" si="94"/>
        <v>70</v>
      </c>
      <c r="AJ125" s="117">
        <v>1000</v>
      </c>
      <c r="AK125" s="117">
        <v>2000</v>
      </c>
      <c r="AL125" s="117"/>
      <c r="AM125" s="117">
        <f>SUM(AJ125:AL125)</f>
        <v>3000</v>
      </c>
      <c r="AN125" s="117">
        <f t="shared" si="99"/>
        <v>30</v>
      </c>
      <c r="AP125" s="117"/>
      <c r="AQ125" s="117"/>
      <c r="AR125" s="117"/>
      <c r="AS125" s="117">
        <f>SUM(AP125:AR125)</f>
        <v>0</v>
      </c>
      <c r="AT125" s="117">
        <f t="shared" si="100"/>
        <v>0</v>
      </c>
      <c r="AV125" s="117">
        <f t="shared" si="102"/>
        <v>3000</v>
      </c>
      <c r="AW125" s="117">
        <f t="shared" si="96"/>
        <v>30</v>
      </c>
      <c r="AY125" s="117">
        <f t="shared" si="101"/>
        <v>10000</v>
      </c>
      <c r="AZ125" s="117">
        <f t="shared" si="97"/>
        <v>100</v>
      </c>
      <c r="BB125" s="117">
        <f t="shared" si="64"/>
        <v>0</v>
      </c>
      <c r="BC125" s="117">
        <f t="shared" si="84"/>
        <v>0</v>
      </c>
      <c r="BD125" s="117">
        <f t="shared" si="65"/>
        <v>10000</v>
      </c>
      <c r="BE125" s="93"/>
    </row>
    <row r="126" spans="1:57" ht="30" customHeight="1" x14ac:dyDescent="0.2">
      <c r="A126" s="74"/>
      <c r="B126" s="76"/>
      <c r="C126" s="76"/>
      <c r="D126" s="77"/>
      <c r="E126" s="78"/>
      <c r="F126" s="76"/>
      <c r="G126" s="79"/>
      <c r="H126" s="80"/>
      <c r="I126" s="81"/>
      <c r="J126" s="78"/>
      <c r="K126" s="127">
        <v>7</v>
      </c>
      <c r="L126" s="83"/>
      <c r="M126" s="77"/>
      <c r="N126" s="128" t="s">
        <v>56</v>
      </c>
      <c r="O126" s="129">
        <v>10000</v>
      </c>
      <c r="P126" s="117">
        <v>5000</v>
      </c>
      <c r="Q126" s="117">
        <v>5000</v>
      </c>
      <c r="R126" s="117">
        <v>5000</v>
      </c>
      <c r="S126" s="117">
        <v>5000</v>
      </c>
      <c r="T126" s="117"/>
      <c r="U126" s="117"/>
      <c r="V126" s="117"/>
      <c r="W126" s="117">
        <v>1000</v>
      </c>
      <c r="X126" s="117">
        <f>SUM(U126:W126)</f>
        <v>1000</v>
      </c>
      <c r="Y126" s="117">
        <f t="shared" si="92"/>
        <v>20</v>
      </c>
      <c r="AA126" s="117">
        <v>1000</v>
      </c>
      <c r="AB126" s="117">
        <v>1000</v>
      </c>
      <c r="AC126" s="117">
        <v>1000</v>
      </c>
      <c r="AD126" s="117">
        <f>SUM(AA126:AC126)</f>
        <v>3000</v>
      </c>
      <c r="AE126" s="117">
        <f t="shared" si="98"/>
        <v>60</v>
      </c>
      <c r="AG126" s="117">
        <f t="shared" si="93"/>
        <v>4000</v>
      </c>
      <c r="AH126" s="117">
        <f t="shared" si="94"/>
        <v>80</v>
      </c>
      <c r="AJ126" s="117">
        <v>1000</v>
      </c>
      <c r="AK126" s="117"/>
      <c r="AL126" s="117"/>
      <c r="AM126" s="117">
        <f>SUM(AJ126:AL126)</f>
        <v>1000</v>
      </c>
      <c r="AN126" s="117">
        <f t="shared" si="99"/>
        <v>20</v>
      </c>
      <c r="AP126" s="117"/>
      <c r="AQ126" s="117"/>
      <c r="AR126" s="117"/>
      <c r="AS126" s="117">
        <f>SUM(AP126:AR126)</f>
        <v>0</v>
      </c>
      <c r="AT126" s="117">
        <f t="shared" si="100"/>
        <v>0</v>
      </c>
      <c r="AV126" s="117">
        <f t="shared" si="102"/>
        <v>1000</v>
      </c>
      <c r="AW126" s="117">
        <f t="shared" si="96"/>
        <v>20</v>
      </c>
      <c r="AY126" s="117">
        <f t="shared" si="101"/>
        <v>5000</v>
      </c>
      <c r="AZ126" s="117">
        <f t="shared" si="97"/>
        <v>100</v>
      </c>
      <c r="BB126" s="117">
        <f t="shared" si="64"/>
        <v>0</v>
      </c>
      <c r="BC126" s="117">
        <f t="shared" si="84"/>
        <v>0</v>
      </c>
      <c r="BD126" s="117">
        <f t="shared" si="65"/>
        <v>5000</v>
      </c>
      <c r="BE126" s="93"/>
    </row>
    <row r="127" spans="1:57" ht="30" customHeight="1" x14ac:dyDescent="0.2">
      <c r="A127" s="74"/>
      <c r="B127" s="76"/>
      <c r="C127" s="76"/>
      <c r="D127" s="77"/>
      <c r="E127" s="78"/>
      <c r="F127" s="76"/>
      <c r="G127" s="104"/>
      <c r="H127" s="130" t="s">
        <v>57</v>
      </c>
      <c r="I127" s="131"/>
      <c r="J127" s="132"/>
      <c r="K127" s="133"/>
      <c r="L127" s="134"/>
      <c r="M127" s="135"/>
      <c r="N127" s="136" t="s">
        <v>58</v>
      </c>
      <c r="O127" s="137">
        <v>65000</v>
      </c>
      <c r="P127" s="139">
        <f>P128</f>
        <v>157000</v>
      </c>
      <c r="Q127" s="138">
        <f>Q128</f>
        <v>158000</v>
      </c>
      <c r="R127" s="175">
        <f>R128</f>
        <v>169000</v>
      </c>
      <c r="S127" s="139">
        <f>S128</f>
        <v>157000</v>
      </c>
      <c r="T127" s="139"/>
      <c r="U127" s="139">
        <f>U128</f>
        <v>0</v>
      </c>
      <c r="V127" s="139">
        <f>V128</f>
        <v>0</v>
      </c>
      <c r="W127" s="139">
        <f>W128</f>
        <v>25000</v>
      </c>
      <c r="X127" s="139">
        <f>SUM(U127:W127)</f>
        <v>25000</v>
      </c>
      <c r="Y127" s="139">
        <f t="shared" si="92"/>
        <v>15.923566878980891</v>
      </c>
      <c r="AA127" s="139">
        <f>AA128</f>
        <v>15000</v>
      </c>
      <c r="AB127" s="139">
        <f>AB128</f>
        <v>15000</v>
      </c>
      <c r="AC127" s="139">
        <f>AC128</f>
        <v>16000</v>
      </c>
      <c r="AD127" s="139">
        <f>SUM(AA127:AC127)</f>
        <v>46000</v>
      </c>
      <c r="AE127" s="139">
        <f t="shared" si="98"/>
        <v>29.29936305732484</v>
      </c>
      <c r="AG127" s="139">
        <f t="shared" si="93"/>
        <v>71000</v>
      </c>
      <c r="AH127" s="139">
        <f t="shared" si="94"/>
        <v>45.222929936305732</v>
      </c>
      <c r="AJ127" s="139">
        <f>AJ128</f>
        <v>12000</v>
      </c>
      <c r="AK127" s="139">
        <f>AK128</f>
        <v>15000</v>
      </c>
      <c r="AL127" s="139">
        <f>AL128</f>
        <v>15000</v>
      </c>
      <c r="AM127" s="139">
        <f>SUM(AJ127:AL127)</f>
        <v>42000</v>
      </c>
      <c r="AN127" s="139">
        <f t="shared" si="99"/>
        <v>26.751592356687897</v>
      </c>
      <c r="AP127" s="139">
        <f>AP128</f>
        <v>36000</v>
      </c>
      <c r="AQ127" s="139">
        <f>AQ128</f>
        <v>8000</v>
      </c>
      <c r="AR127" s="139">
        <f>AR128</f>
        <v>0</v>
      </c>
      <c r="AS127" s="139">
        <f>SUM(AP127:AR127)</f>
        <v>44000</v>
      </c>
      <c r="AT127" s="139">
        <f t="shared" si="100"/>
        <v>28.02547770700637</v>
      </c>
      <c r="AV127" s="139">
        <f t="shared" si="102"/>
        <v>86000</v>
      </c>
      <c r="AW127" s="139">
        <f t="shared" si="96"/>
        <v>54.777070063694268</v>
      </c>
      <c r="AY127" s="139">
        <f t="shared" si="101"/>
        <v>157000</v>
      </c>
      <c r="AZ127" s="176">
        <f t="shared" si="97"/>
        <v>100</v>
      </c>
      <c r="BB127" s="139">
        <f t="shared" si="64"/>
        <v>0</v>
      </c>
      <c r="BC127" s="139">
        <f t="shared" ref="BC127:BC132" si="103">BB127/(P127/100)</f>
        <v>0</v>
      </c>
      <c r="BD127" s="139">
        <f t="shared" si="65"/>
        <v>157000</v>
      </c>
      <c r="BE127" s="93"/>
    </row>
    <row r="128" spans="1:57" ht="30" customHeight="1" x14ac:dyDescent="0.2">
      <c r="A128" s="74"/>
      <c r="B128" s="76"/>
      <c r="C128" s="76"/>
      <c r="D128" s="77"/>
      <c r="E128" s="78"/>
      <c r="F128" s="76"/>
      <c r="G128" s="79"/>
      <c r="H128" s="80"/>
      <c r="I128" s="118">
        <v>2</v>
      </c>
      <c r="J128" s="78"/>
      <c r="K128" s="82"/>
      <c r="L128" s="83"/>
      <c r="M128" s="77"/>
      <c r="N128" s="119" t="s">
        <v>51</v>
      </c>
      <c r="O128" s="120">
        <v>65000</v>
      </c>
      <c r="P128" s="121">
        <f>P129+P131</f>
        <v>157000</v>
      </c>
      <c r="Q128" s="121">
        <f>Q129+Q131</f>
        <v>158000</v>
      </c>
      <c r="R128" s="121">
        <f>R129+R131</f>
        <v>169000</v>
      </c>
      <c r="S128" s="121">
        <f>S129+S131</f>
        <v>157000</v>
      </c>
      <c r="T128" s="121"/>
      <c r="U128" s="121">
        <f>U129+U131</f>
        <v>0</v>
      </c>
      <c r="V128" s="121">
        <f>V129+V131</f>
        <v>0</v>
      </c>
      <c r="W128" s="121">
        <f>W129+W131</f>
        <v>25000</v>
      </c>
      <c r="X128" s="121">
        <f>X130</f>
        <v>20000</v>
      </c>
      <c r="Y128" s="121">
        <f t="shared" si="92"/>
        <v>12.738853503184714</v>
      </c>
      <c r="AA128" s="121">
        <f>AA129+AA131</f>
        <v>15000</v>
      </c>
      <c r="AB128" s="121">
        <f>AB129+AB131</f>
        <v>15000</v>
      </c>
      <c r="AC128" s="121">
        <f>AC129+AC131</f>
        <v>16000</v>
      </c>
      <c r="AD128" s="121">
        <f>AD129+AD131</f>
        <v>46000</v>
      </c>
      <c r="AE128" s="121">
        <f t="shared" si="98"/>
        <v>29.29936305732484</v>
      </c>
      <c r="AG128" s="121">
        <f t="shared" si="93"/>
        <v>66000</v>
      </c>
      <c r="AH128" s="121">
        <f t="shared" si="94"/>
        <v>42.038216560509554</v>
      </c>
      <c r="AJ128" s="121">
        <f>AJ129+AJ131</f>
        <v>12000</v>
      </c>
      <c r="AK128" s="121">
        <f>AK129+AK131</f>
        <v>15000</v>
      </c>
      <c r="AL128" s="121">
        <f>AL129+AL131</f>
        <v>15000</v>
      </c>
      <c r="AM128" s="121">
        <f>AM129+AM131</f>
        <v>42000</v>
      </c>
      <c r="AN128" s="121">
        <f t="shared" si="99"/>
        <v>26.751592356687897</v>
      </c>
      <c r="AP128" s="121">
        <f>AP129+AP131</f>
        <v>36000</v>
      </c>
      <c r="AQ128" s="121">
        <f>AQ129+AQ131</f>
        <v>8000</v>
      </c>
      <c r="AR128" s="121">
        <f>AR129+AR131</f>
        <v>0</v>
      </c>
      <c r="AS128" s="121">
        <f>AS129+AS131</f>
        <v>44000</v>
      </c>
      <c r="AT128" s="121">
        <f t="shared" si="100"/>
        <v>28.02547770700637</v>
      </c>
      <c r="AV128" s="121">
        <f t="shared" si="102"/>
        <v>86000</v>
      </c>
      <c r="AW128" s="121">
        <f t="shared" si="96"/>
        <v>54.777070063694268</v>
      </c>
      <c r="AY128" s="121">
        <f t="shared" si="101"/>
        <v>152000</v>
      </c>
      <c r="AZ128" s="142">
        <f t="shared" si="97"/>
        <v>96.815286624203821</v>
      </c>
      <c r="BB128" s="121">
        <f t="shared" si="64"/>
        <v>5000</v>
      </c>
      <c r="BC128" s="121">
        <f t="shared" si="103"/>
        <v>3.1847133757961785</v>
      </c>
      <c r="BD128" s="121">
        <f t="shared" si="65"/>
        <v>152000</v>
      </c>
      <c r="BE128" s="93"/>
    </row>
    <row r="129" spans="1:57" ht="30" customHeight="1" x14ac:dyDescent="0.2">
      <c r="A129" s="74"/>
      <c r="B129" s="76"/>
      <c r="C129" s="76"/>
      <c r="D129" s="77"/>
      <c r="E129" s="78"/>
      <c r="F129" s="76"/>
      <c r="G129" s="79"/>
      <c r="H129" s="80"/>
      <c r="I129" s="81"/>
      <c r="J129" s="124" t="s">
        <v>60</v>
      </c>
      <c r="K129" s="82"/>
      <c r="L129" s="83"/>
      <c r="M129" s="77"/>
      <c r="N129" s="101" t="s">
        <v>61</v>
      </c>
      <c r="O129" s="102">
        <v>60000</v>
      </c>
      <c r="P129" s="103">
        <f>P130</f>
        <v>150000</v>
      </c>
      <c r="Q129" s="103">
        <f>Q130</f>
        <v>150000</v>
      </c>
      <c r="R129" s="103">
        <f>R130</f>
        <v>160000</v>
      </c>
      <c r="S129" s="103">
        <f>S130</f>
        <v>150000</v>
      </c>
      <c r="T129" s="103"/>
      <c r="U129" s="103">
        <f>U130</f>
        <v>0</v>
      </c>
      <c r="V129" s="103">
        <f>V130</f>
        <v>0</v>
      </c>
      <c r="W129" s="103">
        <f>W130</f>
        <v>20000</v>
      </c>
      <c r="X129" s="103">
        <f>SUM(U129:W129)</f>
        <v>20000</v>
      </c>
      <c r="Y129" s="103">
        <f t="shared" si="92"/>
        <v>13.333333333333334</v>
      </c>
      <c r="AA129" s="103">
        <f>AA130</f>
        <v>15000</v>
      </c>
      <c r="AB129" s="103">
        <f>AB130</f>
        <v>15000</v>
      </c>
      <c r="AC129" s="103">
        <f>AC130</f>
        <v>15000</v>
      </c>
      <c r="AD129" s="103">
        <f>SUM(AA129:AC129)</f>
        <v>45000</v>
      </c>
      <c r="AE129" s="103">
        <f t="shared" si="98"/>
        <v>30</v>
      </c>
      <c r="AG129" s="103">
        <f t="shared" si="93"/>
        <v>65000</v>
      </c>
      <c r="AH129" s="103">
        <f t="shared" si="94"/>
        <v>43.333333333333336</v>
      </c>
      <c r="AJ129" s="103">
        <f>AJ130</f>
        <v>11000</v>
      </c>
      <c r="AK129" s="103">
        <f>AK130</f>
        <v>15000</v>
      </c>
      <c r="AL129" s="103">
        <f>AL130</f>
        <v>15000</v>
      </c>
      <c r="AM129" s="103">
        <f>SUM(AJ129:AL129)</f>
        <v>41000</v>
      </c>
      <c r="AN129" s="103">
        <f t="shared" si="99"/>
        <v>27.333333333333332</v>
      </c>
      <c r="AP129" s="103">
        <f>AP130</f>
        <v>36000</v>
      </c>
      <c r="AQ129" s="103">
        <f>AQ130</f>
        <v>8000</v>
      </c>
      <c r="AR129" s="103">
        <f>AR130</f>
        <v>0</v>
      </c>
      <c r="AS129" s="103">
        <f>SUM(AP129:AR129)</f>
        <v>44000</v>
      </c>
      <c r="AT129" s="103">
        <f t="shared" si="100"/>
        <v>29.333333333333332</v>
      </c>
      <c r="AV129" s="103">
        <f t="shared" si="102"/>
        <v>85000</v>
      </c>
      <c r="AW129" s="103">
        <f t="shared" si="96"/>
        <v>56.666666666666664</v>
      </c>
      <c r="AY129" s="103">
        <f t="shared" si="101"/>
        <v>150000</v>
      </c>
      <c r="AZ129" s="143">
        <f t="shared" si="97"/>
        <v>100</v>
      </c>
      <c r="BB129" s="103">
        <f t="shared" si="64"/>
        <v>0</v>
      </c>
      <c r="BC129" s="103">
        <f t="shared" si="103"/>
        <v>0</v>
      </c>
      <c r="BD129" s="103">
        <f t="shared" si="65"/>
        <v>150000</v>
      </c>
      <c r="BE129" s="93"/>
    </row>
    <row r="130" spans="1:57" s="195" customFormat="1" ht="30" customHeight="1" x14ac:dyDescent="0.2">
      <c r="A130" s="74"/>
      <c r="B130" s="76"/>
      <c r="C130" s="76"/>
      <c r="D130" s="77"/>
      <c r="E130" s="78"/>
      <c r="F130" s="76"/>
      <c r="G130" s="79"/>
      <c r="H130" s="80"/>
      <c r="I130" s="81"/>
      <c r="J130" s="78"/>
      <c r="K130" s="127">
        <v>1</v>
      </c>
      <c r="L130" s="83"/>
      <c r="M130" s="77"/>
      <c r="N130" s="128" t="s">
        <v>62</v>
      </c>
      <c r="O130" s="129">
        <v>60000</v>
      </c>
      <c r="P130" s="117">
        <v>150000</v>
      </c>
      <c r="Q130" s="117">
        <v>150000</v>
      </c>
      <c r="R130" s="117">
        <v>160000</v>
      </c>
      <c r="S130" s="117">
        <v>150000</v>
      </c>
      <c r="T130" s="117"/>
      <c r="U130" s="117"/>
      <c r="V130" s="117"/>
      <c r="W130" s="117">
        <v>20000</v>
      </c>
      <c r="X130" s="117">
        <f>SUM(U130:W130)</f>
        <v>20000</v>
      </c>
      <c r="Y130" s="117">
        <f t="shared" si="92"/>
        <v>13.333333333333334</v>
      </c>
      <c r="Z130" s="36"/>
      <c r="AA130" s="117">
        <v>15000</v>
      </c>
      <c r="AB130" s="117">
        <v>15000</v>
      </c>
      <c r="AC130" s="117">
        <v>15000</v>
      </c>
      <c r="AD130" s="117">
        <f>SUM(AA130:AC130)</f>
        <v>45000</v>
      </c>
      <c r="AE130" s="117">
        <f t="shared" si="98"/>
        <v>30</v>
      </c>
      <c r="AF130" s="36"/>
      <c r="AG130" s="117">
        <f t="shared" si="93"/>
        <v>65000</v>
      </c>
      <c r="AH130" s="117">
        <f t="shared" si="94"/>
        <v>43.333333333333336</v>
      </c>
      <c r="AI130" s="36"/>
      <c r="AJ130" s="117">
        <v>11000</v>
      </c>
      <c r="AK130" s="117">
        <v>15000</v>
      </c>
      <c r="AL130" s="117">
        <v>15000</v>
      </c>
      <c r="AM130" s="117">
        <f>SUM(AJ130:AL130)</f>
        <v>41000</v>
      </c>
      <c r="AN130" s="117">
        <f t="shared" si="99"/>
        <v>27.333333333333332</v>
      </c>
      <c r="AO130" s="36"/>
      <c r="AP130" s="117">
        <v>36000</v>
      </c>
      <c r="AQ130" s="117">
        <v>8000</v>
      </c>
      <c r="AR130" s="117"/>
      <c r="AS130" s="117">
        <f>SUM(AP130:AR130)</f>
        <v>44000</v>
      </c>
      <c r="AT130" s="117">
        <f t="shared" si="100"/>
        <v>29.333333333333332</v>
      </c>
      <c r="AU130" s="194"/>
      <c r="AV130" s="117">
        <f t="shared" si="102"/>
        <v>85000</v>
      </c>
      <c r="AW130" s="117">
        <f t="shared" si="96"/>
        <v>56.666666666666664</v>
      </c>
      <c r="AX130" s="194"/>
      <c r="AY130" s="117">
        <f t="shared" si="101"/>
        <v>150000</v>
      </c>
      <c r="AZ130" s="144">
        <f t="shared" si="97"/>
        <v>100</v>
      </c>
      <c r="BA130" s="194"/>
      <c r="BB130" s="117">
        <f t="shared" si="64"/>
        <v>0</v>
      </c>
      <c r="BC130" s="117">
        <f t="shared" si="103"/>
        <v>0</v>
      </c>
      <c r="BD130" s="117">
        <f t="shared" si="65"/>
        <v>150000</v>
      </c>
      <c r="BE130" s="93"/>
    </row>
    <row r="131" spans="1:57" ht="30" customHeight="1" x14ac:dyDescent="0.2">
      <c r="A131" s="74"/>
      <c r="B131" s="76"/>
      <c r="C131" s="76"/>
      <c r="D131" s="77"/>
      <c r="E131" s="78"/>
      <c r="F131" s="76"/>
      <c r="G131" s="79"/>
      <c r="H131" s="80"/>
      <c r="I131" s="81"/>
      <c r="J131" s="124" t="s">
        <v>52</v>
      </c>
      <c r="K131" s="82"/>
      <c r="L131" s="83"/>
      <c r="M131" s="77"/>
      <c r="N131" s="101" t="s">
        <v>53</v>
      </c>
      <c r="O131" s="102">
        <v>5000</v>
      </c>
      <c r="P131" s="102">
        <f>P132+P134+P133</f>
        <v>7000</v>
      </c>
      <c r="Q131" s="102">
        <f>Q132+Q134+Q133</f>
        <v>8000</v>
      </c>
      <c r="R131" s="102">
        <f>R132+R134+R133</f>
        <v>9000</v>
      </c>
      <c r="S131" s="102">
        <f>S132+S134+S133</f>
        <v>7000</v>
      </c>
      <c r="T131" s="102"/>
      <c r="U131" s="102">
        <f>U132+U134+U133</f>
        <v>0</v>
      </c>
      <c r="V131" s="102">
        <f>V132+V134+V133</f>
        <v>0</v>
      </c>
      <c r="W131" s="102">
        <f>W132+W134+W133</f>
        <v>5000</v>
      </c>
      <c r="X131" s="102">
        <f>X132+X134</f>
        <v>2000</v>
      </c>
      <c r="Y131" s="102">
        <f t="shared" si="92"/>
        <v>28.571428571428573</v>
      </c>
      <c r="AA131" s="102">
        <f>AA132+AA134+AA133</f>
        <v>0</v>
      </c>
      <c r="AB131" s="102">
        <f>AB132+AB134+AB133</f>
        <v>0</v>
      </c>
      <c r="AC131" s="102">
        <f>AC132+AC134+AC133</f>
        <v>1000</v>
      </c>
      <c r="AD131" s="102">
        <f>AD132+AD134+AD133</f>
        <v>1000</v>
      </c>
      <c r="AE131" s="102">
        <f t="shared" si="98"/>
        <v>14.285714285714286</v>
      </c>
      <c r="AG131" s="102">
        <f t="shared" si="93"/>
        <v>3000</v>
      </c>
      <c r="AH131" s="102">
        <f t="shared" si="94"/>
        <v>42.857142857142854</v>
      </c>
      <c r="AJ131" s="102">
        <f>AJ132+AJ134+AJ133</f>
        <v>1000</v>
      </c>
      <c r="AK131" s="102">
        <f>AK132+AK134+AK133</f>
        <v>0</v>
      </c>
      <c r="AL131" s="102">
        <f>AL132+AL134+AL133</f>
        <v>0</v>
      </c>
      <c r="AM131" s="102">
        <f>AM132+AM134+AM133</f>
        <v>1000</v>
      </c>
      <c r="AN131" s="102">
        <f t="shared" si="99"/>
        <v>14.285714285714286</v>
      </c>
      <c r="AP131" s="102">
        <f>AP132+AP134+AP133</f>
        <v>0</v>
      </c>
      <c r="AQ131" s="102">
        <f>AQ132+AQ134+AQ133</f>
        <v>0</v>
      </c>
      <c r="AR131" s="102">
        <f>AR132+AR134+AR133</f>
        <v>0</v>
      </c>
      <c r="AS131" s="102">
        <f>AS132+AS134+AS133</f>
        <v>0</v>
      </c>
      <c r="AT131" s="102">
        <f t="shared" si="100"/>
        <v>0</v>
      </c>
      <c r="AV131" s="102">
        <f>AV132+AV134+AV133</f>
        <v>1000</v>
      </c>
      <c r="AW131" s="102">
        <f t="shared" si="96"/>
        <v>14.285714285714286</v>
      </c>
      <c r="AY131" s="102">
        <f>AY132+AY134+AY133</f>
        <v>7000</v>
      </c>
      <c r="AZ131" s="196">
        <f t="shared" si="97"/>
        <v>100</v>
      </c>
      <c r="BB131" s="102">
        <f t="shared" si="64"/>
        <v>0</v>
      </c>
      <c r="BC131" s="102">
        <f t="shared" si="103"/>
        <v>0</v>
      </c>
      <c r="BD131" s="102">
        <f t="shared" si="65"/>
        <v>7000</v>
      </c>
      <c r="BE131" s="93"/>
    </row>
    <row r="132" spans="1:57" ht="30" customHeight="1" x14ac:dyDescent="0.2">
      <c r="A132" s="74"/>
      <c r="B132" s="76"/>
      <c r="C132" s="76"/>
      <c r="D132" s="77"/>
      <c r="E132" s="78"/>
      <c r="F132" s="76"/>
      <c r="G132" s="79"/>
      <c r="H132" s="80"/>
      <c r="I132" s="81"/>
      <c r="J132" s="78"/>
      <c r="K132" s="127">
        <v>2</v>
      </c>
      <c r="L132" s="83"/>
      <c r="M132" s="77"/>
      <c r="N132" s="128" t="s">
        <v>54</v>
      </c>
      <c r="O132" s="129">
        <v>4000</v>
      </c>
      <c r="P132" s="129">
        <v>2000</v>
      </c>
      <c r="Q132" s="129">
        <v>3000</v>
      </c>
      <c r="R132" s="129">
        <v>3000</v>
      </c>
      <c r="S132" s="129">
        <v>2000</v>
      </c>
      <c r="T132" s="129"/>
      <c r="U132" s="129"/>
      <c r="V132" s="129"/>
      <c r="W132" s="129">
        <v>2000</v>
      </c>
      <c r="X132" s="129">
        <f>SUM(U132:W132)</f>
        <v>2000</v>
      </c>
      <c r="Y132" s="129">
        <f t="shared" si="92"/>
        <v>100</v>
      </c>
      <c r="AA132" s="129"/>
      <c r="AB132" s="129"/>
      <c r="AC132" s="129"/>
      <c r="AD132" s="129">
        <f>SUM(AA132:AC132)</f>
        <v>0</v>
      </c>
      <c r="AE132" s="129">
        <f t="shared" si="98"/>
        <v>0</v>
      </c>
      <c r="AG132" s="129">
        <f t="shared" si="93"/>
        <v>2000</v>
      </c>
      <c r="AH132" s="129">
        <f t="shared" si="94"/>
        <v>100</v>
      </c>
      <c r="AJ132" s="129"/>
      <c r="AK132" s="129"/>
      <c r="AL132" s="129"/>
      <c r="AM132" s="129">
        <f>SUM(AJ132:AL132)</f>
        <v>0</v>
      </c>
      <c r="AN132" s="129">
        <f t="shared" si="99"/>
        <v>0</v>
      </c>
      <c r="AP132" s="129"/>
      <c r="AQ132" s="129"/>
      <c r="AR132" s="129"/>
      <c r="AS132" s="129">
        <f>SUM(AP132:AR132)</f>
        <v>0</v>
      </c>
      <c r="AT132" s="129">
        <f t="shared" si="100"/>
        <v>0</v>
      </c>
      <c r="AV132" s="129">
        <f t="shared" si="102"/>
        <v>0</v>
      </c>
      <c r="AW132" s="129">
        <f t="shared" si="96"/>
        <v>0</v>
      </c>
      <c r="AY132" s="129">
        <f t="shared" si="101"/>
        <v>2000</v>
      </c>
      <c r="AZ132" s="197">
        <f t="shared" si="97"/>
        <v>100</v>
      </c>
      <c r="BB132" s="129">
        <f t="shared" si="64"/>
        <v>0</v>
      </c>
      <c r="BC132" s="129">
        <f t="shared" si="103"/>
        <v>0</v>
      </c>
      <c r="BD132" s="129">
        <f t="shared" si="65"/>
        <v>2000</v>
      </c>
      <c r="BE132" s="93"/>
    </row>
    <row r="133" spans="1:57" ht="30" customHeight="1" x14ac:dyDescent="0.2">
      <c r="A133" s="74"/>
      <c r="B133" s="76"/>
      <c r="C133" s="76"/>
      <c r="D133" s="77"/>
      <c r="E133" s="154"/>
      <c r="F133" s="198"/>
      <c r="G133" s="199"/>
      <c r="H133" s="200"/>
      <c r="I133" s="201"/>
      <c r="J133" s="154"/>
      <c r="K133" s="155">
        <v>5</v>
      </c>
      <c r="L133" s="156"/>
      <c r="M133" s="157"/>
      <c r="N133" s="158" t="s">
        <v>55</v>
      </c>
      <c r="O133" s="129"/>
      <c r="P133" s="129">
        <v>3000</v>
      </c>
      <c r="Q133" s="129">
        <v>3000</v>
      </c>
      <c r="R133" s="129">
        <v>3000</v>
      </c>
      <c r="S133" s="129">
        <v>3000</v>
      </c>
      <c r="T133" s="129"/>
      <c r="U133" s="129"/>
      <c r="V133" s="129"/>
      <c r="W133" s="129">
        <v>3000</v>
      </c>
      <c r="X133" s="129">
        <f>SUM(U133:W133)</f>
        <v>3000</v>
      </c>
      <c r="Y133" s="129">
        <f>X133/(S133/100)</f>
        <v>100</v>
      </c>
      <c r="AA133" s="129"/>
      <c r="AB133" s="129"/>
      <c r="AC133" s="129"/>
      <c r="AD133" s="129">
        <f>SUM(AA133:AC133)</f>
        <v>0</v>
      </c>
      <c r="AE133" s="129">
        <f>AD133/(S133/100)</f>
        <v>0</v>
      </c>
      <c r="AG133" s="129">
        <f>X133+AD133</f>
        <v>3000</v>
      </c>
      <c r="AH133" s="129">
        <f>AG133/(S133/100)</f>
        <v>100</v>
      </c>
      <c r="AJ133" s="129"/>
      <c r="AK133" s="129"/>
      <c r="AL133" s="129"/>
      <c r="AM133" s="129">
        <f>SUM(AJ133:AL133)</f>
        <v>0</v>
      </c>
      <c r="AN133" s="129">
        <f>AM133/(S133/100)</f>
        <v>0</v>
      </c>
      <c r="AP133" s="129"/>
      <c r="AQ133" s="129"/>
      <c r="AR133" s="129"/>
      <c r="AS133" s="129">
        <f>SUM(AP133:AR133)</f>
        <v>0</v>
      </c>
      <c r="AT133" s="129">
        <f>AS133/(S133/100)</f>
        <v>0</v>
      </c>
      <c r="AV133" s="129">
        <f t="shared" si="102"/>
        <v>0</v>
      </c>
      <c r="AW133" s="129">
        <f t="shared" si="96"/>
        <v>0</v>
      </c>
      <c r="AY133" s="129">
        <f>AG133+AV133</f>
        <v>3000</v>
      </c>
      <c r="AZ133" s="197">
        <f t="shared" si="97"/>
        <v>100</v>
      </c>
      <c r="BB133" s="129">
        <f t="shared" si="64"/>
        <v>0</v>
      </c>
      <c r="BC133" s="129">
        <f>BB133/(P133/100)</f>
        <v>0</v>
      </c>
      <c r="BD133" s="129">
        <f t="shared" si="65"/>
        <v>3000</v>
      </c>
      <c r="BE133" s="93"/>
    </row>
    <row r="134" spans="1:57" ht="30" customHeight="1" x14ac:dyDescent="0.2">
      <c r="A134" s="202"/>
      <c r="B134" s="203"/>
      <c r="C134" s="203"/>
      <c r="D134" s="164"/>
      <c r="E134" s="161"/>
      <c r="F134" s="203"/>
      <c r="G134" s="204"/>
      <c r="H134" s="205"/>
      <c r="I134" s="206"/>
      <c r="J134" s="161"/>
      <c r="K134" s="162">
        <v>7</v>
      </c>
      <c r="L134" s="163"/>
      <c r="M134" s="164"/>
      <c r="N134" s="165" t="s">
        <v>56</v>
      </c>
      <c r="O134" s="207">
        <v>1000</v>
      </c>
      <c r="P134" s="129">
        <v>2000</v>
      </c>
      <c r="Q134" s="129">
        <v>2000</v>
      </c>
      <c r="R134" s="129">
        <v>3000</v>
      </c>
      <c r="S134" s="129">
        <v>2000</v>
      </c>
      <c r="T134" s="207"/>
      <c r="U134" s="207"/>
      <c r="V134" s="207"/>
      <c r="W134" s="207"/>
      <c r="X134" s="207">
        <f>SUM(U134:W134)</f>
        <v>0</v>
      </c>
      <c r="Y134" s="207">
        <f t="shared" si="92"/>
        <v>0</v>
      </c>
      <c r="AA134" s="207"/>
      <c r="AB134" s="207"/>
      <c r="AC134" s="207">
        <v>1000</v>
      </c>
      <c r="AD134" s="207">
        <f>SUM(AA134:AC134)</f>
        <v>1000</v>
      </c>
      <c r="AE134" s="207">
        <f t="shared" si="98"/>
        <v>50</v>
      </c>
      <c r="AG134" s="207">
        <f t="shared" si="93"/>
        <v>1000</v>
      </c>
      <c r="AH134" s="207">
        <f t="shared" si="94"/>
        <v>50</v>
      </c>
      <c r="AJ134" s="207">
        <v>1000</v>
      </c>
      <c r="AK134" s="207"/>
      <c r="AL134" s="207"/>
      <c r="AM134" s="207">
        <f>SUM(AJ134:AL134)</f>
        <v>1000</v>
      </c>
      <c r="AN134" s="207">
        <f t="shared" si="99"/>
        <v>50</v>
      </c>
      <c r="AP134" s="207"/>
      <c r="AQ134" s="207"/>
      <c r="AR134" s="207"/>
      <c r="AS134" s="207">
        <f>SUM(AP134:AR134)</f>
        <v>0</v>
      </c>
      <c r="AT134" s="207">
        <f t="shared" si="100"/>
        <v>0</v>
      </c>
      <c r="AV134" s="207">
        <f t="shared" si="102"/>
        <v>1000</v>
      </c>
      <c r="AW134" s="207">
        <f t="shared" si="96"/>
        <v>50</v>
      </c>
      <c r="AY134" s="207">
        <f t="shared" si="101"/>
        <v>2000</v>
      </c>
      <c r="AZ134" s="208">
        <f t="shared" si="97"/>
        <v>100</v>
      </c>
      <c r="BB134" s="207">
        <f t="shared" si="64"/>
        <v>0</v>
      </c>
      <c r="BC134" s="207">
        <f>BB134/(P134/100)</f>
        <v>0</v>
      </c>
      <c r="BD134" s="207">
        <f t="shared" si="65"/>
        <v>2000</v>
      </c>
      <c r="BE134" s="93"/>
    </row>
    <row r="135" spans="1:57" ht="30" customHeight="1" x14ac:dyDescent="0.2">
      <c r="A135" s="202"/>
      <c r="B135" s="203"/>
      <c r="C135" s="203"/>
      <c r="D135" s="164"/>
      <c r="E135" s="161"/>
      <c r="F135" s="203"/>
      <c r="G135" s="204"/>
      <c r="H135" s="181" t="s">
        <v>71</v>
      </c>
      <c r="I135" s="182"/>
      <c r="J135" s="183"/>
      <c r="K135" s="184"/>
      <c r="L135" s="184"/>
      <c r="M135" s="185"/>
      <c r="N135" s="186" t="s">
        <v>72</v>
      </c>
      <c r="O135" s="188" t="e">
        <f>SUM([1]ÖD1!AI450)</f>
        <v>#REF!</v>
      </c>
      <c r="P135" s="187">
        <f>P136</f>
        <v>2000</v>
      </c>
      <c r="Q135" s="187">
        <f t="shared" ref="Q135:R137" si="104">Q136</f>
        <v>2000</v>
      </c>
      <c r="R135" s="187">
        <f t="shared" si="104"/>
        <v>2000</v>
      </c>
      <c r="S135" s="187">
        <f>S136</f>
        <v>2000</v>
      </c>
      <c r="T135" s="187"/>
      <c r="U135" s="187">
        <f t="shared" ref="U135:W137" si="105">U136</f>
        <v>0</v>
      </c>
      <c r="V135" s="187">
        <f t="shared" si="105"/>
        <v>0</v>
      </c>
      <c r="W135" s="187">
        <f t="shared" si="105"/>
        <v>1000</v>
      </c>
      <c r="X135" s="187">
        <f t="shared" ref="X135:X193" si="106">U135+V135+W135</f>
        <v>1000</v>
      </c>
      <c r="Y135" s="187">
        <f t="shared" si="92"/>
        <v>50</v>
      </c>
      <c r="AA135" s="187">
        <f t="shared" ref="AA135:AC137" si="107">AA136</f>
        <v>0</v>
      </c>
      <c r="AB135" s="187">
        <f t="shared" si="107"/>
        <v>0</v>
      </c>
      <c r="AC135" s="187">
        <f t="shared" si="107"/>
        <v>1000</v>
      </c>
      <c r="AD135" s="187">
        <f t="shared" ref="AD135:AD193" si="108">AA135+AB135+AC135</f>
        <v>1000</v>
      </c>
      <c r="AE135" s="187">
        <f t="shared" si="98"/>
        <v>50</v>
      </c>
      <c r="AG135" s="187">
        <f t="shared" si="93"/>
        <v>2000</v>
      </c>
      <c r="AH135" s="187">
        <f t="shared" si="94"/>
        <v>100</v>
      </c>
      <c r="AJ135" s="187">
        <f t="shared" ref="AJ135:AL137" si="109">AJ136</f>
        <v>0</v>
      </c>
      <c r="AK135" s="187">
        <f t="shared" si="109"/>
        <v>0</v>
      </c>
      <c r="AL135" s="187">
        <f t="shared" si="109"/>
        <v>0</v>
      </c>
      <c r="AM135" s="187">
        <f t="shared" ref="AM135:AM193" si="110">AJ135+AK135+AL135</f>
        <v>0</v>
      </c>
      <c r="AN135" s="187">
        <f t="shared" si="99"/>
        <v>0</v>
      </c>
      <c r="AP135" s="187">
        <f t="shared" ref="AP135:AR137" si="111">AP136</f>
        <v>0</v>
      </c>
      <c r="AQ135" s="187">
        <f t="shared" si="111"/>
        <v>0</v>
      </c>
      <c r="AR135" s="187">
        <f t="shared" si="111"/>
        <v>0</v>
      </c>
      <c r="AS135" s="187">
        <f t="shared" ref="AS135:AS193" si="112">AP135+AQ135+AR135</f>
        <v>0</v>
      </c>
      <c r="AT135" s="187">
        <f t="shared" si="100"/>
        <v>0</v>
      </c>
      <c r="AV135" s="187">
        <f t="shared" si="102"/>
        <v>0</v>
      </c>
      <c r="AW135" s="187">
        <f t="shared" si="96"/>
        <v>0</v>
      </c>
      <c r="AY135" s="187">
        <f t="shared" si="101"/>
        <v>2000</v>
      </c>
      <c r="AZ135" s="187">
        <f t="shared" si="97"/>
        <v>100</v>
      </c>
      <c r="BB135" s="188">
        <f t="shared" si="64"/>
        <v>0</v>
      </c>
      <c r="BC135" s="187">
        <f>BB135/(S135/100)</f>
        <v>0</v>
      </c>
      <c r="BD135" s="187">
        <f t="shared" si="65"/>
        <v>2000</v>
      </c>
      <c r="BE135" s="93"/>
    </row>
    <row r="136" spans="1:57" ht="30" customHeight="1" thickBot="1" x14ac:dyDescent="0.25">
      <c r="A136" s="202"/>
      <c r="B136" s="203"/>
      <c r="C136" s="203"/>
      <c r="D136" s="164"/>
      <c r="E136" s="161"/>
      <c r="F136" s="203"/>
      <c r="G136" s="204"/>
      <c r="H136" s="80"/>
      <c r="I136" s="118">
        <v>2</v>
      </c>
      <c r="J136" s="78"/>
      <c r="K136" s="76"/>
      <c r="L136" s="76"/>
      <c r="M136" s="77"/>
      <c r="N136" s="119" t="s">
        <v>51</v>
      </c>
      <c r="O136" s="120" t="e">
        <f>SUM([1]ÖD1!AI451)</f>
        <v>#REF!</v>
      </c>
      <c r="P136" s="189">
        <f>P137</f>
        <v>2000</v>
      </c>
      <c r="Q136" s="189">
        <f t="shared" si="104"/>
        <v>2000</v>
      </c>
      <c r="R136" s="189">
        <f t="shared" si="104"/>
        <v>2000</v>
      </c>
      <c r="S136" s="189">
        <f>S137</f>
        <v>2000</v>
      </c>
      <c r="T136" s="189"/>
      <c r="U136" s="189">
        <f t="shared" si="105"/>
        <v>0</v>
      </c>
      <c r="V136" s="189">
        <f t="shared" si="105"/>
        <v>0</v>
      </c>
      <c r="W136" s="189">
        <f t="shared" si="105"/>
        <v>1000</v>
      </c>
      <c r="X136" s="189">
        <f t="shared" si="106"/>
        <v>1000</v>
      </c>
      <c r="Y136" s="189">
        <f t="shared" si="92"/>
        <v>50</v>
      </c>
      <c r="AA136" s="189">
        <f t="shared" si="107"/>
        <v>0</v>
      </c>
      <c r="AB136" s="189">
        <f t="shared" si="107"/>
        <v>0</v>
      </c>
      <c r="AC136" s="189">
        <f t="shared" si="107"/>
        <v>1000</v>
      </c>
      <c r="AD136" s="189">
        <f t="shared" si="108"/>
        <v>1000</v>
      </c>
      <c r="AE136" s="189">
        <f t="shared" si="98"/>
        <v>50</v>
      </c>
      <c r="AG136" s="189">
        <f t="shared" si="93"/>
        <v>2000</v>
      </c>
      <c r="AH136" s="189">
        <f t="shared" si="94"/>
        <v>100</v>
      </c>
      <c r="AJ136" s="189">
        <f t="shared" si="109"/>
        <v>0</v>
      </c>
      <c r="AK136" s="189">
        <f t="shared" si="109"/>
        <v>0</v>
      </c>
      <c r="AL136" s="189">
        <f t="shared" si="109"/>
        <v>0</v>
      </c>
      <c r="AM136" s="189">
        <f t="shared" si="110"/>
        <v>0</v>
      </c>
      <c r="AN136" s="189">
        <f t="shared" si="99"/>
        <v>0</v>
      </c>
      <c r="AP136" s="189">
        <f t="shared" si="111"/>
        <v>0</v>
      </c>
      <c r="AQ136" s="189">
        <f t="shared" si="111"/>
        <v>0</v>
      </c>
      <c r="AR136" s="189">
        <f t="shared" si="111"/>
        <v>0</v>
      </c>
      <c r="AS136" s="189">
        <f t="shared" si="112"/>
        <v>0</v>
      </c>
      <c r="AT136" s="189">
        <f t="shared" si="100"/>
        <v>0</v>
      </c>
      <c r="AV136" s="189">
        <f t="shared" si="102"/>
        <v>0</v>
      </c>
      <c r="AW136" s="189">
        <f t="shared" si="96"/>
        <v>0</v>
      </c>
      <c r="AY136" s="189">
        <f t="shared" si="101"/>
        <v>2000</v>
      </c>
      <c r="AZ136" s="189">
        <f t="shared" si="97"/>
        <v>100</v>
      </c>
      <c r="BB136" s="120">
        <f t="shared" si="64"/>
        <v>0</v>
      </c>
      <c r="BC136" s="189">
        <f>BB136/(S136/100)</f>
        <v>0</v>
      </c>
      <c r="BD136" s="189">
        <f t="shared" si="65"/>
        <v>2000</v>
      </c>
      <c r="BE136" s="93"/>
    </row>
    <row r="137" spans="1:57" ht="30" customHeight="1" thickBot="1" x14ac:dyDescent="0.25">
      <c r="A137" s="202"/>
      <c r="B137" s="203"/>
      <c r="C137" s="203"/>
      <c r="D137" s="164"/>
      <c r="E137" s="161"/>
      <c r="F137" s="203"/>
      <c r="G137" s="204"/>
      <c r="H137" s="191"/>
      <c r="I137" s="192"/>
      <c r="J137" s="124" t="s">
        <v>60</v>
      </c>
      <c r="K137" s="178"/>
      <c r="L137" s="178"/>
      <c r="M137" s="179"/>
      <c r="N137" s="101" t="s">
        <v>61</v>
      </c>
      <c r="O137" s="102" t="e">
        <f>SUM(#REF!)</f>
        <v>#REF!</v>
      </c>
      <c r="P137" s="193">
        <f>P138</f>
        <v>2000</v>
      </c>
      <c r="Q137" s="193">
        <f t="shared" si="104"/>
        <v>2000</v>
      </c>
      <c r="R137" s="193">
        <f t="shared" si="104"/>
        <v>2000</v>
      </c>
      <c r="S137" s="193">
        <f>S138</f>
        <v>2000</v>
      </c>
      <c r="T137" s="193"/>
      <c r="U137" s="193">
        <f>U138</f>
        <v>0</v>
      </c>
      <c r="V137" s="193">
        <f t="shared" si="105"/>
        <v>0</v>
      </c>
      <c r="W137" s="193">
        <f t="shared" si="105"/>
        <v>1000</v>
      </c>
      <c r="X137" s="193">
        <f t="shared" si="106"/>
        <v>1000</v>
      </c>
      <c r="Y137" s="86">
        <f t="shared" si="92"/>
        <v>50</v>
      </c>
      <c r="AA137" s="193">
        <f>AA138</f>
        <v>0</v>
      </c>
      <c r="AB137" s="193">
        <f t="shared" si="107"/>
        <v>0</v>
      </c>
      <c r="AC137" s="193">
        <f t="shared" si="107"/>
        <v>1000</v>
      </c>
      <c r="AD137" s="193">
        <f t="shared" si="108"/>
        <v>1000</v>
      </c>
      <c r="AE137" s="170">
        <f t="shared" si="98"/>
        <v>50</v>
      </c>
      <c r="AG137" s="193">
        <f t="shared" si="93"/>
        <v>2000</v>
      </c>
      <c r="AH137" s="193">
        <f t="shared" si="94"/>
        <v>100</v>
      </c>
      <c r="AJ137" s="193">
        <f>AJ138</f>
        <v>0</v>
      </c>
      <c r="AK137" s="193">
        <f t="shared" si="109"/>
        <v>0</v>
      </c>
      <c r="AL137" s="193">
        <f t="shared" si="109"/>
        <v>0</v>
      </c>
      <c r="AM137" s="193">
        <f t="shared" si="110"/>
        <v>0</v>
      </c>
      <c r="AN137" s="170">
        <f t="shared" si="99"/>
        <v>0</v>
      </c>
      <c r="AP137" s="193">
        <f>AP138</f>
        <v>0</v>
      </c>
      <c r="AQ137" s="193">
        <f t="shared" si="111"/>
        <v>0</v>
      </c>
      <c r="AR137" s="193">
        <f t="shared" si="111"/>
        <v>0</v>
      </c>
      <c r="AS137" s="193">
        <f t="shared" si="112"/>
        <v>0</v>
      </c>
      <c r="AT137" s="170">
        <f t="shared" si="100"/>
        <v>0</v>
      </c>
      <c r="AV137" s="193">
        <f t="shared" si="102"/>
        <v>0</v>
      </c>
      <c r="AW137" s="86">
        <f t="shared" si="96"/>
        <v>0</v>
      </c>
      <c r="AY137" s="193">
        <f t="shared" si="101"/>
        <v>2000</v>
      </c>
      <c r="AZ137" s="193">
        <f t="shared" si="97"/>
        <v>100</v>
      </c>
      <c r="BB137" s="102">
        <f t="shared" si="64"/>
        <v>0</v>
      </c>
      <c r="BC137" s="193">
        <f>BB137/(S137/100)</f>
        <v>0</v>
      </c>
      <c r="BD137" s="193">
        <f t="shared" si="65"/>
        <v>2000</v>
      </c>
      <c r="BE137" s="93"/>
    </row>
    <row r="138" spans="1:57" ht="30" customHeight="1" x14ac:dyDescent="0.2">
      <c r="A138" s="202"/>
      <c r="B138" s="203"/>
      <c r="C138" s="203"/>
      <c r="D138" s="164"/>
      <c r="E138" s="161"/>
      <c r="F138" s="203"/>
      <c r="G138" s="204"/>
      <c r="H138" s="205"/>
      <c r="I138" s="206"/>
      <c r="J138" s="161"/>
      <c r="K138" s="162">
        <v>1</v>
      </c>
      <c r="L138" s="163"/>
      <c r="M138" s="164"/>
      <c r="N138" s="165" t="s">
        <v>62</v>
      </c>
      <c r="O138" s="207" t="e">
        <f>SUM(#REF!)</f>
        <v>#REF!</v>
      </c>
      <c r="P138" s="207">
        <v>2000</v>
      </c>
      <c r="Q138" s="207">
        <v>2000</v>
      </c>
      <c r="R138" s="207">
        <v>2000</v>
      </c>
      <c r="S138" s="207">
        <v>2000</v>
      </c>
      <c r="T138" s="207"/>
      <c r="U138" s="207"/>
      <c r="V138" s="207"/>
      <c r="W138" s="207">
        <v>1000</v>
      </c>
      <c r="X138" s="117">
        <f t="shared" si="106"/>
        <v>1000</v>
      </c>
      <c r="Y138" s="86">
        <f t="shared" si="92"/>
        <v>50</v>
      </c>
      <c r="AA138" s="207"/>
      <c r="AB138" s="207"/>
      <c r="AC138" s="207">
        <v>1000</v>
      </c>
      <c r="AD138" s="207">
        <f t="shared" si="108"/>
        <v>1000</v>
      </c>
      <c r="AE138" s="170">
        <f t="shared" si="98"/>
        <v>50</v>
      </c>
      <c r="AG138" s="207">
        <f t="shared" si="93"/>
        <v>2000</v>
      </c>
      <c r="AH138" s="207">
        <f t="shared" si="94"/>
        <v>100</v>
      </c>
      <c r="AJ138" s="207"/>
      <c r="AK138" s="207"/>
      <c r="AL138" s="207"/>
      <c r="AM138" s="207">
        <f t="shared" si="110"/>
        <v>0</v>
      </c>
      <c r="AN138" s="170">
        <f t="shared" si="99"/>
        <v>0</v>
      </c>
      <c r="AP138" s="207"/>
      <c r="AQ138" s="207"/>
      <c r="AR138" s="207"/>
      <c r="AS138" s="207">
        <f t="shared" si="112"/>
        <v>0</v>
      </c>
      <c r="AT138" s="170">
        <f t="shared" si="100"/>
        <v>0</v>
      </c>
      <c r="AV138" s="207">
        <f t="shared" si="102"/>
        <v>0</v>
      </c>
      <c r="AW138" s="86">
        <f t="shared" si="96"/>
        <v>0</v>
      </c>
      <c r="AY138" s="207">
        <f t="shared" si="101"/>
        <v>2000</v>
      </c>
      <c r="AZ138" s="207">
        <f t="shared" si="97"/>
        <v>100</v>
      </c>
      <c r="BB138" s="207">
        <f t="shared" si="64"/>
        <v>0</v>
      </c>
      <c r="BC138" s="207">
        <f>BB138/(S138/100)</f>
        <v>0</v>
      </c>
      <c r="BD138" s="207">
        <f t="shared" si="65"/>
        <v>2000</v>
      </c>
      <c r="BE138" s="93"/>
    </row>
    <row r="139" spans="1:57" ht="30" customHeight="1" x14ac:dyDescent="0.2">
      <c r="A139" s="74"/>
      <c r="B139" s="76"/>
      <c r="C139" s="76"/>
      <c r="D139" s="426" t="s">
        <v>75</v>
      </c>
      <c r="E139" s="427"/>
      <c r="F139" s="428"/>
      <c r="G139" s="429"/>
      <c r="H139" s="430"/>
      <c r="I139" s="431"/>
      <c r="J139" s="427"/>
      <c r="K139" s="432"/>
      <c r="L139" s="433"/>
      <c r="M139" s="434"/>
      <c r="N139" s="435" t="s">
        <v>76</v>
      </c>
      <c r="O139" s="436">
        <v>3665000</v>
      </c>
      <c r="P139" s="490">
        <f t="shared" ref="P139:W141" si="113">P140</f>
        <v>6646000</v>
      </c>
      <c r="Q139" s="490">
        <f t="shared" si="113"/>
        <v>7398000</v>
      </c>
      <c r="R139" s="490">
        <f t="shared" si="113"/>
        <v>8019000</v>
      </c>
      <c r="S139" s="490">
        <f t="shared" si="113"/>
        <v>6646000</v>
      </c>
      <c r="T139" s="490"/>
      <c r="U139" s="490">
        <f t="shared" si="113"/>
        <v>466000</v>
      </c>
      <c r="V139" s="490">
        <f t="shared" si="113"/>
        <v>375000</v>
      </c>
      <c r="W139" s="490">
        <f t="shared" si="113"/>
        <v>514000</v>
      </c>
      <c r="X139" s="490">
        <f t="shared" si="106"/>
        <v>1355000</v>
      </c>
      <c r="Y139" s="490">
        <f t="shared" si="92"/>
        <v>20.388203430634967</v>
      </c>
      <c r="Z139" s="438"/>
      <c r="AA139" s="490">
        <f t="shared" ref="AA139:AC141" si="114">AA140</f>
        <v>611500</v>
      </c>
      <c r="AB139" s="490">
        <f t="shared" si="114"/>
        <v>609000</v>
      </c>
      <c r="AC139" s="490">
        <f t="shared" si="114"/>
        <v>606500</v>
      </c>
      <c r="AD139" s="490">
        <f t="shared" si="108"/>
        <v>1827000</v>
      </c>
      <c r="AE139" s="490">
        <f t="shared" si="98"/>
        <v>27.490219681011133</v>
      </c>
      <c r="AF139" s="438"/>
      <c r="AG139" s="490">
        <f t="shared" si="93"/>
        <v>3182000</v>
      </c>
      <c r="AH139" s="490">
        <f t="shared" si="94"/>
        <v>47.8784231116461</v>
      </c>
      <c r="AI139" s="438"/>
      <c r="AJ139" s="490">
        <f t="shared" ref="AJ139:AL141" si="115">AJ140</f>
        <v>640500</v>
      </c>
      <c r="AK139" s="490">
        <f t="shared" si="115"/>
        <v>663500</v>
      </c>
      <c r="AL139" s="490">
        <f t="shared" si="115"/>
        <v>607000</v>
      </c>
      <c r="AM139" s="490">
        <f t="shared" si="110"/>
        <v>1911000</v>
      </c>
      <c r="AN139" s="490">
        <f t="shared" si="99"/>
        <v>28.754137827264518</v>
      </c>
      <c r="AO139" s="438"/>
      <c r="AP139" s="490">
        <f t="shared" ref="AP139:AR141" si="116">AP140</f>
        <v>447000</v>
      </c>
      <c r="AQ139" s="490">
        <f t="shared" si="116"/>
        <v>468000</v>
      </c>
      <c r="AR139" s="490">
        <f t="shared" si="116"/>
        <v>638000</v>
      </c>
      <c r="AS139" s="490">
        <f t="shared" si="112"/>
        <v>1553000</v>
      </c>
      <c r="AT139" s="490">
        <f t="shared" si="100"/>
        <v>23.367439061089378</v>
      </c>
      <c r="AU139" s="438"/>
      <c r="AV139" s="490">
        <f t="shared" si="102"/>
        <v>3464000</v>
      </c>
      <c r="AW139" s="490">
        <f t="shared" si="96"/>
        <v>52.1215768883539</v>
      </c>
      <c r="AX139" s="438"/>
      <c r="AY139" s="490">
        <f t="shared" si="101"/>
        <v>6646000</v>
      </c>
      <c r="AZ139" s="490">
        <f t="shared" si="97"/>
        <v>100</v>
      </c>
      <c r="BB139" s="209">
        <f t="shared" ref="BB139:BB172" si="117">S139-AY139</f>
        <v>0</v>
      </c>
      <c r="BC139" s="172">
        <f t="shared" ref="BC139:BC166" si="118">BB139/(S139/100)</f>
        <v>0</v>
      </c>
      <c r="BD139" s="172">
        <f t="shared" ref="BD139:BD172" si="119">S139-BB139</f>
        <v>6646000</v>
      </c>
      <c r="BE139" s="93"/>
    </row>
    <row r="140" spans="1:57" ht="30" customHeight="1" x14ac:dyDescent="0.2">
      <c r="A140" s="74"/>
      <c r="B140" s="76"/>
      <c r="C140" s="76"/>
      <c r="D140" s="77"/>
      <c r="E140" s="97" t="s">
        <v>45</v>
      </c>
      <c r="F140" s="76"/>
      <c r="G140" s="79"/>
      <c r="H140" s="80"/>
      <c r="I140" s="81"/>
      <c r="J140" s="78"/>
      <c r="K140" s="82"/>
      <c r="L140" s="83"/>
      <c r="M140" s="77"/>
      <c r="N140" s="84" t="s">
        <v>46</v>
      </c>
      <c r="O140" s="98">
        <v>3665000</v>
      </c>
      <c r="P140" s="86">
        <f t="shared" si="113"/>
        <v>6646000</v>
      </c>
      <c r="Q140" s="86">
        <f t="shared" si="113"/>
        <v>7398000</v>
      </c>
      <c r="R140" s="87">
        <f t="shared" si="113"/>
        <v>8019000</v>
      </c>
      <c r="S140" s="86">
        <f t="shared" si="113"/>
        <v>6646000</v>
      </c>
      <c r="T140" s="86"/>
      <c r="U140" s="86">
        <f t="shared" si="113"/>
        <v>466000</v>
      </c>
      <c r="V140" s="86">
        <f t="shared" si="113"/>
        <v>375000</v>
      </c>
      <c r="W140" s="86">
        <f t="shared" si="113"/>
        <v>514000</v>
      </c>
      <c r="X140" s="86">
        <f t="shared" si="106"/>
        <v>1355000</v>
      </c>
      <c r="Y140" s="86">
        <f t="shared" si="92"/>
        <v>20.388203430634967</v>
      </c>
      <c r="AA140" s="86">
        <f t="shared" si="114"/>
        <v>611500</v>
      </c>
      <c r="AB140" s="86">
        <f t="shared" si="114"/>
        <v>609000</v>
      </c>
      <c r="AC140" s="86">
        <f t="shared" si="114"/>
        <v>606500</v>
      </c>
      <c r="AD140" s="86">
        <f t="shared" si="108"/>
        <v>1827000</v>
      </c>
      <c r="AE140" s="86">
        <f t="shared" si="98"/>
        <v>27.490219681011133</v>
      </c>
      <c r="AG140" s="86">
        <f t="shared" si="93"/>
        <v>3182000</v>
      </c>
      <c r="AH140" s="86">
        <f t="shared" si="94"/>
        <v>47.8784231116461</v>
      </c>
      <c r="AJ140" s="86">
        <f t="shared" si="115"/>
        <v>640500</v>
      </c>
      <c r="AK140" s="86">
        <f t="shared" si="115"/>
        <v>663500</v>
      </c>
      <c r="AL140" s="86">
        <f t="shared" si="115"/>
        <v>607000</v>
      </c>
      <c r="AM140" s="86">
        <f t="shared" si="110"/>
        <v>1911000</v>
      </c>
      <c r="AN140" s="86">
        <f t="shared" si="99"/>
        <v>28.754137827264518</v>
      </c>
      <c r="AP140" s="86">
        <f t="shared" si="116"/>
        <v>447000</v>
      </c>
      <c r="AQ140" s="86">
        <f t="shared" si="116"/>
        <v>468000</v>
      </c>
      <c r="AR140" s="86">
        <f t="shared" si="116"/>
        <v>638000</v>
      </c>
      <c r="AS140" s="86">
        <f t="shared" si="112"/>
        <v>1553000</v>
      </c>
      <c r="AT140" s="86">
        <f t="shared" si="100"/>
        <v>23.367439061089378</v>
      </c>
      <c r="AV140" s="86">
        <f t="shared" si="102"/>
        <v>3464000</v>
      </c>
      <c r="AW140" s="86">
        <f t="shared" si="96"/>
        <v>52.1215768883539</v>
      </c>
      <c r="AY140" s="86">
        <f t="shared" si="101"/>
        <v>6646000</v>
      </c>
      <c r="AZ140" s="86">
        <f t="shared" si="97"/>
        <v>100</v>
      </c>
      <c r="BB140" s="85">
        <f t="shared" si="117"/>
        <v>0</v>
      </c>
      <c r="BC140" s="86">
        <f t="shared" si="118"/>
        <v>0</v>
      </c>
      <c r="BD140" s="86">
        <f t="shared" si="119"/>
        <v>6646000</v>
      </c>
      <c r="BE140" s="93"/>
    </row>
    <row r="141" spans="1:57" ht="30" customHeight="1" x14ac:dyDescent="0.2">
      <c r="A141" s="74"/>
      <c r="B141" s="76"/>
      <c r="C141" s="76"/>
      <c r="D141" s="77"/>
      <c r="E141" s="78"/>
      <c r="F141" s="100">
        <v>4</v>
      </c>
      <c r="G141" s="79"/>
      <c r="H141" s="80"/>
      <c r="I141" s="81"/>
      <c r="J141" s="78"/>
      <c r="K141" s="82"/>
      <c r="L141" s="83"/>
      <c r="M141" s="77"/>
      <c r="N141" s="101" t="s">
        <v>47</v>
      </c>
      <c r="O141" s="102">
        <v>3665000</v>
      </c>
      <c r="P141" s="103">
        <f t="shared" si="113"/>
        <v>6646000</v>
      </c>
      <c r="Q141" s="125">
        <f t="shared" si="113"/>
        <v>7398000</v>
      </c>
      <c r="R141" s="126">
        <f t="shared" si="113"/>
        <v>8019000</v>
      </c>
      <c r="S141" s="103">
        <f t="shared" si="113"/>
        <v>6646000</v>
      </c>
      <c r="T141" s="103"/>
      <c r="U141" s="103">
        <f t="shared" si="113"/>
        <v>466000</v>
      </c>
      <c r="V141" s="103">
        <f t="shared" si="113"/>
        <v>375000</v>
      </c>
      <c r="W141" s="103">
        <f t="shared" si="113"/>
        <v>514000</v>
      </c>
      <c r="X141" s="103">
        <f t="shared" si="106"/>
        <v>1355000</v>
      </c>
      <c r="Y141" s="103">
        <f t="shared" si="92"/>
        <v>20.388203430634967</v>
      </c>
      <c r="AA141" s="103">
        <f t="shared" si="114"/>
        <v>611500</v>
      </c>
      <c r="AB141" s="103">
        <f t="shared" si="114"/>
        <v>609000</v>
      </c>
      <c r="AC141" s="103">
        <f t="shared" si="114"/>
        <v>606500</v>
      </c>
      <c r="AD141" s="103">
        <f t="shared" si="108"/>
        <v>1827000</v>
      </c>
      <c r="AE141" s="103">
        <f t="shared" si="98"/>
        <v>27.490219681011133</v>
      </c>
      <c r="AG141" s="103">
        <f t="shared" si="93"/>
        <v>3182000</v>
      </c>
      <c r="AH141" s="103">
        <f t="shared" si="94"/>
        <v>47.8784231116461</v>
      </c>
      <c r="AJ141" s="103">
        <f t="shared" si="115"/>
        <v>640500</v>
      </c>
      <c r="AK141" s="103">
        <f t="shared" si="115"/>
        <v>663500</v>
      </c>
      <c r="AL141" s="103">
        <f t="shared" si="115"/>
        <v>607000</v>
      </c>
      <c r="AM141" s="103">
        <f t="shared" si="110"/>
        <v>1911000</v>
      </c>
      <c r="AN141" s="103">
        <f t="shared" si="99"/>
        <v>28.754137827264518</v>
      </c>
      <c r="AP141" s="103">
        <f t="shared" si="116"/>
        <v>447000</v>
      </c>
      <c r="AQ141" s="103">
        <f t="shared" si="116"/>
        <v>468000</v>
      </c>
      <c r="AR141" s="103">
        <f t="shared" si="116"/>
        <v>638000</v>
      </c>
      <c r="AS141" s="103">
        <f t="shared" si="112"/>
        <v>1553000</v>
      </c>
      <c r="AT141" s="103">
        <f t="shared" si="100"/>
        <v>23.367439061089378</v>
      </c>
      <c r="AV141" s="103">
        <f t="shared" si="102"/>
        <v>3464000</v>
      </c>
      <c r="AW141" s="103">
        <f t="shared" si="96"/>
        <v>52.1215768883539</v>
      </c>
      <c r="AY141" s="103">
        <f t="shared" si="101"/>
        <v>6646000</v>
      </c>
      <c r="AZ141" s="103">
        <f t="shared" si="97"/>
        <v>100</v>
      </c>
      <c r="BB141" s="102">
        <f t="shared" si="117"/>
        <v>0</v>
      </c>
      <c r="BC141" s="103">
        <f t="shared" si="118"/>
        <v>0</v>
      </c>
      <c r="BD141" s="103">
        <f t="shared" si="119"/>
        <v>6646000</v>
      </c>
      <c r="BE141" s="93"/>
    </row>
    <row r="142" spans="1:57" ht="30" customHeight="1" x14ac:dyDescent="0.2">
      <c r="A142" s="74"/>
      <c r="B142" s="76"/>
      <c r="C142" s="76"/>
      <c r="D142" s="77"/>
      <c r="E142" s="78"/>
      <c r="F142" s="76"/>
      <c r="G142" s="104">
        <v>1</v>
      </c>
      <c r="H142" s="105"/>
      <c r="I142" s="81"/>
      <c r="J142" s="78"/>
      <c r="K142" s="82"/>
      <c r="L142" s="83"/>
      <c r="M142" s="77"/>
      <c r="N142" s="101" t="s">
        <v>48</v>
      </c>
      <c r="O142" s="102">
        <v>3665000</v>
      </c>
      <c r="P142" s="103">
        <f>P143+P156+P167+P173</f>
        <v>6646000</v>
      </c>
      <c r="Q142" s="125">
        <f>Q143+Q156+Q167+Q173</f>
        <v>7398000</v>
      </c>
      <c r="R142" s="126">
        <f>R143+R156+R167+R173</f>
        <v>8019000</v>
      </c>
      <c r="S142" s="103">
        <f>S143+S156+S167+S173</f>
        <v>6646000</v>
      </c>
      <c r="T142" s="103"/>
      <c r="U142" s="103">
        <f>U143+U156+U167+U173</f>
        <v>466000</v>
      </c>
      <c r="V142" s="103">
        <f>V143+V156+V167+V173</f>
        <v>375000</v>
      </c>
      <c r="W142" s="103">
        <f>W143+W156+W167+W173</f>
        <v>514000</v>
      </c>
      <c r="X142" s="103">
        <f t="shared" si="106"/>
        <v>1355000</v>
      </c>
      <c r="Y142" s="103">
        <f t="shared" si="92"/>
        <v>20.388203430634967</v>
      </c>
      <c r="AA142" s="103">
        <f>AA143+AA156+AA167+AA173</f>
        <v>611500</v>
      </c>
      <c r="AB142" s="103">
        <f>AB143+AB156+AB167+AB173</f>
        <v>609000</v>
      </c>
      <c r="AC142" s="103">
        <f>AC143+AC156+AC167+AC173</f>
        <v>606500</v>
      </c>
      <c r="AD142" s="103">
        <f t="shared" si="108"/>
        <v>1827000</v>
      </c>
      <c r="AE142" s="103">
        <f t="shared" si="98"/>
        <v>27.490219681011133</v>
      </c>
      <c r="AG142" s="103">
        <f t="shared" si="93"/>
        <v>3182000</v>
      </c>
      <c r="AH142" s="103">
        <f t="shared" si="94"/>
        <v>47.8784231116461</v>
      </c>
      <c r="AJ142" s="103">
        <f>AJ143+AJ156+AJ167+AJ173</f>
        <v>640500</v>
      </c>
      <c r="AK142" s="103">
        <f>AK143+AK156+AK167+AK173</f>
        <v>663500</v>
      </c>
      <c r="AL142" s="103">
        <f>AL143+AL156+AL167+AL173</f>
        <v>607000</v>
      </c>
      <c r="AM142" s="103">
        <f t="shared" si="110"/>
        <v>1911000</v>
      </c>
      <c r="AN142" s="103">
        <f t="shared" si="99"/>
        <v>28.754137827264518</v>
      </c>
      <c r="AP142" s="103">
        <f>AP143+AP156+AP167+AP173</f>
        <v>447000</v>
      </c>
      <c r="AQ142" s="103">
        <f>AQ143+AQ156+AQ167+AQ173</f>
        <v>468000</v>
      </c>
      <c r="AR142" s="103">
        <f>AR143+AR156+AR167+AR173</f>
        <v>638000</v>
      </c>
      <c r="AS142" s="103">
        <f t="shared" si="112"/>
        <v>1553000</v>
      </c>
      <c r="AT142" s="103">
        <f t="shared" si="100"/>
        <v>23.367439061089378</v>
      </c>
      <c r="AV142" s="103">
        <f t="shared" si="102"/>
        <v>3464000</v>
      </c>
      <c r="AW142" s="103">
        <f t="shared" si="96"/>
        <v>52.1215768883539</v>
      </c>
      <c r="AY142" s="103">
        <f t="shared" si="101"/>
        <v>6646000</v>
      </c>
      <c r="AZ142" s="103">
        <f t="shared" si="97"/>
        <v>100</v>
      </c>
      <c r="BB142" s="102">
        <f t="shared" si="117"/>
        <v>0</v>
      </c>
      <c r="BC142" s="103">
        <f t="shared" si="118"/>
        <v>0</v>
      </c>
      <c r="BD142" s="103">
        <f t="shared" si="119"/>
        <v>6646000</v>
      </c>
      <c r="BE142" s="93"/>
    </row>
    <row r="143" spans="1:57" ht="30" customHeight="1" x14ac:dyDescent="0.2">
      <c r="A143" s="74"/>
      <c r="B143" s="76"/>
      <c r="C143" s="76"/>
      <c r="D143" s="77"/>
      <c r="E143" s="78"/>
      <c r="F143" s="76"/>
      <c r="G143" s="104"/>
      <c r="H143" s="169" t="s">
        <v>43</v>
      </c>
      <c r="I143" s="81"/>
      <c r="J143" s="78"/>
      <c r="K143" s="82"/>
      <c r="L143" s="83"/>
      <c r="M143" s="77"/>
      <c r="N143" s="101" t="s">
        <v>48</v>
      </c>
      <c r="O143" s="102">
        <v>3395000</v>
      </c>
      <c r="P143" s="103">
        <f>P144</f>
        <v>6236000</v>
      </c>
      <c r="Q143" s="125">
        <f>Q144</f>
        <v>6971000</v>
      </c>
      <c r="R143" s="126">
        <f>R144</f>
        <v>7582000</v>
      </c>
      <c r="S143" s="103">
        <f>S144</f>
        <v>6236000</v>
      </c>
      <c r="T143" s="103"/>
      <c r="U143" s="103">
        <f>U144</f>
        <v>466000</v>
      </c>
      <c r="V143" s="103">
        <f>V144</f>
        <v>374000</v>
      </c>
      <c r="W143" s="103">
        <f>W144</f>
        <v>390000</v>
      </c>
      <c r="X143" s="103">
        <f t="shared" si="106"/>
        <v>1230000</v>
      </c>
      <c r="Y143" s="103">
        <f t="shared" si="92"/>
        <v>19.724182168056448</v>
      </c>
      <c r="AA143" s="103">
        <f>AA144</f>
        <v>573500</v>
      </c>
      <c r="AB143" s="103">
        <f>AB144</f>
        <v>572500</v>
      </c>
      <c r="AC143" s="103">
        <f>AC144</f>
        <v>573000</v>
      </c>
      <c r="AD143" s="103">
        <f t="shared" si="108"/>
        <v>1719000</v>
      </c>
      <c r="AE143" s="103">
        <f t="shared" si="98"/>
        <v>27.565747273893521</v>
      </c>
      <c r="AG143" s="103">
        <f t="shared" si="93"/>
        <v>2949000</v>
      </c>
      <c r="AH143" s="103">
        <f t="shared" si="94"/>
        <v>47.289929441949965</v>
      </c>
      <c r="AJ143" s="103">
        <f>AJ144</f>
        <v>607500</v>
      </c>
      <c r="AK143" s="103">
        <f>AK144</f>
        <v>607500</v>
      </c>
      <c r="AL143" s="103">
        <f>AL144</f>
        <v>580000</v>
      </c>
      <c r="AM143" s="103">
        <f t="shared" si="110"/>
        <v>1795000</v>
      </c>
      <c r="AN143" s="103">
        <f t="shared" si="99"/>
        <v>28.784477228992944</v>
      </c>
      <c r="AP143" s="103">
        <f>AP144</f>
        <v>387000</v>
      </c>
      <c r="AQ143" s="103">
        <f>AQ144</f>
        <v>467000</v>
      </c>
      <c r="AR143" s="103">
        <f>AR144</f>
        <v>638000</v>
      </c>
      <c r="AS143" s="103">
        <f t="shared" si="112"/>
        <v>1492000</v>
      </c>
      <c r="AT143" s="103">
        <f t="shared" si="100"/>
        <v>23.925593329057087</v>
      </c>
      <c r="AV143" s="103">
        <f t="shared" si="102"/>
        <v>3287000</v>
      </c>
      <c r="AW143" s="103">
        <f t="shared" si="96"/>
        <v>52.710070558050035</v>
      </c>
      <c r="AY143" s="103">
        <f t="shared" si="101"/>
        <v>6236000</v>
      </c>
      <c r="AZ143" s="103">
        <f t="shared" si="97"/>
        <v>100</v>
      </c>
      <c r="BB143" s="102">
        <f t="shared" si="117"/>
        <v>0</v>
      </c>
      <c r="BC143" s="103">
        <f t="shared" si="118"/>
        <v>0</v>
      </c>
      <c r="BD143" s="103">
        <f t="shared" si="119"/>
        <v>6236000</v>
      </c>
      <c r="BE143" s="93"/>
    </row>
    <row r="144" spans="1:57" ht="30" customHeight="1" thickBot="1" x14ac:dyDescent="0.25">
      <c r="A144" s="74"/>
      <c r="B144" s="76"/>
      <c r="C144" s="76"/>
      <c r="D144" s="77"/>
      <c r="E144" s="78"/>
      <c r="F144" s="76"/>
      <c r="G144" s="79"/>
      <c r="H144" s="80"/>
      <c r="I144" s="118">
        <v>2</v>
      </c>
      <c r="J144" s="78"/>
      <c r="K144" s="82"/>
      <c r="L144" s="83"/>
      <c r="M144" s="77"/>
      <c r="N144" s="119" t="s">
        <v>51</v>
      </c>
      <c r="O144" s="120">
        <v>3395000</v>
      </c>
      <c r="P144" s="121">
        <f>P145+P148+P151</f>
        <v>6236000</v>
      </c>
      <c r="Q144" s="122">
        <f>Q145+Q148+Q151</f>
        <v>6971000</v>
      </c>
      <c r="R144" s="123">
        <f>R145+R148+R151</f>
        <v>7582000</v>
      </c>
      <c r="S144" s="121">
        <f>S145+S148+S151</f>
        <v>6236000</v>
      </c>
      <c r="T144" s="121"/>
      <c r="U144" s="121">
        <f>U145+U148+U151</f>
        <v>466000</v>
      </c>
      <c r="V144" s="121">
        <f>V145+V148+V151</f>
        <v>374000</v>
      </c>
      <c r="W144" s="121">
        <f>W145+W148+W151</f>
        <v>390000</v>
      </c>
      <c r="X144" s="121">
        <f t="shared" si="106"/>
        <v>1230000</v>
      </c>
      <c r="Y144" s="121">
        <f t="shared" si="92"/>
        <v>19.724182168056448</v>
      </c>
      <c r="AA144" s="121">
        <f>AA145+AA148+AA151</f>
        <v>573500</v>
      </c>
      <c r="AB144" s="121">
        <f>AB145+AB148+AB151</f>
        <v>572500</v>
      </c>
      <c r="AC144" s="121">
        <f>AC145+AC148+AC151</f>
        <v>573000</v>
      </c>
      <c r="AD144" s="121">
        <f t="shared" si="108"/>
        <v>1719000</v>
      </c>
      <c r="AE144" s="121">
        <f t="shared" si="98"/>
        <v>27.565747273893521</v>
      </c>
      <c r="AG144" s="121">
        <f t="shared" si="93"/>
        <v>2949000</v>
      </c>
      <c r="AH144" s="121">
        <f t="shared" si="94"/>
        <v>47.289929441949965</v>
      </c>
      <c r="AJ144" s="121">
        <f>AJ145+AJ148+AJ151</f>
        <v>607500</v>
      </c>
      <c r="AK144" s="121">
        <f>AK145+AK148+AK151</f>
        <v>607500</v>
      </c>
      <c r="AL144" s="121">
        <f>AL145+AL148+AL151</f>
        <v>580000</v>
      </c>
      <c r="AM144" s="121">
        <f t="shared" si="110"/>
        <v>1795000</v>
      </c>
      <c r="AN144" s="121">
        <f t="shared" si="99"/>
        <v>28.784477228992944</v>
      </c>
      <c r="AP144" s="121">
        <f>AP145+AP148+AP151</f>
        <v>387000</v>
      </c>
      <c r="AQ144" s="121">
        <f>AQ145+AQ148+AQ151</f>
        <v>467000</v>
      </c>
      <c r="AR144" s="121">
        <f>AR145+AR148+AR151</f>
        <v>638000</v>
      </c>
      <c r="AS144" s="121">
        <f t="shared" si="112"/>
        <v>1492000</v>
      </c>
      <c r="AT144" s="121">
        <f t="shared" si="100"/>
        <v>23.925593329057087</v>
      </c>
      <c r="AV144" s="121">
        <f t="shared" si="102"/>
        <v>3287000</v>
      </c>
      <c r="AW144" s="121">
        <f t="shared" si="96"/>
        <v>52.710070558050035</v>
      </c>
      <c r="AY144" s="121">
        <f t="shared" si="101"/>
        <v>6236000</v>
      </c>
      <c r="AZ144" s="121">
        <f t="shared" si="97"/>
        <v>100</v>
      </c>
      <c r="BB144" s="120">
        <f t="shared" si="117"/>
        <v>0</v>
      </c>
      <c r="BC144" s="121">
        <f t="shared" si="118"/>
        <v>0</v>
      </c>
      <c r="BD144" s="121">
        <f t="shared" si="119"/>
        <v>6236000</v>
      </c>
      <c r="BE144" s="93"/>
    </row>
    <row r="145" spans="1:57" ht="30" customHeight="1" thickBot="1" x14ac:dyDescent="0.25">
      <c r="A145" s="74"/>
      <c r="B145" s="76"/>
      <c r="C145" s="76"/>
      <c r="D145" s="77"/>
      <c r="E145" s="78"/>
      <c r="F145" s="76"/>
      <c r="G145" s="79"/>
      <c r="H145" s="80"/>
      <c r="I145" s="81"/>
      <c r="J145" s="124" t="s">
        <v>60</v>
      </c>
      <c r="K145" s="82"/>
      <c r="L145" s="83"/>
      <c r="M145" s="77"/>
      <c r="N145" s="101" t="s">
        <v>61</v>
      </c>
      <c r="O145" s="103">
        <v>2820000</v>
      </c>
      <c r="P145" s="103">
        <f>P146+P147</f>
        <v>5370000</v>
      </c>
      <c r="Q145" s="125">
        <f>Q146+Q147</f>
        <v>5898000</v>
      </c>
      <c r="R145" s="126">
        <f>R146+R147</f>
        <v>6416000</v>
      </c>
      <c r="S145" s="103">
        <f>S146+S147</f>
        <v>5370000</v>
      </c>
      <c r="T145" s="103"/>
      <c r="U145" s="103">
        <f>U146+U147</f>
        <v>405000</v>
      </c>
      <c r="V145" s="103">
        <f>V146+V147</f>
        <v>310000</v>
      </c>
      <c r="W145" s="103">
        <f>W146+W147</f>
        <v>321000</v>
      </c>
      <c r="X145" s="103">
        <f t="shared" si="106"/>
        <v>1036000</v>
      </c>
      <c r="Y145" s="103">
        <f t="shared" si="92"/>
        <v>19.292364990689013</v>
      </c>
      <c r="AA145" s="103">
        <f>AA146+AA147</f>
        <v>502000</v>
      </c>
      <c r="AB145" s="103">
        <f>AB146+AB147</f>
        <v>501000</v>
      </c>
      <c r="AC145" s="103">
        <f>AC146+AC147</f>
        <v>501000</v>
      </c>
      <c r="AD145" s="103">
        <f t="shared" si="108"/>
        <v>1504000</v>
      </c>
      <c r="AE145" s="170">
        <f t="shared" ref="AE145:AE150" si="120">AD145/(P145/100)</f>
        <v>28.007448789571693</v>
      </c>
      <c r="AG145" s="103">
        <f t="shared" si="93"/>
        <v>2540000</v>
      </c>
      <c r="AH145" s="103">
        <f t="shared" si="94"/>
        <v>47.299813780260706</v>
      </c>
      <c r="AJ145" s="103">
        <f>AJ146+AJ147</f>
        <v>503000</v>
      </c>
      <c r="AK145" s="103">
        <f>AK146+AK147</f>
        <v>503000</v>
      </c>
      <c r="AL145" s="103">
        <f>AL146+AL147</f>
        <v>505000</v>
      </c>
      <c r="AM145" s="103">
        <f t="shared" si="110"/>
        <v>1511000</v>
      </c>
      <c r="AN145" s="170">
        <f t="shared" ref="AN145:AN150" si="121">AM145/(P145/100)</f>
        <v>28.137802607076349</v>
      </c>
      <c r="AP145" s="103">
        <f>AP146+AP147</f>
        <v>302000</v>
      </c>
      <c r="AQ145" s="103">
        <f>AQ146+AQ147</f>
        <v>442000</v>
      </c>
      <c r="AR145" s="103">
        <f>AR146+AR147</f>
        <v>575000</v>
      </c>
      <c r="AS145" s="103">
        <f t="shared" si="112"/>
        <v>1319000</v>
      </c>
      <c r="AT145" s="170">
        <f t="shared" ref="AT145:AT150" si="122">AS145/(P145/100)</f>
        <v>24.562383612662941</v>
      </c>
      <c r="AV145" s="103">
        <f t="shared" si="102"/>
        <v>2830000</v>
      </c>
      <c r="AW145" s="103">
        <f t="shared" si="96"/>
        <v>52.700186219739294</v>
      </c>
      <c r="AY145" s="103">
        <f t="shared" si="101"/>
        <v>5370000</v>
      </c>
      <c r="AZ145" s="103">
        <f t="shared" si="97"/>
        <v>100</v>
      </c>
      <c r="BB145" s="102">
        <f t="shared" si="117"/>
        <v>0</v>
      </c>
      <c r="BC145" s="103">
        <f t="shared" si="118"/>
        <v>0</v>
      </c>
      <c r="BD145" s="103">
        <f t="shared" si="119"/>
        <v>5370000</v>
      </c>
      <c r="BE145" s="93"/>
    </row>
    <row r="146" spans="1:57" ht="30" customHeight="1" thickBot="1" x14ac:dyDescent="0.25">
      <c r="A146" s="210"/>
      <c r="B146" s="211"/>
      <c r="C146" s="211"/>
      <c r="D146" s="212"/>
      <c r="E146" s="213"/>
      <c r="F146" s="211"/>
      <c r="G146" s="214"/>
      <c r="H146" s="215"/>
      <c r="I146" s="216"/>
      <c r="J146" s="78"/>
      <c r="K146" s="127">
        <v>1</v>
      </c>
      <c r="L146" s="83"/>
      <c r="M146" s="77"/>
      <c r="N146" s="128" t="s">
        <v>62</v>
      </c>
      <c r="O146" s="117">
        <v>2800000</v>
      </c>
      <c r="P146" s="117">
        <v>5350000</v>
      </c>
      <c r="Q146" s="117">
        <v>5880000</v>
      </c>
      <c r="R146" s="117">
        <v>6396000</v>
      </c>
      <c r="S146" s="117">
        <v>5350000</v>
      </c>
      <c r="T146" s="117"/>
      <c r="U146" s="160">
        <v>405000</v>
      </c>
      <c r="V146" s="160">
        <v>310000</v>
      </c>
      <c r="W146" s="160">
        <v>320000</v>
      </c>
      <c r="X146" s="117">
        <f t="shared" si="106"/>
        <v>1035000</v>
      </c>
      <c r="Y146" s="144">
        <f t="shared" si="92"/>
        <v>19.345794392523363</v>
      </c>
      <c r="AA146" s="160">
        <v>500000</v>
      </c>
      <c r="AB146" s="160">
        <v>500000</v>
      </c>
      <c r="AC146" s="160">
        <v>500000</v>
      </c>
      <c r="AD146" s="117">
        <f t="shared" si="108"/>
        <v>1500000</v>
      </c>
      <c r="AE146" s="171">
        <f t="shared" si="120"/>
        <v>28.037383177570092</v>
      </c>
      <c r="AG146" s="117">
        <f t="shared" si="93"/>
        <v>2535000</v>
      </c>
      <c r="AH146" s="117">
        <f t="shared" si="94"/>
        <v>47.383177570093459</v>
      </c>
      <c r="AJ146" s="160">
        <v>500000</v>
      </c>
      <c r="AK146" s="160">
        <v>500000</v>
      </c>
      <c r="AL146" s="160">
        <v>500000</v>
      </c>
      <c r="AM146" s="117">
        <f t="shared" si="110"/>
        <v>1500000</v>
      </c>
      <c r="AN146" s="171">
        <f t="shared" si="121"/>
        <v>28.037383177570092</v>
      </c>
      <c r="AP146" s="160">
        <v>300000</v>
      </c>
      <c r="AQ146" s="160">
        <v>440000</v>
      </c>
      <c r="AR146" s="160">
        <v>575000</v>
      </c>
      <c r="AS146" s="117">
        <f t="shared" si="112"/>
        <v>1315000</v>
      </c>
      <c r="AT146" s="171">
        <f t="shared" si="122"/>
        <v>24.579439252336449</v>
      </c>
      <c r="AV146" s="117">
        <f t="shared" si="102"/>
        <v>2815000</v>
      </c>
      <c r="AW146" s="117">
        <f t="shared" si="96"/>
        <v>52.616822429906541</v>
      </c>
      <c r="AY146" s="117">
        <f t="shared" si="101"/>
        <v>5350000</v>
      </c>
      <c r="AZ146" s="117">
        <f t="shared" si="97"/>
        <v>100</v>
      </c>
      <c r="BB146" s="117">
        <f t="shared" si="117"/>
        <v>0</v>
      </c>
      <c r="BC146" s="117">
        <f t="shared" si="118"/>
        <v>0</v>
      </c>
      <c r="BD146" s="117">
        <f t="shared" si="119"/>
        <v>5350000</v>
      </c>
      <c r="BE146" s="93"/>
    </row>
    <row r="147" spans="1:57" ht="30" customHeight="1" thickBot="1" x14ac:dyDescent="0.25">
      <c r="A147" s="210"/>
      <c r="B147" s="211"/>
      <c r="C147" s="211"/>
      <c r="D147" s="212"/>
      <c r="E147" s="213"/>
      <c r="F147" s="211"/>
      <c r="G147" s="214"/>
      <c r="H147" s="215"/>
      <c r="I147" s="216"/>
      <c r="J147" s="78"/>
      <c r="K147" s="127">
        <v>4</v>
      </c>
      <c r="L147" s="83"/>
      <c r="M147" s="77"/>
      <c r="N147" s="128" t="s">
        <v>63</v>
      </c>
      <c r="O147" s="117">
        <v>20000</v>
      </c>
      <c r="P147" s="117">
        <v>20000</v>
      </c>
      <c r="Q147" s="117">
        <v>18000</v>
      </c>
      <c r="R147" s="117">
        <v>20000</v>
      </c>
      <c r="S147" s="117">
        <v>20000</v>
      </c>
      <c r="T147" s="117"/>
      <c r="U147" s="160"/>
      <c r="V147" s="160"/>
      <c r="W147" s="160">
        <v>1000</v>
      </c>
      <c r="X147" s="117">
        <f t="shared" si="106"/>
        <v>1000</v>
      </c>
      <c r="Y147" s="144">
        <f t="shared" si="92"/>
        <v>5</v>
      </c>
      <c r="AA147" s="160">
        <v>2000</v>
      </c>
      <c r="AB147" s="160">
        <v>1000</v>
      </c>
      <c r="AC147" s="160">
        <v>1000</v>
      </c>
      <c r="AD147" s="117">
        <f t="shared" si="108"/>
        <v>4000</v>
      </c>
      <c r="AE147" s="171">
        <f t="shared" si="120"/>
        <v>20</v>
      </c>
      <c r="AG147" s="117">
        <f t="shared" si="93"/>
        <v>5000</v>
      </c>
      <c r="AH147" s="117">
        <f t="shared" si="94"/>
        <v>25</v>
      </c>
      <c r="AJ147" s="160">
        <v>3000</v>
      </c>
      <c r="AK147" s="160">
        <v>3000</v>
      </c>
      <c r="AL147" s="160">
        <v>5000</v>
      </c>
      <c r="AM147" s="117">
        <f t="shared" si="110"/>
        <v>11000</v>
      </c>
      <c r="AN147" s="171">
        <f t="shared" si="121"/>
        <v>55</v>
      </c>
      <c r="AP147" s="160">
        <v>2000</v>
      </c>
      <c r="AQ147" s="160">
        <v>2000</v>
      </c>
      <c r="AR147" s="160"/>
      <c r="AS147" s="117">
        <f t="shared" si="112"/>
        <v>4000</v>
      </c>
      <c r="AT147" s="171">
        <f t="shared" si="122"/>
        <v>20</v>
      </c>
      <c r="AV147" s="117">
        <f t="shared" si="102"/>
        <v>15000</v>
      </c>
      <c r="AW147" s="117">
        <f t="shared" si="96"/>
        <v>75</v>
      </c>
      <c r="AY147" s="117">
        <f t="shared" si="101"/>
        <v>20000</v>
      </c>
      <c r="AZ147" s="117">
        <f t="shared" si="97"/>
        <v>100</v>
      </c>
      <c r="BB147" s="117">
        <f t="shared" si="117"/>
        <v>0</v>
      </c>
      <c r="BC147" s="117">
        <f t="shared" si="118"/>
        <v>0</v>
      </c>
      <c r="BD147" s="117">
        <f t="shared" si="119"/>
        <v>20000</v>
      </c>
      <c r="BE147" s="93"/>
    </row>
    <row r="148" spans="1:57" ht="30" customHeight="1" thickBot="1" x14ac:dyDescent="0.25">
      <c r="A148" s="74"/>
      <c r="B148" s="76"/>
      <c r="C148" s="76"/>
      <c r="D148" s="77"/>
      <c r="E148" s="78"/>
      <c r="F148" s="76"/>
      <c r="G148" s="79"/>
      <c r="H148" s="80"/>
      <c r="I148" s="81"/>
      <c r="J148" s="124" t="s">
        <v>64</v>
      </c>
      <c r="K148" s="82"/>
      <c r="L148" s="83"/>
      <c r="M148" s="77"/>
      <c r="N148" s="101" t="s">
        <v>65</v>
      </c>
      <c r="O148" s="103">
        <v>502000</v>
      </c>
      <c r="P148" s="103">
        <f>P149+P150</f>
        <v>801000</v>
      </c>
      <c r="Q148" s="125">
        <f>Q149+Q150</f>
        <v>1001000</v>
      </c>
      <c r="R148" s="126">
        <f>R149+R150</f>
        <v>1091000</v>
      </c>
      <c r="S148" s="103">
        <f>S149+S150</f>
        <v>801000</v>
      </c>
      <c r="T148" s="103"/>
      <c r="U148" s="103">
        <f>U149+U150</f>
        <v>60000</v>
      </c>
      <c r="V148" s="103">
        <f>V149+V150</f>
        <v>60000</v>
      </c>
      <c r="W148" s="103">
        <f>W149+W150</f>
        <v>56000</v>
      </c>
      <c r="X148" s="103">
        <f t="shared" si="106"/>
        <v>176000</v>
      </c>
      <c r="Y148" s="103">
        <f t="shared" si="92"/>
        <v>21.972534332084894</v>
      </c>
      <c r="AA148" s="103">
        <f>AA149+AA150</f>
        <v>65000</v>
      </c>
      <c r="AB148" s="103">
        <f>AB149+AB150</f>
        <v>65000</v>
      </c>
      <c r="AC148" s="103">
        <f>AC149+AC150</f>
        <v>65000</v>
      </c>
      <c r="AD148" s="103">
        <f t="shared" si="108"/>
        <v>195000</v>
      </c>
      <c r="AE148" s="170">
        <f t="shared" si="120"/>
        <v>24.344569288389515</v>
      </c>
      <c r="AG148" s="103">
        <f t="shared" si="93"/>
        <v>371000</v>
      </c>
      <c r="AH148" s="103">
        <f t="shared" si="94"/>
        <v>46.317103620474406</v>
      </c>
      <c r="AJ148" s="103">
        <f>AJ149+AJ150</f>
        <v>100000</v>
      </c>
      <c r="AK148" s="103">
        <f>AK149+AK150</f>
        <v>100000</v>
      </c>
      <c r="AL148" s="103">
        <f>AL149+AL150</f>
        <v>70000</v>
      </c>
      <c r="AM148" s="103">
        <f t="shared" si="110"/>
        <v>270000</v>
      </c>
      <c r="AN148" s="170">
        <f t="shared" si="121"/>
        <v>33.707865168539328</v>
      </c>
      <c r="AP148" s="103">
        <f>AP149+AP150</f>
        <v>80000</v>
      </c>
      <c r="AQ148" s="103">
        <f>AQ149+AQ150</f>
        <v>20000</v>
      </c>
      <c r="AR148" s="103">
        <f>AR149+AR150</f>
        <v>60000</v>
      </c>
      <c r="AS148" s="103">
        <f t="shared" si="112"/>
        <v>160000</v>
      </c>
      <c r="AT148" s="170">
        <f t="shared" si="122"/>
        <v>19.975031210986266</v>
      </c>
      <c r="AV148" s="103">
        <f t="shared" si="102"/>
        <v>430000</v>
      </c>
      <c r="AW148" s="103">
        <f t="shared" si="96"/>
        <v>53.682896379525594</v>
      </c>
      <c r="AY148" s="103">
        <f t="shared" si="101"/>
        <v>801000</v>
      </c>
      <c r="AZ148" s="103">
        <f t="shared" si="97"/>
        <v>100</v>
      </c>
      <c r="BB148" s="102">
        <f t="shared" si="117"/>
        <v>0</v>
      </c>
      <c r="BC148" s="103">
        <f t="shared" si="118"/>
        <v>0</v>
      </c>
      <c r="BD148" s="103">
        <f t="shared" si="119"/>
        <v>801000</v>
      </c>
      <c r="BE148" s="93"/>
    </row>
    <row r="149" spans="1:57" ht="30" customHeight="1" thickBot="1" x14ac:dyDescent="0.25">
      <c r="A149" s="74"/>
      <c r="B149" s="76"/>
      <c r="C149" s="76"/>
      <c r="D149" s="77"/>
      <c r="E149" s="78"/>
      <c r="F149" s="76"/>
      <c r="G149" s="79"/>
      <c r="H149" s="80"/>
      <c r="I149" s="81"/>
      <c r="J149" s="78"/>
      <c r="K149" s="127">
        <v>1</v>
      </c>
      <c r="L149" s="83"/>
      <c r="M149" s="77"/>
      <c r="N149" s="128" t="s">
        <v>62</v>
      </c>
      <c r="O149" s="117">
        <v>500000</v>
      </c>
      <c r="P149" s="117">
        <v>800000</v>
      </c>
      <c r="Q149" s="117">
        <v>1000000</v>
      </c>
      <c r="R149" s="117">
        <v>1090000</v>
      </c>
      <c r="S149" s="117">
        <v>800000</v>
      </c>
      <c r="T149" s="117"/>
      <c r="U149" s="160">
        <v>60000</v>
      </c>
      <c r="V149" s="160">
        <v>60000</v>
      </c>
      <c r="W149" s="160">
        <v>55000</v>
      </c>
      <c r="X149" s="117">
        <f t="shared" si="106"/>
        <v>175000</v>
      </c>
      <c r="Y149" s="144">
        <f t="shared" si="92"/>
        <v>21.875</v>
      </c>
      <c r="AA149" s="160">
        <v>65000</v>
      </c>
      <c r="AB149" s="160">
        <v>65000</v>
      </c>
      <c r="AC149" s="160">
        <v>65000</v>
      </c>
      <c r="AD149" s="117">
        <f t="shared" si="108"/>
        <v>195000</v>
      </c>
      <c r="AE149" s="171">
        <f t="shared" si="120"/>
        <v>24.375</v>
      </c>
      <c r="AG149" s="117">
        <f t="shared" si="93"/>
        <v>370000</v>
      </c>
      <c r="AH149" s="117">
        <f t="shared" si="94"/>
        <v>46.25</v>
      </c>
      <c r="AJ149" s="160">
        <v>100000</v>
      </c>
      <c r="AK149" s="160">
        <v>100000</v>
      </c>
      <c r="AL149" s="160">
        <v>70000</v>
      </c>
      <c r="AM149" s="117">
        <f t="shared" si="110"/>
        <v>270000</v>
      </c>
      <c r="AN149" s="171">
        <f t="shared" si="121"/>
        <v>33.75</v>
      </c>
      <c r="AP149" s="160">
        <v>80000</v>
      </c>
      <c r="AQ149" s="160">
        <v>20000</v>
      </c>
      <c r="AR149" s="160">
        <v>60000</v>
      </c>
      <c r="AS149" s="117">
        <f t="shared" si="112"/>
        <v>160000</v>
      </c>
      <c r="AT149" s="171">
        <f t="shared" si="122"/>
        <v>20</v>
      </c>
      <c r="AV149" s="117">
        <f t="shared" si="102"/>
        <v>430000</v>
      </c>
      <c r="AW149" s="117">
        <f t="shared" si="96"/>
        <v>53.75</v>
      </c>
      <c r="AY149" s="117">
        <f t="shared" si="101"/>
        <v>800000</v>
      </c>
      <c r="AZ149" s="117">
        <f t="shared" si="97"/>
        <v>100</v>
      </c>
      <c r="BB149" s="117">
        <f t="shared" si="117"/>
        <v>0</v>
      </c>
      <c r="BC149" s="117">
        <f t="shared" si="118"/>
        <v>0</v>
      </c>
      <c r="BD149" s="117">
        <f t="shared" si="119"/>
        <v>800000</v>
      </c>
      <c r="BE149" s="93"/>
    </row>
    <row r="150" spans="1:57" ht="30" customHeight="1" x14ac:dyDescent="0.2">
      <c r="A150" s="74"/>
      <c r="B150" s="76"/>
      <c r="C150" s="76"/>
      <c r="D150" s="77"/>
      <c r="E150" s="78"/>
      <c r="F150" s="76"/>
      <c r="G150" s="79"/>
      <c r="H150" s="80"/>
      <c r="I150" s="81"/>
      <c r="J150" s="78"/>
      <c r="K150" s="127">
        <v>4</v>
      </c>
      <c r="L150" s="83"/>
      <c r="M150" s="77"/>
      <c r="N150" s="128" t="s">
        <v>63</v>
      </c>
      <c r="O150" s="117">
        <v>2000</v>
      </c>
      <c r="P150" s="117">
        <v>1000</v>
      </c>
      <c r="Q150" s="117">
        <v>1000</v>
      </c>
      <c r="R150" s="117">
        <v>1000</v>
      </c>
      <c r="S150" s="117">
        <v>1000</v>
      </c>
      <c r="T150" s="117"/>
      <c r="U150" s="160"/>
      <c r="V150" s="160"/>
      <c r="W150" s="160">
        <v>1000</v>
      </c>
      <c r="X150" s="117">
        <f t="shared" si="106"/>
        <v>1000</v>
      </c>
      <c r="Y150" s="144">
        <f t="shared" si="92"/>
        <v>100</v>
      </c>
      <c r="AA150" s="160"/>
      <c r="AB150" s="160"/>
      <c r="AC150" s="160"/>
      <c r="AD150" s="117">
        <f t="shared" si="108"/>
        <v>0</v>
      </c>
      <c r="AE150" s="171">
        <f t="shared" si="120"/>
        <v>0</v>
      </c>
      <c r="AG150" s="117">
        <f t="shared" si="93"/>
        <v>1000</v>
      </c>
      <c r="AH150" s="117">
        <f t="shared" si="94"/>
        <v>100</v>
      </c>
      <c r="AJ150" s="160"/>
      <c r="AK150" s="160"/>
      <c r="AL150" s="160"/>
      <c r="AM150" s="117">
        <f t="shared" si="110"/>
        <v>0</v>
      </c>
      <c r="AN150" s="171">
        <f t="shared" si="121"/>
        <v>0</v>
      </c>
      <c r="AP150" s="160"/>
      <c r="AQ150" s="160"/>
      <c r="AR150" s="160"/>
      <c r="AS150" s="117">
        <f t="shared" si="112"/>
        <v>0</v>
      </c>
      <c r="AT150" s="171">
        <f t="shared" si="122"/>
        <v>0</v>
      </c>
      <c r="AV150" s="117">
        <f t="shared" si="102"/>
        <v>0</v>
      </c>
      <c r="AW150" s="117">
        <f t="shared" si="96"/>
        <v>0</v>
      </c>
      <c r="AY150" s="117">
        <f t="shared" si="101"/>
        <v>1000</v>
      </c>
      <c r="AZ150" s="117">
        <f t="shared" si="97"/>
        <v>100</v>
      </c>
      <c r="BB150" s="117">
        <f t="shared" si="117"/>
        <v>0</v>
      </c>
      <c r="BC150" s="117">
        <f t="shared" si="118"/>
        <v>0</v>
      </c>
      <c r="BD150" s="117">
        <f t="shared" si="119"/>
        <v>1000</v>
      </c>
      <c r="BE150" s="93"/>
    </row>
    <row r="151" spans="1:57" ht="30" customHeight="1" x14ac:dyDescent="0.2">
      <c r="A151" s="74"/>
      <c r="B151" s="76"/>
      <c r="C151" s="76"/>
      <c r="D151" s="77"/>
      <c r="E151" s="78"/>
      <c r="F151" s="76"/>
      <c r="G151" s="79"/>
      <c r="H151" s="80"/>
      <c r="I151" s="81"/>
      <c r="J151" s="124" t="s">
        <v>52</v>
      </c>
      <c r="K151" s="82"/>
      <c r="L151" s="83"/>
      <c r="M151" s="77"/>
      <c r="N151" s="101" t="s">
        <v>53</v>
      </c>
      <c r="O151" s="102">
        <v>73000</v>
      </c>
      <c r="P151" s="103">
        <f>P152+P153+P154+P155</f>
        <v>65000</v>
      </c>
      <c r="Q151" s="125">
        <f>Q152+Q153+Q154+Q155</f>
        <v>72000</v>
      </c>
      <c r="R151" s="126">
        <f>R152+R153+R154+R155</f>
        <v>75000</v>
      </c>
      <c r="S151" s="103">
        <f>S152+S153+S154+S155</f>
        <v>65000</v>
      </c>
      <c r="T151" s="103"/>
      <c r="U151" s="103">
        <f>U152+U153+U154+U155</f>
        <v>1000</v>
      </c>
      <c r="V151" s="103">
        <f>V152+V153+V154+V155</f>
        <v>4000</v>
      </c>
      <c r="W151" s="103">
        <f>W152+W153+W154+W155</f>
        <v>13000</v>
      </c>
      <c r="X151" s="103">
        <f t="shared" si="106"/>
        <v>18000</v>
      </c>
      <c r="Y151" s="103">
        <f t="shared" si="92"/>
        <v>27.692307692307693</v>
      </c>
      <c r="AA151" s="103">
        <f>AA152+AA153+AA154+AA155</f>
        <v>6500</v>
      </c>
      <c r="AB151" s="103">
        <f>AB152+AB153+AB154+AB155</f>
        <v>6500</v>
      </c>
      <c r="AC151" s="103">
        <f>AC152+AC153+AC154+AC155</f>
        <v>7000</v>
      </c>
      <c r="AD151" s="103">
        <f t="shared" si="108"/>
        <v>20000</v>
      </c>
      <c r="AE151" s="103">
        <f>AD151/(S151/100)</f>
        <v>30.76923076923077</v>
      </c>
      <c r="AG151" s="103">
        <f t="shared" si="93"/>
        <v>38000</v>
      </c>
      <c r="AH151" s="103">
        <f t="shared" si="94"/>
        <v>58.46153846153846</v>
      </c>
      <c r="AJ151" s="103">
        <f>AJ152+AJ153+AJ154+AJ155</f>
        <v>4500</v>
      </c>
      <c r="AK151" s="103">
        <f>AK152+AK153+AK154+AK155</f>
        <v>4500</v>
      </c>
      <c r="AL151" s="103">
        <f>AL152+AL153+AL154+AL155</f>
        <v>5000</v>
      </c>
      <c r="AM151" s="103">
        <f t="shared" si="110"/>
        <v>14000</v>
      </c>
      <c r="AN151" s="103">
        <f>AM151/(S151/100)</f>
        <v>21.53846153846154</v>
      </c>
      <c r="AP151" s="103">
        <f>AP152+AP153+AP154+AP155</f>
        <v>5000</v>
      </c>
      <c r="AQ151" s="103">
        <f>AQ152+AQ153+AQ154+AQ155</f>
        <v>5000</v>
      </c>
      <c r="AR151" s="103">
        <f>AR152+AR153+AR154+AR155</f>
        <v>3000</v>
      </c>
      <c r="AS151" s="103">
        <f t="shared" si="112"/>
        <v>13000</v>
      </c>
      <c r="AT151" s="103">
        <f>AS151/(S151/100)</f>
        <v>20</v>
      </c>
      <c r="AV151" s="103">
        <f t="shared" si="102"/>
        <v>27000</v>
      </c>
      <c r="AW151" s="103">
        <f t="shared" si="96"/>
        <v>41.53846153846154</v>
      </c>
      <c r="AY151" s="103">
        <f t="shared" si="101"/>
        <v>65000</v>
      </c>
      <c r="AZ151" s="103">
        <f t="shared" si="97"/>
        <v>100</v>
      </c>
      <c r="BB151" s="102">
        <f t="shared" si="117"/>
        <v>0</v>
      </c>
      <c r="BC151" s="103">
        <f t="shared" si="118"/>
        <v>0</v>
      </c>
      <c r="BD151" s="103">
        <f t="shared" si="119"/>
        <v>65000</v>
      </c>
      <c r="BE151" s="93"/>
    </row>
    <row r="152" spans="1:57" ht="30" customHeight="1" x14ac:dyDescent="0.2">
      <c r="A152" s="74"/>
      <c r="B152" s="76"/>
      <c r="C152" s="76"/>
      <c r="D152" s="77"/>
      <c r="E152" s="78"/>
      <c r="F152" s="76"/>
      <c r="G152" s="79"/>
      <c r="H152" s="80"/>
      <c r="I152" s="81"/>
      <c r="J152" s="78"/>
      <c r="K152" s="127">
        <v>2</v>
      </c>
      <c r="L152" s="83"/>
      <c r="M152" s="77"/>
      <c r="N152" s="128" t="s">
        <v>54</v>
      </c>
      <c r="O152" s="129">
        <v>6000</v>
      </c>
      <c r="P152" s="117">
        <v>10000</v>
      </c>
      <c r="Q152" s="117">
        <v>12000</v>
      </c>
      <c r="R152" s="117">
        <v>13000</v>
      </c>
      <c r="S152" s="117">
        <v>10000</v>
      </c>
      <c r="T152" s="117"/>
      <c r="U152" s="117"/>
      <c r="V152" s="117"/>
      <c r="W152" s="117">
        <v>2000</v>
      </c>
      <c r="X152" s="117">
        <f t="shared" si="106"/>
        <v>2000</v>
      </c>
      <c r="Y152" s="144">
        <f t="shared" si="92"/>
        <v>20</v>
      </c>
      <c r="AA152" s="117">
        <v>1000</v>
      </c>
      <c r="AB152" s="117">
        <v>1000</v>
      </c>
      <c r="AC152" s="117">
        <v>1000</v>
      </c>
      <c r="AD152" s="117">
        <f t="shared" si="108"/>
        <v>3000</v>
      </c>
      <c r="AE152" s="144">
        <f>AD152/(S152/100)</f>
        <v>30</v>
      </c>
      <c r="AG152" s="117">
        <f t="shared" si="93"/>
        <v>5000</v>
      </c>
      <c r="AH152" s="117">
        <f t="shared" si="94"/>
        <v>50</v>
      </c>
      <c r="AJ152" s="117">
        <v>1000</v>
      </c>
      <c r="AK152" s="117">
        <v>1000</v>
      </c>
      <c r="AL152" s="117">
        <v>1000</v>
      </c>
      <c r="AM152" s="117">
        <f t="shared" si="110"/>
        <v>3000</v>
      </c>
      <c r="AN152" s="144">
        <f>AM152/(S152/100)</f>
        <v>30</v>
      </c>
      <c r="AP152" s="117">
        <v>1000</v>
      </c>
      <c r="AQ152" s="117">
        <v>1000</v>
      </c>
      <c r="AR152" s="117"/>
      <c r="AS152" s="117">
        <f t="shared" si="112"/>
        <v>2000</v>
      </c>
      <c r="AT152" s="144">
        <f>AS152/(S152/100)</f>
        <v>20</v>
      </c>
      <c r="AV152" s="117">
        <f t="shared" si="102"/>
        <v>5000</v>
      </c>
      <c r="AW152" s="117">
        <f t="shared" si="96"/>
        <v>50</v>
      </c>
      <c r="AY152" s="117">
        <f t="shared" si="101"/>
        <v>10000</v>
      </c>
      <c r="AZ152" s="117">
        <f t="shared" si="97"/>
        <v>100</v>
      </c>
      <c r="BB152" s="117">
        <f t="shared" si="117"/>
        <v>0</v>
      </c>
      <c r="BC152" s="117">
        <f t="shared" si="118"/>
        <v>0</v>
      </c>
      <c r="BD152" s="117">
        <f t="shared" si="119"/>
        <v>10000</v>
      </c>
      <c r="BE152" s="93"/>
    </row>
    <row r="153" spans="1:57" ht="30" customHeight="1" x14ac:dyDescent="0.2">
      <c r="A153" s="74"/>
      <c r="B153" s="76"/>
      <c r="C153" s="76"/>
      <c r="D153" s="77"/>
      <c r="E153" s="78"/>
      <c r="F153" s="76"/>
      <c r="G153" s="79"/>
      <c r="H153" s="80"/>
      <c r="I153" s="81"/>
      <c r="J153" s="78"/>
      <c r="K153" s="127">
        <v>3</v>
      </c>
      <c r="L153" s="83"/>
      <c r="M153" s="77"/>
      <c r="N153" s="128" t="s">
        <v>66</v>
      </c>
      <c r="O153" s="129">
        <v>50000</v>
      </c>
      <c r="P153" s="117">
        <v>44000</v>
      </c>
      <c r="Q153" s="117">
        <v>48000</v>
      </c>
      <c r="R153" s="117">
        <v>50000</v>
      </c>
      <c r="S153" s="117">
        <v>44000</v>
      </c>
      <c r="T153" s="117"/>
      <c r="U153" s="117"/>
      <c r="V153" s="117">
        <v>3000</v>
      </c>
      <c r="W153" s="117">
        <v>9000</v>
      </c>
      <c r="X153" s="117">
        <f t="shared" si="106"/>
        <v>12000</v>
      </c>
      <c r="Y153" s="144">
        <f t="shared" si="92"/>
        <v>27.272727272727273</v>
      </c>
      <c r="AA153" s="117">
        <v>5000</v>
      </c>
      <c r="AB153" s="117">
        <v>5000</v>
      </c>
      <c r="AC153" s="117">
        <v>5000</v>
      </c>
      <c r="AD153" s="117">
        <f t="shared" si="108"/>
        <v>15000</v>
      </c>
      <c r="AE153" s="144">
        <f>AD153/(S153/100)</f>
        <v>34.090909090909093</v>
      </c>
      <c r="AG153" s="117">
        <f t="shared" si="93"/>
        <v>27000</v>
      </c>
      <c r="AH153" s="117">
        <f t="shared" si="94"/>
        <v>61.363636363636367</v>
      </c>
      <c r="AJ153" s="117">
        <v>3000</v>
      </c>
      <c r="AK153" s="117">
        <v>3000</v>
      </c>
      <c r="AL153" s="117">
        <v>3000</v>
      </c>
      <c r="AM153" s="117">
        <f t="shared" si="110"/>
        <v>9000</v>
      </c>
      <c r="AN153" s="144">
        <f>AM153/(S153/100)</f>
        <v>20.454545454545453</v>
      </c>
      <c r="AP153" s="117">
        <v>3000</v>
      </c>
      <c r="AQ153" s="117">
        <v>3000</v>
      </c>
      <c r="AR153" s="117">
        <v>2000</v>
      </c>
      <c r="AS153" s="117">
        <f t="shared" si="112"/>
        <v>8000</v>
      </c>
      <c r="AT153" s="144">
        <f>AS153/(S153/100)</f>
        <v>18.181818181818183</v>
      </c>
      <c r="AV153" s="117">
        <f t="shared" si="102"/>
        <v>17000</v>
      </c>
      <c r="AW153" s="117">
        <f t="shared" si="96"/>
        <v>38.636363636363633</v>
      </c>
      <c r="AY153" s="117">
        <f t="shared" si="101"/>
        <v>44000</v>
      </c>
      <c r="AZ153" s="117">
        <f t="shared" si="97"/>
        <v>100</v>
      </c>
      <c r="BB153" s="117">
        <f t="shared" si="117"/>
        <v>0</v>
      </c>
      <c r="BC153" s="117">
        <f t="shared" si="118"/>
        <v>0</v>
      </c>
      <c r="BD153" s="117">
        <f t="shared" si="119"/>
        <v>44000</v>
      </c>
      <c r="BE153" s="93"/>
    </row>
    <row r="154" spans="1:57" ht="30" customHeight="1" x14ac:dyDescent="0.2">
      <c r="A154" s="74"/>
      <c r="B154" s="76"/>
      <c r="C154" s="76"/>
      <c r="D154" s="77"/>
      <c r="E154" s="78"/>
      <c r="F154" s="76"/>
      <c r="G154" s="79"/>
      <c r="H154" s="80"/>
      <c r="I154" s="81"/>
      <c r="J154" s="78"/>
      <c r="K154" s="127">
        <v>5</v>
      </c>
      <c r="L154" s="83"/>
      <c r="M154" s="77"/>
      <c r="N154" s="128" t="s">
        <v>55</v>
      </c>
      <c r="O154" s="129">
        <v>5000</v>
      </c>
      <c r="P154" s="117">
        <v>3000</v>
      </c>
      <c r="Q154" s="117">
        <v>4000</v>
      </c>
      <c r="R154" s="117">
        <v>4000</v>
      </c>
      <c r="S154" s="117">
        <v>3000</v>
      </c>
      <c r="T154" s="117"/>
      <c r="U154" s="160">
        <v>1000</v>
      </c>
      <c r="V154" s="160">
        <v>1000</v>
      </c>
      <c r="W154" s="160">
        <v>1000</v>
      </c>
      <c r="X154" s="117">
        <f t="shared" si="106"/>
        <v>3000</v>
      </c>
      <c r="Y154" s="144">
        <f t="shared" si="92"/>
        <v>100</v>
      </c>
      <c r="AA154" s="160"/>
      <c r="AB154" s="160"/>
      <c r="AC154" s="160"/>
      <c r="AD154" s="117">
        <f t="shared" si="108"/>
        <v>0</v>
      </c>
      <c r="AE154" s="144">
        <f>AD154/(S154/100)</f>
        <v>0</v>
      </c>
      <c r="AG154" s="117">
        <f t="shared" si="93"/>
        <v>3000</v>
      </c>
      <c r="AH154" s="117">
        <f t="shared" si="94"/>
        <v>100</v>
      </c>
      <c r="AJ154" s="160"/>
      <c r="AK154" s="160"/>
      <c r="AL154" s="160"/>
      <c r="AM154" s="117">
        <f t="shared" si="110"/>
        <v>0</v>
      </c>
      <c r="AN154" s="144">
        <f>AM154/(S154/100)</f>
        <v>0</v>
      </c>
      <c r="AP154" s="160"/>
      <c r="AQ154" s="160"/>
      <c r="AR154" s="160"/>
      <c r="AS154" s="117">
        <f t="shared" si="112"/>
        <v>0</v>
      </c>
      <c r="AT154" s="144">
        <f>AS154/(S154/100)</f>
        <v>0</v>
      </c>
      <c r="AV154" s="117">
        <f t="shared" si="102"/>
        <v>0</v>
      </c>
      <c r="AW154" s="117">
        <f t="shared" si="96"/>
        <v>0</v>
      </c>
      <c r="AY154" s="117">
        <f t="shared" si="101"/>
        <v>3000</v>
      </c>
      <c r="AZ154" s="117">
        <f t="shared" si="97"/>
        <v>100</v>
      </c>
      <c r="BB154" s="117">
        <f t="shared" si="117"/>
        <v>0</v>
      </c>
      <c r="BC154" s="117">
        <f t="shared" si="118"/>
        <v>0</v>
      </c>
      <c r="BD154" s="117">
        <f t="shared" si="119"/>
        <v>3000</v>
      </c>
      <c r="BE154" s="93"/>
    </row>
    <row r="155" spans="1:57" ht="30" customHeight="1" x14ac:dyDescent="0.2">
      <c r="A155" s="74"/>
      <c r="B155" s="76"/>
      <c r="C155" s="76"/>
      <c r="D155" s="77"/>
      <c r="E155" s="78"/>
      <c r="F155" s="76"/>
      <c r="G155" s="79"/>
      <c r="H155" s="80"/>
      <c r="I155" s="81"/>
      <c r="J155" s="78"/>
      <c r="K155" s="127">
        <v>7</v>
      </c>
      <c r="L155" s="83"/>
      <c r="M155" s="77"/>
      <c r="N155" s="128" t="s">
        <v>56</v>
      </c>
      <c r="O155" s="129">
        <v>12000</v>
      </c>
      <c r="P155" s="117">
        <v>8000</v>
      </c>
      <c r="Q155" s="117">
        <v>8000</v>
      </c>
      <c r="R155" s="117">
        <v>8000</v>
      </c>
      <c r="S155" s="117">
        <v>8000</v>
      </c>
      <c r="T155" s="117"/>
      <c r="U155" s="117">
        <v>0</v>
      </c>
      <c r="V155" s="117">
        <v>0</v>
      </c>
      <c r="W155" s="117">
        <v>1000</v>
      </c>
      <c r="X155" s="117">
        <f t="shared" si="106"/>
        <v>1000</v>
      </c>
      <c r="Y155" s="144">
        <f t="shared" si="92"/>
        <v>12.5</v>
      </c>
      <c r="AA155" s="117">
        <v>500</v>
      </c>
      <c r="AB155" s="117">
        <v>500</v>
      </c>
      <c r="AC155" s="117">
        <v>1000</v>
      </c>
      <c r="AD155" s="117">
        <f t="shared" si="108"/>
        <v>2000</v>
      </c>
      <c r="AE155" s="144">
        <f>AD155/(S155/100)</f>
        <v>25</v>
      </c>
      <c r="AG155" s="117">
        <f t="shared" si="93"/>
        <v>3000</v>
      </c>
      <c r="AH155" s="117">
        <f t="shared" si="94"/>
        <v>37.5</v>
      </c>
      <c r="AJ155" s="117">
        <v>500</v>
      </c>
      <c r="AK155" s="117">
        <v>500</v>
      </c>
      <c r="AL155" s="117">
        <v>1000</v>
      </c>
      <c r="AM155" s="117">
        <f t="shared" si="110"/>
        <v>2000</v>
      </c>
      <c r="AN155" s="144">
        <f>AM155/(S155/100)</f>
        <v>25</v>
      </c>
      <c r="AP155" s="117">
        <v>1000</v>
      </c>
      <c r="AQ155" s="117">
        <v>1000</v>
      </c>
      <c r="AR155" s="117">
        <v>1000</v>
      </c>
      <c r="AS155" s="117">
        <f t="shared" si="112"/>
        <v>3000</v>
      </c>
      <c r="AT155" s="144">
        <f>AS155/(S155/100)</f>
        <v>37.5</v>
      </c>
      <c r="AV155" s="117">
        <f t="shared" si="102"/>
        <v>5000</v>
      </c>
      <c r="AW155" s="117">
        <f t="shared" si="96"/>
        <v>62.5</v>
      </c>
      <c r="AY155" s="117">
        <f t="shared" si="101"/>
        <v>8000</v>
      </c>
      <c r="AZ155" s="117">
        <f t="shared" si="97"/>
        <v>100</v>
      </c>
      <c r="BB155" s="117">
        <f t="shared" si="117"/>
        <v>0</v>
      </c>
      <c r="BC155" s="117">
        <f t="shared" si="118"/>
        <v>0</v>
      </c>
      <c r="BD155" s="117">
        <f t="shared" si="119"/>
        <v>8000</v>
      </c>
      <c r="BE155" s="93"/>
    </row>
    <row r="156" spans="1:57" ht="30" customHeight="1" x14ac:dyDescent="0.2">
      <c r="A156" s="74"/>
      <c r="B156" s="76"/>
      <c r="C156" s="76"/>
      <c r="D156" s="77"/>
      <c r="E156" s="78"/>
      <c r="F156" s="76"/>
      <c r="G156" s="104"/>
      <c r="H156" s="106" t="s">
        <v>49</v>
      </c>
      <c r="I156" s="107"/>
      <c r="J156" s="108"/>
      <c r="K156" s="109"/>
      <c r="L156" s="110"/>
      <c r="M156" s="111"/>
      <c r="N156" s="112" t="s">
        <v>50</v>
      </c>
      <c r="O156" s="113">
        <v>244000</v>
      </c>
      <c r="P156" s="114">
        <f>P157</f>
        <v>385000</v>
      </c>
      <c r="Q156" s="115">
        <f>Q157</f>
        <v>387000</v>
      </c>
      <c r="R156" s="116">
        <f>R157</f>
        <v>397000</v>
      </c>
      <c r="S156" s="114">
        <f>S157</f>
        <v>385000</v>
      </c>
      <c r="T156" s="114"/>
      <c r="U156" s="114">
        <f>U157</f>
        <v>0</v>
      </c>
      <c r="V156" s="114">
        <f>V157</f>
        <v>1000</v>
      </c>
      <c r="W156" s="114">
        <f>W157</f>
        <v>116000</v>
      </c>
      <c r="X156" s="114">
        <f>SUM(U156:W156)</f>
        <v>117000</v>
      </c>
      <c r="Y156" s="114">
        <f t="shared" si="92"/>
        <v>30.38961038961039</v>
      </c>
      <c r="AA156" s="114">
        <f>AA157</f>
        <v>33000</v>
      </c>
      <c r="AB156" s="114">
        <f>AB157</f>
        <v>31500</v>
      </c>
      <c r="AC156" s="114">
        <f>AC157</f>
        <v>30500</v>
      </c>
      <c r="AD156" s="114">
        <f>SUM(AA156:AC156)</f>
        <v>95000</v>
      </c>
      <c r="AE156" s="114">
        <f t="shared" ref="AE156:AE182" si="123">AD156/(S156/100)</f>
        <v>24.675324675324674</v>
      </c>
      <c r="AG156" s="114">
        <f t="shared" si="93"/>
        <v>212000</v>
      </c>
      <c r="AH156" s="114">
        <f t="shared" si="94"/>
        <v>55.064935064935064</v>
      </c>
      <c r="AJ156" s="114">
        <f>AJ157</f>
        <v>30000</v>
      </c>
      <c r="AK156" s="114">
        <f>AK157</f>
        <v>55000</v>
      </c>
      <c r="AL156" s="114">
        <f>AL157</f>
        <v>27000</v>
      </c>
      <c r="AM156" s="114">
        <f>SUM(AJ156:AL156)</f>
        <v>112000</v>
      </c>
      <c r="AN156" s="114">
        <f t="shared" ref="AN156:AN182" si="124">AM156/(S156/100)</f>
        <v>29.09090909090909</v>
      </c>
      <c r="AP156" s="114">
        <f>AP157</f>
        <v>60000</v>
      </c>
      <c r="AQ156" s="114">
        <f>AQ157</f>
        <v>1000</v>
      </c>
      <c r="AR156" s="114">
        <f>AR157</f>
        <v>0</v>
      </c>
      <c r="AS156" s="114">
        <f>SUM(AP156:AR156)</f>
        <v>61000</v>
      </c>
      <c r="AT156" s="114">
        <f t="shared" ref="AT156:AT182" si="125">AS156/(S156/100)</f>
        <v>15.844155844155845</v>
      </c>
      <c r="AV156" s="114">
        <f>AM156+AS156</f>
        <v>173000</v>
      </c>
      <c r="AW156" s="114">
        <f t="shared" si="96"/>
        <v>44.935064935064936</v>
      </c>
      <c r="AY156" s="114">
        <f t="shared" si="101"/>
        <v>385000</v>
      </c>
      <c r="AZ156" s="114">
        <f t="shared" si="97"/>
        <v>100</v>
      </c>
      <c r="BB156" s="114">
        <f t="shared" si="117"/>
        <v>0</v>
      </c>
      <c r="BC156" s="117">
        <f t="shared" si="118"/>
        <v>0</v>
      </c>
      <c r="BD156" s="114">
        <f t="shared" si="119"/>
        <v>385000</v>
      </c>
      <c r="BE156" s="93"/>
    </row>
    <row r="157" spans="1:57" ht="30" customHeight="1" x14ac:dyDescent="0.2">
      <c r="A157" s="74"/>
      <c r="B157" s="76"/>
      <c r="C157" s="76"/>
      <c r="D157" s="77"/>
      <c r="E157" s="78"/>
      <c r="F157" s="76"/>
      <c r="G157" s="79"/>
      <c r="H157" s="80"/>
      <c r="I157" s="118">
        <v>2</v>
      </c>
      <c r="J157" s="78"/>
      <c r="K157" s="82"/>
      <c r="L157" s="83"/>
      <c r="M157" s="77"/>
      <c r="N157" s="119" t="s">
        <v>51</v>
      </c>
      <c r="O157" s="120">
        <v>244000</v>
      </c>
      <c r="P157" s="121">
        <f>P158+P161+P163</f>
        <v>385000</v>
      </c>
      <c r="Q157" s="122">
        <f>Q158+Q161+Q163</f>
        <v>387000</v>
      </c>
      <c r="R157" s="123">
        <f>R158+R161+R163</f>
        <v>397000</v>
      </c>
      <c r="S157" s="121">
        <f>S158+S161+S163</f>
        <v>385000</v>
      </c>
      <c r="T157" s="121"/>
      <c r="U157" s="121">
        <f>U158+U161+U163</f>
        <v>0</v>
      </c>
      <c r="V157" s="121">
        <f>V158+V161+V163</f>
        <v>1000</v>
      </c>
      <c r="W157" s="121">
        <f>W158+W161+W163</f>
        <v>116000</v>
      </c>
      <c r="X157" s="121">
        <f>SUM(U157:W157)</f>
        <v>117000</v>
      </c>
      <c r="Y157" s="121">
        <f t="shared" si="92"/>
        <v>30.38961038961039</v>
      </c>
      <c r="AA157" s="121">
        <f>AA158+AA161+AA163</f>
        <v>33000</v>
      </c>
      <c r="AB157" s="121">
        <f>AB158+AB161+AB163</f>
        <v>31500</v>
      </c>
      <c r="AC157" s="121">
        <f>AC158+AC161+AC163</f>
        <v>30500</v>
      </c>
      <c r="AD157" s="121">
        <f>SUM(AA157:AC157)</f>
        <v>95000</v>
      </c>
      <c r="AE157" s="121">
        <f t="shared" si="123"/>
        <v>24.675324675324674</v>
      </c>
      <c r="AG157" s="121">
        <f t="shared" si="93"/>
        <v>212000</v>
      </c>
      <c r="AH157" s="121">
        <f t="shared" si="94"/>
        <v>55.064935064935064</v>
      </c>
      <c r="AJ157" s="121">
        <f>AJ158+AJ161+AJ163</f>
        <v>30000</v>
      </c>
      <c r="AK157" s="121">
        <f>AK158+AK161+AK163</f>
        <v>55000</v>
      </c>
      <c r="AL157" s="121">
        <f>AL158+AL161+AL163</f>
        <v>27000</v>
      </c>
      <c r="AM157" s="121">
        <f>SUM(AJ157:AL157)</f>
        <v>112000</v>
      </c>
      <c r="AN157" s="121">
        <f t="shared" si="124"/>
        <v>29.09090909090909</v>
      </c>
      <c r="AP157" s="121">
        <f>AP158+AP161+AP163</f>
        <v>60000</v>
      </c>
      <c r="AQ157" s="121">
        <f>AQ158+AQ161+AQ163</f>
        <v>1000</v>
      </c>
      <c r="AR157" s="121">
        <f>AR158+AR161+AR163</f>
        <v>0</v>
      </c>
      <c r="AS157" s="121">
        <f>SUM(AP157:AR157)</f>
        <v>61000</v>
      </c>
      <c r="AT157" s="121">
        <f t="shared" si="125"/>
        <v>15.844155844155845</v>
      </c>
      <c r="AV157" s="121">
        <f>AM157+AS157</f>
        <v>173000</v>
      </c>
      <c r="AW157" s="121">
        <f t="shared" si="96"/>
        <v>44.935064935064936</v>
      </c>
      <c r="AY157" s="121">
        <f t="shared" si="101"/>
        <v>385000</v>
      </c>
      <c r="AZ157" s="121">
        <f t="shared" si="97"/>
        <v>100</v>
      </c>
      <c r="BB157" s="121">
        <f t="shared" si="117"/>
        <v>0</v>
      </c>
      <c r="BC157" s="117">
        <f t="shared" si="118"/>
        <v>0</v>
      </c>
      <c r="BD157" s="121">
        <f t="shared" si="119"/>
        <v>385000</v>
      </c>
      <c r="BE157" s="93"/>
    </row>
    <row r="158" spans="1:57" ht="30" customHeight="1" x14ac:dyDescent="0.2">
      <c r="A158" s="74"/>
      <c r="B158" s="76"/>
      <c r="C158" s="76"/>
      <c r="D158" s="77"/>
      <c r="E158" s="78"/>
      <c r="F158" s="76"/>
      <c r="G158" s="79"/>
      <c r="H158" s="80"/>
      <c r="I158" s="81"/>
      <c r="J158" s="124" t="s">
        <v>60</v>
      </c>
      <c r="K158" s="82"/>
      <c r="L158" s="83"/>
      <c r="M158" s="77"/>
      <c r="N158" s="101" t="s">
        <v>61</v>
      </c>
      <c r="O158" s="102">
        <v>224000</v>
      </c>
      <c r="P158" s="103">
        <f>P159+P160</f>
        <v>370000</v>
      </c>
      <c r="Q158" s="125">
        <f>Q159+Q160</f>
        <v>370000</v>
      </c>
      <c r="R158" s="126">
        <f>R159+R160</f>
        <v>380000</v>
      </c>
      <c r="S158" s="103">
        <f>S159+S160</f>
        <v>370000</v>
      </c>
      <c r="T158" s="103"/>
      <c r="U158" s="103">
        <f>U159+U160</f>
        <v>0</v>
      </c>
      <c r="V158" s="103">
        <f>V159+V160</f>
        <v>1000</v>
      </c>
      <c r="W158" s="103">
        <f>W159+W160</f>
        <v>111000</v>
      </c>
      <c r="X158" s="103">
        <f>X159+X160</f>
        <v>112000</v>
      </c>
      <c r="Y158" s="103">
        <f t="shared" si="92"/>
        <v>30.27027027027027</v>
      </c>
      <c r="AA158" s="103">
        <f>AA159+AA160</f>
        <v>30000</v>
      </c>
      <c r="AB158" s="103">
        <f>AB159+AB160</f>
        <v>30000</v>
      </c>
      <c r="AC158" s="103">
        <f>AC159+AC160</f>
        <v>29000</v>
      </c>
      <c r="AD158" s="103">
        <f>AD159+AD160</f>
        <v>89000</v>
      </c>
      <c r="AE158" s="103">
        <f t="shared" si="123"/>
        <v>24.054054054054053</v>
      </c>
      <c r="AG158" s="103">
        <f t="shared" si="93"/>
        <v>201000</v>
      </c>
      <c r="AH158" s="103">
        <f t="shared" si="94"/>
        <v>54.324324324324323</v>
      </c>
      <c r="AJ158" s="103">
        <f>AJ159+AJ160</f>
        <v>28000</v>
      </c>
      <c r="AK158" s="103">
        <f>AK159+AK160</f>
        <v>53000</v>
      </c>
      <c r="AL158" s="103">
        <f>AL159+AL160</f>
        <v>27000</v>
      </c>
      <c r="AM158" s="103">
        <f>AM159+AM160</f>
        <v>108000</v>
      </c>
      <c r="AN158" s="103">
        <f t="shared" si="124"/>
        <v>29.189189189189189</v>
      </c>
      <c r="AP158" s="103">
        <f>AP159+AP160</f>
        <v>60000</v>
      </c>
      <c r="AQ158" s="103">
        <f>AQ159+AQ160</f>
        <v>1000</v>
      </c>
      <c r="AR158" s="103">
        <f>AR159+AR160</f>
        <v>0</v>
      </c>
      <c r="AS158" s="103">
        <f>AS159+AS160</f>
        <v>61000</v>
      </c>
      <c r="AT158" s="103">
        <f t="shared" si="125"/>
        <v>16.486486486486488</v>
      </c>
      <c r="AV158" s="103">
        <f>AV159</f>
        <v>163000</v>
      </c>
      <c r="AW158" s="103">
        <f t="shared" si="96"/>
        <v>44.054054054054056</v>
      </c>
      <c r="AY158" s="103">
        <f>AY159+AY160</f>
        <v>370000</v>
      </c>
      <c r="AZ158" s="103">
        <f t="shared" si="97"/>
        <v>100</v>
      </c>
      <c r="BB158" s="103">
        <f t="shared" si="117"/>
        <v>0</v>
      </c>
      <c r="BC158" s="117">
        <f t="shared" si="118"/>
        <v>0</v>
      </c>
      <c r="BD158" s="103">
        <f t="shared" si="119"/>
        <v>370000</v>
      </c>
      <c r="BE158" s="93"/>
    </row>
    <row r="159" spans="1:57" ht="30" customHeight="1" x14ac:dyDescent="0.2">
      <c r="A159" s="74"/>
      <c r="B159" s="76"/>
      <c r="C159" s="76"/>
      <c r="D159" s="77"/>
      <c r="E159" s="78"/>
      <c r="F159" s="76"/>
      <c r="G159" s="79"/>
      <c r="H159" s="80"/>
      <c r="I159" s="81"/>
      <c r="J159" s="78"/>
      <c r="K159" s="127">
        <v>1</v>
      </c>
      <c r="L159" s="83"/>
      <c r="M159" s="77"/>
      <c r="N159" s="128" t="s">
        <v>62</v>
      </c>
      <c r="O159" s="129">
        <v>210000</v>
      </c>
      <c r="P159" s="117">
        <v>360000</v>
      </c>
      <c r="Q159" s="117">
        <v>360000</v>
      </c>
      <c r="R159" s="117">
        <v>370000</v>
      </c>
      <c r="S159" s="117">
        <v>360000</v>
      </c>
      <c r="T159" s="117"/>
      <c r="U159" s="117"/>
      <c r="V159" s="117">
        <v>1000</v>
      </c>
      <c r="W159" s="117">
        <v>107000</v>
      </c>
      <c r="X159" s="117">
        <f>SUM(U159:W159)</f>
        <v>108000</v>
      </c>
      <c r="Y159" s="117">
        <f t="shared" si="92"/>
        <v>30</v>
      </c>
      <c r="AA159" s="117">
        <v>30000</v>
      </c>
      <c r="AB159" s="117">
        <v>30000</v>
      </c>
      <c r="AC159" s="117">
        <v>29000</v>
      </c>
      <c r="AD159" s="117">
        <f>SUM(AA159:AC159)</f>
        <v>89000</v>
      </c>
      <c r="AE159" s="117">
        <f t="shared" si="123"/>
        <v>24.722222222222221</v>
      </c>
      <c r="AG159" s="117">
        <f t="shared" si="93"/>
        <v>197000</v>
      </c>
      <c r="AH159" s="117">
        <f t="shared" si="94"/>
        <v>54.722222222222221</v>
      </c>
      <c r="AJ159" s="117">
        <v>27000</v>
      </c>
      <c r="AK159" s="117">
        <v>52000</v>
      </c>
      <c r="AL159" s="117">
        <v>26000</v>
      </c>
      <c r="AM159" s="117">
        <f>SUM(AJ159:AL159)</f>
        <v>105000</v>
      </c>
      <c r="AN159" s="117">
        <f t="shared" si="124"/>
        <v>29.166666666666668</v>
      </c>
      <c r="AP159" s="117">
        <v>58000</v>
      </c>
      <c r="AQ159" s="117"/>
      <c r="AR159" s="117"/>
      <c r="AS159" s="117">
        <f>SUM(AP159:AR159)</f>
        <v>58000</v>
      </c>
      <c r="AT159" s="117">
        <f t="shared" si="125"/>
        <v>16.111111111111111</v>
      </c>
      <c r="AV159" s="117">
        <f>AM159+AS159</f>
        <v>163000</v>
      </c>
      <c r="AW159" s="117">
        <f t="shared" si="96"/>
        <v>45.277777777777779</v>
      </c>
      <c r="AY159" s="117">
        <f>AG159+AV159</f>
        <v>360000</v>
      </c>
      <c r="AZ159" s="117">
        <f t="shared" si="97"/>
        <v>100</v>
      </c>
      <c r="BB159" s="117">
        <f t="shared" si="117"/>
        <v>0</v>
      </c>
      <c r="BC159" s="117">
        <f t="shared" si="118"/>
        <v>0</v>
      </c>
      <c r="BD159" s="117">
        <f t="shared" si="119"/>
        <v>360000</v>
      </c>
      <c r="BE159" s="93"/>
    </row>
    <row r="160" spans="1:57" ht="30" customHeight="1" x14ac:dyDescent="0.2">
      <c r="A160" s="74"/>
      <c r="B160" s="76"/>
      <c r="C160" s="76"/>
      <c r="D160" s="77"/>
      <c r="E160" s="78"/>
      <c r="F160" s="76"/>
      <c r="G160" s="79"/>
      <c r="H160" s="80"/>
      <c r="I160" s="81"/>
      <c r="J160" s="78"/>
      <c r="K160" s="127">
        <v>4</v>
      </c>
      <c r="L160" s="83"/>
      <c r="M160" s="77"/>
      <c r="N160" s="128" t="s">
        <v>63</v>
      </c>
      <c r="O160" s="129">
        <v>14000</v>
      </c>
      <c r="P160" s="117">
        <v>10000</v>
      </c>
      <c r="Q160" s="117">
        <v>10000</v>
      </c>
      <c r="R160" s="117">
        <v>10000</v>
      </c>
      <c r="S160" s="117">
        <v>10000</v>
      </c>
      <c r="T160" s="117"/>
      <c r="U160" s="117"/>
      <c r="V160" s="117"/>
      <c r="W160" s="117">
        <v>4000</v>
      </c>
      <c r="X160" s="117">
        <f>SUM(U160:W160)</f>
        <v>4000</v>
      </c>
      <c r="Y160" s="117">
        <f t="shared" si="92"/>
        <v>40</v>
      </c>
      <c r="AA160" s="117"/>
      <c r="AB160" s="117"/>
      <c r="AC160" s="117"/>
      <c r="AD160" s="117">
        <f>SUM(AA160:AC160)</f>
        <v>0</v>
      </c>
      <c r="AE160" s="117">
        <f t="shared" si="123"/>
        <v>0</v>
      </c>
      <c r="AG160" s="117">
        <f t="shared" si="93"/>
        <v>4000</v>
      </c>
      <c r="AH160" s="117">
        <f t="shared" si="94"/>
        <v>40</v>
      </c>
      <c r="AJ160" s="117">
        <v>1000</v>
      </c>
      <c r="AK160" s="117">
        <v>1000</v>
      </c>
      <c r="AL160" s="117">
        <v>1000</v>
      </c>
      <c r="AM160" s="117">
        <f>SUM(AJ160:AL160)</f>
        <v>3000</v>
      </c>
      <c r="AN160" s="117">
        <f t="shared" si="124"/>
        <v>30</v>
      </c>
      <c r="AP160" s="117">
        <v>2000</v>
      </c>
      <c r="AQ160" s="117">
        <v>1000</v>
      </c>
      <c r="AR160" s="117"/>
      <c r="AS160" s="117">
        <f>SUM(AP160:AR160)</f>
        <v>3000</v>
      </c>
      <c r="AT160" s="117">
        <f t="shared" si="125"/>
        <v>30</v>
      </c>
      <c r="AV160" s="117">
        <f>AM160+AS160</f>
        <v>6000</v>
      </c>
      <c r="AW160" s="117">
        <f t="shared" si="96"/>
        <v>60</v>
      </c>
      <c r="AY160" s="117">
        <f>AG160+AV160</f>
        <v>10000</v>
      </c>
      <c r="AZ160" s="117">
        <f t="shared" si="97"/>
        <v>100</v>
      </c>
      <c r="BB160" s="117">
        <f t="shared" si="117"/>
        <v>0</v>
      </c>
      <c r="BC160" s="117">
        <f t="shared" si="118"/>
        <v>0</v>
      </c>
      <c r="BD160" s="117">
        <f t="shared" si="119"/>
        <v>10000</v>
      </c>
      <c r="BE160" s="93"/>
    </row>
    <row r="161" spans="1:57" ht="30" customHeight="1" x14ac:dyDescent="0.2">
      <c r="A161" s="74"/>
      <c r="B161" s="76"/>
      <c r="C161" s="76"/>
      <c r="D161" s="77"/>
      <c r="E161" s="78"/>
      <c r="F161" s="76"/>
      <c r="G161" s="79"/>
      <c r="H161" s="80"/>
      <c r="I161" s="81"/>
      <c r="J161" s="124" t="s">
        <v>64</v>
      </c>
      <c r="K161" s="82"/>
      <c r="L161" s="83"/>
      <c r="M161" s="77"/>
      <c r="N161" s="101" t="s">
        <v>65</v>
      </c>
      <c r="O161" s="102">
        <v>6000</v>
      </c>
      <c r="P161" s="103">
        <f>P162</f>
        <v>2000</v>
      </c>
      <c r="Q161" s="125">
        <f>Q162</f>
        <v>2000</v>
      </c>
      <c r="R161" s="126">
        <f>R162</f>
        <v>2000</v>
      </c>
      <c r="S161" s="103">
        <f>S162</f>
        <v>2000</v>
      </c>
      <c r="T161" s="103"/>
      <c r="U161" s="103">
        <f>U162</f>
        <v>0</v>
      </c>
      <c r="V161" s="103">
        <f>V162</f>
        <v>0</v>
      </c>
      <c r="W161" s="103">
        <f>W162</f>
        <v>2000</v>
      </c>
      <c r="X161" s="103">
        <f>SUM(U161:W161)</f>
        <v>2000</v>
      </c>
      <c r="Y161" s="103">
        <f t="shared" si="92"/>
        <v>100</v>
      </c>
      <c r="AA161" s="103">
        <f>AA162</f>
        <v>0</v>
      </c>
      <c r="AB161" s="103">
        <f>AB162</f>
        <v>0</v>
      </c>
      <c r="AC161" s="103">
        <f>AC162</f>
        <v>0</v>
      </c>
      <c r="AD161" s="103">
        <f>SUM(AA161:AC161)</f>
        <v>0</v>
      </c>
      <c r="AE161" s="103">
        <f t="shared" si="123"/>
        <v>0</v>
      </c>
      <c r="AG161" s="103">
        <f t="shared" si="93"/>
        <v>2000</v>
      </c>
      <c r="AH161" s="103">
        <f t="shared" si="94"/>
        <v>100</v>
      </c>
      <c r="AJ161" s="103">
        <f>AJ162</f>
        <v>0</v>
      </c>
      <c r="AK161" s="103">
        <f>AK162</f>
        <v>0</v>
      </c>
      <c r="AL161" s="103">
        <f>AL162</f>
        <v>0</v>
      </c>
      <c r="AM161" s="103">
        <f>SUM(AJ161:AL161)</f>
        <v>0</v>
      </c>
      <c r="AN161" s="103">
        <f t="shared" si="124"/>
        <v>0</v>
      </c>
      <c r="AP161" s="103">
        <f>AP162</f>
        <v>0</v>
      </c>
      <c r="AQ161" s="103">
        <f>AQ162</f>
        <v>0</v>
      </c>
      <c r="AR161" s="103">
        <f>AR162</f>
        <v>0</v>
      </c>
      <c r="AS161" s="103">
        <f>SUM(AP161:AR161)</f>
        <v>0</v>
      </c>
      <c r="AT161" s="103">
        <f t="shared" si="125"/>
        <v>0</v>
      </c>
      <c r="AV161" s="103">
        <f>AM161+AS161</f>
        <v>0</v>
      </c>
      <c r="AW161" s="103">
        <f t="shared" si="96"/>
        <v>0</v>
      </c>
      <c r="AY161" s="103">
        <f>AG161+AV161</f>
        <v>2000</v>
      </c>
      <c r="AZ161" s="103">
        <f t="shared" si="97"/>
        <v>100</v>
      </c>
      <c r="BB161" s="103">
        <f t="shared" si="117"/>
        <v>0</v>
      </c>
      <c r="BC161" s="117">
        <f t="shared" si="118"/>
        <v>0</v>
      </c>
      <c r="BD161" s="103">
        <f t="shared" si="119"/>
        <v>2000</v>
      </c>
      <c r="BE161" s="93"/>
    </row>
    <row r="162" spans="1:57" ht="30" customHeight="1" x14ac:dyDescent="0.2">
      <c r="A162" s="74"/>
      <c r="B162" s="76"/>
      <c r="C162" s="76"/>
      <c r="D162" s="77"/>
      <c r="E162" s="78"/>
      <c r="F162" s="76"/>
      <c r="G162" s="79"/>
      <c r="H162" s="80"/>
      <c r="I162" s="81"/>
      <c r="J162" s="78"/>
      <c r="K162" s="127">
        <v>4</v>
      </c>
      <c r="L162" s="83"/>
      <c r="M162" s="77"/>
      <c r="N162" s="128" t="s">
        <v>63</v>
      </c>
      <c r="O162" s="129">
        <v>6000</v>
      </c>
      <c r="P162" s="117">
        <v>2000</v>
      </c>
      <c r="Q162" s="117">
        <v>2000</v>
      </c>
      <c r="R162" s="117">
        <v>2000</v>
      </c>
      <c r="S162" s="117">
        <v>2000</v>
      </c>
      <c r="T162" s="117"/>
      <c r="U162" s="117"/>
      <c r="V162" s="117"/>
      <c r="W162" s="117">
        <v>2000</v>
      </c>
      <c r="X162" s="117">
        <f>SUM(U162:W162)</f>
        <v>2000</v>
      </c>
      <c r="Y162" s="117">
        <f t="shared" si="92"/>
        <v>100</v>
      </c>
      <c r="AA162" s="117"/>
      <c r="AB162" s="117"/>
      <c r="AC162" s="117"/>
      <c r="AD162" s="117">
        <f>SUM(AA162:AC162)</f>
        <v>0</v>
      </c>
      <c r="AE162" s="117">
        <f t="shared" si="123"/>
        <v>0</v>
      </c>
      <c r="AG162" s="117">
        <f t="shared" si="93"/>
        <v>2000</v>
      </c>
      <c r="AH162" s="117">
        <f t="shared" si="94"/>
        <v>100</v>
      </c>
      <c r="AJ162" s="117"/>
      <c r="AK162" s="117"/>
      <c r="AL162" s="117"/>
      <c r="AM162" s="117">
        <f>SUM(AJ162:AL162)</f>
        <v>0</v>
      </c>
      <c r="AN162" s="117">
        <f t="shared" si="124"/>
        <v>0</v>
      </c>
      <c r="AP162" s="117"/>
      <c r="AQ162" s="117"/>
      <c r="AR162" s="117"/>
      <c r="AS162" s="117">
        <f>SUM(AP162:AR162)</f>
        <v>0</v>
      </c>
      <c r="AT162" s="117">
        <f t="shared" si="125"/>
        <v>0</v>
      </c>
      <c r="AV162" s="117">
        <f>AM162+AS162</f>
        <v>0</v>
      </c>
      <c r="AW162" s="117">
        <f t="shared" si="96"/>
        <v>0</v>
      </c>
      <c r="AY162" s="117">
        <f>AG162+AV162</f>
        <v>2000</v>
      </c>
      <c r="AZ162" s="117">
        <f t="shared" si="97"/>
        <v>100</v>
      </c>
      <c r="BB162" s="117">
        <f t="shared" si="117"/>
        <v>0</v>
      </c>
      <c r="BC162" s="117">
        <f t="shared" si="118"/>
        <v>0</v>
      </c>
      <c r="BD162" s="117">
        <f t="shared" si="119"/>
        <v>2000</v>
      </c>
      <c r="BE162" s="93"/>
    </row>
    <row r="163" spans="1:57" ht="30" customHeight="1" x14ac:dyDescent="0.2">
      <c r="A163" s="74"/>
      <c r="B163" s="76"/>
      <c r="C163" s="76"/>
      <c r="D163" s="77"/>
      <c r="E163" s="78"/>
      <c r="F163" s="76"/>
      <c r="G163" s="79"/>
      <c r="H163" s="80"/>
      <c r="I163" s="81"/>
      <c r="J163" s="124" t="s">
        <v>52</v>
      </c>
      <c r="K163" s="82"/>
      <c r="L163" s="83"/>
      <c r="M163" s="77"/>
      <c r="N163" s="101" t="s">
        <v>53</v>
      </c>
      <c r="O163" s="102">
        <v>14000</v>
      </c>
      <c r="P163" s="103">
        <f>P164+P166+P165</f>
        <v>13000</v>
      </c>
      <c r="Q163" s="103">
        <f>Q164+Q166+Q165</f>
        <v>15000</v>
      </c>
      <c r="R163" s="103">
        <f>R164+R166+R165</f>
        <v>15000</v>
      </c>
      <c r="S163" s="103">
        <f>S164+S166+S165</f>
        <v>13000</v>
      </c>
      <c r="T163" s="103"/>
      <c r="U163" s="103">
        <f>U164+U165+U166</f>
        <v>0</v>
      </c>
      <c r="V163" s="103">
        <f>V164+V165+V166</f>
        <v>0</v>
      </c>
      <c r="W163" s="103">
        <f>W164+W165+W166</f>
        <v>3000</v>
      </c>
      <c r="X163" s="103">
        <f>X164+X165+X166</f>
        <v>3000</v>
      </c>
      <c r="Y163" s="103">
        <f t="shared" si="92"/>
        <v>23.076923076923077</v>
      </c>
      <c r="AA163" s="103">
        <f>AA164+AA165+AA166</f>
        <v>3000</v>
      </c>
      <c r="AB163" s="103">
        <f>AB164+AB165+AB166</f>
        <v>1500</v>
      </c>
      <c r="AC163" s="103">
        <f>AC164+AC165+AC166</f>
        <v>1500</v>
      </c>
      <c r="AD163" s="103">
        <f>AD164+AD165+AD166</f>
        <v>6000</v>
      </c>
      <c r="AE163" s="103">
        <f t="shared" si="123"/>
        <v>46.153846153846153</v>
      </c>
      <c r="AG163" s="103">
        <f t="shared" si="93"/>
        <v>9000</v>
      </c>
      <c r="AH163" s="103">
        <f t="shared" si="94"/>
        <v>69.230769230769226</v>
      </c>
      <c r="AJ163" s="103">
        <f>AJ164+AJ165+AJ166</f>
        <v>2000</v>
      </c>
      <c r="AK163" s="103">
        <f>AK164+AK165+AK166</f>
        <v>2000</v>
      </c>
      <c r="AL163" s="103">
        <f>AL164+AL165+AL166</f>
        <v>0</v>
      </c>
      <c r="AM163" s="103">
        <f>AM164+AM165+AM166</f>
        <v>4000</v>
      </c>
      <c r="AN163" s="103">
        <f t="shared" si="124"/>
        <v>30.76923076923077</v>
      </c>
      <c r="AP163" s="103">
        <f>AP164+AP165+AP166</f>
        <v>0</v>
      </c>
      <c r="AQ163" s="103">
        <f>AQ164+AQ165+AQ166</f>
        <v>0</v>
      </c>
      <c r="AR163" s="103">
        <f>AR164+AR165+AR166</f>
        <v>0</v>
      </c>
      <c r="AS163" s="103">
        <f>AS164+AS165+AS166</f>
        <v>0</v>
      </c>
      <c r="AT163" s="103">
        <f t="shared" si="125"/>
        <v>0</v>
      </c>
      <c r="AV163" s="103">
        <f>AV164+AV165+AV166</f>
        <v>4000</v>
      </c>
      <c r="AW163" s="103">
        <f t="shared" si="96"/>
        <v>30.76923076923077</v>
      </c>
      <c r="AY163" s="103">
        <f>AY164+AY165+AY166</f>
        <v>13000</v>
      </c>
      <c r="AZ163" s="103">
        <f t="shared" si="97"/>
        <v>100</v>
      </c>
      <c r="BB163" s="103">
        <f t="shared" si="117"/>
        <v>0</v>
      </c>
      <c r="BC163" s="117">
        <f t="shared" si="118"/>
        <v>0</v>
      </c>
      <c r="BD163" s="103">
        <f t="shared" si="119"/>
        <v>13000</v>
      </c>
      <c r="BE163" s="93"/>
    </row>
    <row r="164" spans="1:57" ht="30" customHeight="1" x14ac:dyDescent="0.2">
      <c r="A164" s="74"/>
      <c r="B164" s="76"/>
      <c r="C164" s="76"/>
      <c r="D164" s="77"/>
      <c r="E164" s="78"/>
      <c r="F164" s="76"/>
      <c r="G164" s="79"/>
      <c r="H164" s="80"/>
      <c r="I164" s="81"/>
      <c r="J164" s="78"/>
      <c r="K164" s="127">
        <v>2</v>
      </c>
      <c r="L164" s="83"/>
      <c r="M164" s="77"/>
      <c r="N164" s="128" t="s">
        <v>54</v>
      </c>
      <c r="O164" s="129">
        <v>7000</v>
      </c>
      <c r="P164" s="117">
        <v>5000</v>
      </c>
      <c r="Q164" s="117">
        <v>5000</v>
      </c>
      <c r="R164" s="117">
        <v>5000</v>
      </c>
      <c r="S164" s="117">
        <v>5000</v>
      </c>
      <c r="T164" s="117"/>
      <c r="U164" s="117"/>
      <c r="V164" s="117"/>
      <c r="W164" s="117">
        <v>1000</v>
      </c>
      <c r="X164" s="117">
        <f>SUM(U164:W164)</f>
        <v>1000</v>
      </c>
      <c r="Y164" s="117">
        <f t="shared" si="92"/>
        <v>20</v>
      </c>
      <c r="AA164" s="117">
        <v>1000</v>
      </c>
      <c r="AB164" s="117">
        <v>500</v>
      </c>
      <c r="AC164" s="117">
        <v>500</v>
      </c>
      <c r="AD164" s="117">
        <f>SUM(AA164:AC164)</f>
        <v>2000</v>
      </c>
      <c r="AE164" s="117">
        <f t="shared" si="123"/>
        <v>40</v>
      </c>
      <c r="AG164" s="117">
        <f t="shared" si="93"/>
        <v>3000</v>
      </c>
      <c r="AH164" s="117">
        <f t="shared" si="94"/>
        <v>60</v>
      </c>
      <c r="AJ164" s="117">
        <v>1000</v>
      </c>
      <c r="AK164" s="117">
        <v>1000</v>
      </c>
      <c r="AL164" s="117"/>
      <c r="AM164" s="117">
        <f>SUM(AJ164:AL164)</f>
        <v>2000</v>
      </c>
      <c r="AN164" s="117">
        <f t="shared" si="124"/>
        <v>40</v>
      </c>
      <c r="AP164" s="117"/>
      <c r="AQ164" s="117"/>
      <c r="AR164" s="117"/>
      <c r="AS164" s="117">
        <f>SUM(AP164:AR164)</f>
        <v>0</v>
      </c>
      <c r="AT164" s="117">
        <f t="shared" si="125"/>
        <v>0</v>
      </c>
      <c r="AV164" s="117">
        <f>AM164+AS164</f>
        <v>2000</v>
      </c>
      <c r="AW164" s="117">
        <f t="shared" si="96"/>
        <v>40</v>
      </c>
      <c r="AY164" s="117">
        <f>AG164+AV164</f>
        <v>5000</v>
      </c>
      <c r="AZ164" s="117">
        <f t="shared" si="97"/>
        <v>100</v>
      </c>
      <c r="BB164" s="117">
        <f t="shared" si="117"/>
        <v>0</v>
      </c>
      <c r="BC164" s="117">
        <f t="shared" si="118"/>
        <v>0</v>
      </c>
      <c r="BD164" s="117">
        <f t="shared" si="119"/>
        <v>5000</v>
      </c>
      <c r="BE164" s="93"/>
    </row>
    <row r="165" spans="1:57" ht="30" customHeight="1" x14ac:dyDescent="0.2">
      <c r="A165" s="74"/>
      <c r="B165" s="76"/>
      <c r="C165" s="76"/>
      <c r="D165" s="77"/>
      <c r="E165" s="154"/>
      <c r="F165" s="198"/>
      <c r="G165" s="199"/>
      <c r="H165" s="200"/>
      <c r="I165" s="201"/>
      <c r="J165" s="154"/>
      <c r="K165" s="155">
        <v>5</v>
      </c>
      <c r="L165" s="156"/>
      <c r="M165" s="157"/>
      <c r="N165" s="158" t="s">
        <v>55</v>
      </c>
      <c r="O165" s="129"/>
      <c r="P165" s="117">
        <v>1000</v>
      </c>
      <c r="Q165" s="117">
        <v>2000</v>
      </c>
      <c r="R165" s="117">
        <v>2000</v>
      </c>
      <c r="S165" s="117">
        <v>1000</v>
      </c>
      <c r="T165" s="117"/>
      <c r="U165" s="117"/>
      <c r="V165" s="117"/>
      <c r="W165" s="117"/>
      <c r="X165" s="117">
        <f>SUM(U165:W165)</f>
        <v>0</v>
      </c>
      <c r="Y165" s="117">
        <f t="shared" si="92"/>
        <v>0</v>
      </c>
      <c r="AA165" s="117">
        <v>1000</v>
      </c>
      <c r="AB165" s="117"/>
      <c r="AC165" s="117"/>
      <c r="AD165" s="117">
        <f>SUM(AA165:AC165)</f>
        <v>1000</v>
      </c>
      <c r="AE165" s="117">
        <f t="shared" si="123"/>
        <v>100</v>
      </c>
      <c r="AG165" s="117">
        <f t="shared" si="93"/>
        <v>1000</v>
      </c>
      <c r="AH165" s="117">
        <f t="shared" si="94"/>
        <v>100</v>
      </c>
      <c r="AJ165" s="117"/>
      <c r="AK165" s="117"/>
      <c r="AL165" s="117"/>
      <c r="AM165" s="117"/>
      <c r="AN165" s="117">
        <f t="shared" si="124"/>
        <v>0</v>
      </c>
      <c r="AP165" s="117"/>
      <c r="AQ165" s="117"/>
      <c r="AR165" s="117"/>
      <c r="AS165" s="117"/>
      <c r="AT165" s="117">
        <f t="shared" si="125"/>
        <v>0</v>
      </c>
      <c r="AV165" s="117">
        <f>AM165+AS165</f>
        <v>0</v>
      </c>
      <c r="AW165" s="117">
        <f t="shared" si="96"/>
        <v>0</v>
      </c>
      <c r="AY165" s="117">
        <f>AG165+AV165</f>
        <v>1000</v>
      </c>
      <c r="AZ165" s="117">
        <f t="shared" si="97"/>
        <v>100</v>
      </c>
      <c r="BB165" s="117">
        <f t="shared" si="117"/>
        <v>0</v>
      </c>
      <c r="BC165" s="117">
        <f t="shared" si="118"/>
        <v>0</v>
      </c>
      <c r="BD165" s="117">
        <f t="shared" si="119"/>
        <v>1000</v>
      </c>
      <c r="BE165" s="93"/>
    </row>
    <row r="166" spans="1:57" ht="30" customHeight="1" x14ac:dyDescent="0.2">
      <c r="A166" s="74"/>
      <c r="B166" s="76"/>
      <c r="C166" s="76"/>
      <c r="D166" s="77"/>
      <c r="E166" s="78"/>
      <c r="F166" s="76"/>
      <c r="G166" s="79"/>
      <c r="H166" s="80"/>
      <c r="I166" s="81"/>
      <c r="J166" s="78"/>
      <c r="K166" s="127">
        <v>7</v>
      </c>
      <c r="L166" s="83"/>
      <c r="M166" s="77"/>
      <c r="N166" s="128" t="s">
        <v>56</v>
      </c>
      <c r="O166" s="129">
        <v>7000</v>
      </c>
      <c r="P166" s="117">
        <v>7000</v>
      </c>
      <c r="Q166" s="117">
        <v>8000</v>
      </c>
      <c r="R166" s="117">
        <v>8000</v>
      </c>
      <c r="S166" s="117">
        <v>7000</v>
      </c>
      <c r="T166" s="117"/>
      <c r="U166" s="117"/>
      <c r="V166" s="117"/>
      <c r="W166" s="117">
        <v>2000</v>
      </c>
      <c r="X166" s="117">
        <f>SUM(U166:W166)</f>
        <v>2000</v>
      </c>
      <c r="Y166" s="117">
        <f t="shared" si="92"/>
        <v>28.571428571428573</v>
      </c>
      <c r="AA166" s="117">
        <v>1000</v>
      </c>
      <c r="AB166" s="117">
        <v>1000</v>
      </c>
      <c r="AC166" s="117">
        <v>1000</v>
      </c>
      <c r="AD166" s="117">
        <f>SUM(AA166:AC166)</f>
        <v>3000</v>
      </c>
      <c r="AE166" s="117">
        <f t="shared" si="123"/>
        <v>42.857142857142854</v>
      </c>
      <c r="AG166" s="117">
        <f t="shared" si="93"/>
        <v>5000</v>
      </c>
      <c r="AH166" s="117">
        <f t="shared" si="94"/>
        <v>71.428571428571431</v>
      </c>
      <c r="AJ166" s="117">
        <v>1000</v>
      </c>
      <c r="AK166" s="117">
        <v>1000</v>
      </c>
      <c r="AL166" s="117"/>
      <c r="AM166" s="117">
        <f>SUM(AJ166:AL166)</f>
        <v>2000</v>
      </c>
      <c r="AN166" s="117">
        <f t="shared" si="124"/>
        <v>28.571428571428573</v>
      </c>
      <c r="AP166" s="117"/>
      <c r="AQ166" s="117"/>
      <c r="AR166" s="117"/>
      <c r="AS166" s="117">
        <f>SUM(AP166:AR166)</f>
        <v>0</v>
      </c>
      <c r="AT166" s="117">
        <f t="shared" si="125"/>
        <v>0</v>
      </c>
      <c r="AV166" s="117">
        <f>AM166+AS166</f>
        <v>2000</v>
      </c>
      <c r="AW166" s="117">
        <f t="shared" si="96"/>
        <v>28.571428571428573</v>
      </c>
      <c r="AY166" s="117">
        <f>AG166+AV166</f>
        <v>7000</v>
      </c>
      <c r="AZ166" s="117">
        <f t="shared" si="97"/>
        <v>100</v>
      </c>
      <c r="BB166" s="117">
        <f t="shared" si="117"/>
        <v>0</v>
      </c>
      <c r="BC166" s="117">
        <f t="shared" si="118"/>
        <v>0</v>
      </c>
      <c r="BD166" s="117">
        <f t="shared" si="119"/>
        <v>7000</v>
      </c>
      <c r="BE166" s="93"/>
    </row>
    <row r="167" spans="1:57" ht="30" customHeight="1" x14ac:dyDescent="0.2">
      <c r="A167" s="74"/>
      <c r="B167" s="76"/>
      <c r="C167" s="76"/>
      <c r="D167" s="77"/>
      <c r="E167" s="78"/>
      <c r="F167" s="76"/>
      <c r="G167" s="104"/>
      <c r="H167" s="130" t="s">
        <v>57</v>
      </c>
      <c r="I167" s="131"/>
      <c r="J167" s="132"/>
      <c r="K167" s="133"/>
      <c r="L167" s="134"/>
      <c r="M167" s="135"/>
      <c r="N167" s="136" t="s">
        <v>58</v>
      </c>
      <c r="O167" s="137">
        <v>26000</v>
      </c>
      <c r="P167" s="139">
        <f>P168</f>
        <v>23000</v>
      </c>
      <c r="Q167" s="138">
        <f>Q168</f>
        <v>38000</v>
      </c>
      <c r="R167" s="175">
        <f>R168</f>
        <v>38000</v>
      </c>
      <c r="S167" s="139">
        <f>S168</f>
        <v>23000</v>
      </c>
      <c r="T167" s="139"/>
      <c r="U167" s="139">
        <f>U168</f>
        <v>0</v>
      </c>
      <c r="V167" s="139">
        <f>V168</f>
        <v>0</v>
      </c>
      <c r="W167" s="139">
        <f>W168</f>
        <v>7000</v>
      </c>
      <c r="X167" s="139">
        <f>SUM(U167:W167)</f>
        <v>7000</v>
      </c>
      <c r="Y167" s="139">
        <f t="shared" si="92"/>
        <v>30.434782608695652</v>
      </c>
      <c r="AA167" s="139">
        <f>AA168</f>
        <v>5000</v>
      </c>
      <c r="AB167" s="139">
        <f>AB168</f>
        <v>5000</v>
      </c>
      <c r="AC167" s="139">
        <f>AC168</f>
        <v>2000</v>
      </c>
      <c r="AD167" s="139">
        <f>SUM(AA167:AC167)</f>
        <v>12000</v>
      </c>
      <c r="AE167" s="139">
        <f t="shared" si="123"/>
        <v>52.173913043478258</v>
      </c>
      <c r="AG167" s="139">
        <f t="shared" si="93"/>
        <v>19000</v>
      </c>
      <c r="AH167" s="139">
        <f t="shared" si="94"/>
        <v>82.608695652173907</v>
      </c>
      <c r="AJ167" s="139">
        <f>AJ168</f>
        <v>3000</v>
      </c>
      <c r="AK167" s="139">
        <f>AK168</f>
        <v>1000</v>
      </c>
      <c r="AL167" s="139">
        <f>AL168</f>
        <v>0</v>
      </c>
      <c r="AM167" s="139">
        <f>SUM(AJ167:AL167)</f>
        <v>4000</v>
      </c>
      <c r="AN167" s="139">
        <f t="shared" si="124"/>
        <v>17.391304347826086</v>
      </c>
      <c r="AP167" s="139">
        <f>AP168</f>
        <v>0</v>
      </c>
      <c r="AQ167" s="139">
        <f>AQ168</f>
        <v>0</v>
      </c>
      <c r="AR167" s="139">
        <f>AR168</f>
        <v>0</v>
      </c>
      <c r="AS167" s="139">
        <f>SUM(AP167:AR167)</f>
        <v>0</v>
      </c>
      <c r="AT167" s="139">
        <f t="shared" si="125"/>
        <v>0</v>
      </c>
      <c r="AV167" s="139">
        <f t="shared" ref="AV167:AV172" si="126">AM167+AS167</f>
        <v>4000</v>
      </c>
      <c r="AW167" s="139">
        <f t="shared" si="96"/>
        <v>17.391304347826086</v>
      </c>
      <c r="AY167" s="139">
        <f t="shared" ref="AY167:AY176" si="127">AG167+AV167</f>
        <v>23000</v>
      </c>
      <c r="AZ167" s="176">
        <f t="shared" si="97"/>
        <v>100</v>
      </c>
      <c r="BB167" s="139">
        <f t="shared" si="117"/>
        <v>0</v>
      </c>
      <c r="BC167" s="139">
        <f t="shared" ref="BC167:BC172" si="128">BB167/(P167/100)</f>
        <v>0</v>
      </c>
      <c r="BD167" s="139">
        <f t="shared" si="119"/>
        <v>23000</v>
      </c>
      <c r="BE167" s="93"/>
    </row>
    <row r="168" spans="1:57" ht="30" customHeight="1" x14ac:dyDescent="0.2">
      <c r="A168" s="74"/>
      <c r="B168" s="76"/>
      <c r="C168" s="76"/>
      <c r="D168" s="77"/>
      <c r="E168" s="78"/>
      <c r="F168" s="76"/>
      <c r="G168" s="79"/>
      <c r="H168" s="80"/>
      <c r="I168" s="118">
        <v>2</v>
      </c>
      <c r="J168" s="78"/>
      <c r="K168" s="82"/>
      <c r="L168" s="83"/>
      <c r="M168" s="77"/>
      <c r="N168" s="119" t="s">
        <v>51</v>
      </c>
      <c r="O168" s="120">
        <v>26000</v>
      </c>
      <c r="P168" s="121">
        <f>P169+P171</f>
        <v>23000</v>
      </c>
      <c r="Q168" s="121">
        <f>Q169+Q171</f>
        <v>38000</v>
      </c>
      <c r="R168" s="121">
        <f>R169+R171</f>
        <v>38000</v>
      </c>
      <c r="S168" s="121">
        <f>S169+S171</f>
        <v>23000</v>
      </c>
      <c r="T168" s="121"/>
      <c r="U168" s="121">
        <f>U169+U171</f>
        <v>0</v>
      </c>
      <c r="V168" s="121">
        <f>V169+V171</f>
        <v>0</v>
      </c>
      <c r="W168" s="121">
        <f>W169+W171</f>
        <v>7000</v>
      </c>
      <c r="X168" s="121">
        <f>SUM(U168:W168)</f>
        <v>7000</v>
      </c>
      <c r="Y168" s="121">
        <f t="shared" si="92"/>
        <v>30.434782608695652</v>
      </c>
      <c r="AA168" s="121">
        <f>AA169+AA171</f>
        <v>5000</v>
      </c>
      <c r="AB168" s="121">
        <f>AB169+AB171</f>
        <v>5000</v>
      </c>
      <c r="AC168" s="121">
        <f>AC169+AC171</f>
        <v>2000</v>
      </c>
      <c r="AD168" s="121">
        <f>SUM(AA168:AC168)</f>
        <v>12000</v>
      </c>
      <c r="AE168" s="121">
        <f t="shared" si="123"/>
        <v>52.173913043478258</v>
      </c>
      <c r="AG168" s="121">
        <f t="shared" si="93"/>
        <v>19000</v>
      </c>
      <c r="AH168" s="121">
        <f t="shared" si="94"/>
        <v>82.608695652173907</v>
      </c>
      <c r="AJ168" s="121">
        <f>AJ169+AJ171</f>
        <v>3000</v>
      </c>
      <c r="AK168" s="121">
        <f>AK169+AK171</f>
        <v>1000</v>
      </c>
      <c r="AL168" s="121">
        <f>AL169+AL171</f>
        <v>0</v>
      </c>
      <c r="AM168" s="121">
        <f>SUM(AJ168:AL168)</f>
        <v>4000</v>
      </c>
      <c r="AN168" s="121">
        <f t="shared" si="124"/>
        <v>17.391304347826086</v>
      </c>
      <c r="AP168" s="121">
        <f>AP169+AP171</f>
        <v>0</v>
      </c>
      <c r="AQ168" s="121">
        <f>AQ169+AQ171</f>
        <v>0</v>
      </c>
      <c r="AR168" s="121">
        <f>AR169+AR171</f>
        <v>0</v>
      </c>
      <c r="AS168" s="121">
        <f>SUM(AP168:AR168)</f>
        <v>0</v>
      </c>
      <c r="AT168" s="121">
        <f t="shared" si="125"/>
        <v>0</v>
      </c>
      <c r="AV168" s="121">
        <f t="shared" si="126"/>
        <v>4000</v>
      </c>
      <c r="AW168" s="121">
        <f t="shared" si="96"/>
        <v>17.391304347826086</v>
      </c>
      <c r="AY168" s="121">
        <f t="shared" si="127"/>
        <v>23000</v>
      </c>
      <c r="AZ168" s="142">
        <f t="shared" si="97"/>
        <v>100</v>
      </c>
      <c r="BB168" s="121">
        <f t="shared" si="117"/>
        <v>0</v>
      </c>
      <c r="BC168" s="121">
        <f t="shared" si="128"/>
        <v>0</v>
      </c>
      <c r="BD168" s="121">
        <f t="shared" si="119"/>
        <v>23000</v>
      </c>
      <c r="BE168" s="93"/>
    </row>
    <row r="169" spans="1:57" ht="30" customHeight="1" x14ac:dyDescent="0.2">
      <c r="A169" s="74"/>
      <c r="B169" s="76"/>
      <c r="C169" s="76"/>
      <c r="D169" s="77"/>
      <c r="E169" s="78"/>
      <c r="F169" s="76"/>
      <c r="G169" s="79"/>
      <c r="H169" s="80"/>
      <c r="I169" s="81"/>
      <c r="J169" s="124" t="s">
        <v>60</v>
      </c>
      <c r="K169" s="82"/>
      <c r="L169" s="83"/>
      <c r="M169" s="77"/>
      <c r="N169" s="101" t="s">
        <v>61</v>
      </c>
      <c r="O169" s="102">
        <v>20000</v>
      </c>
      <c r="P169" s="103">
        <f>P170</f>
        <v>15000</v>
      </c>
      <c r="Q169" s="103">
        <f>Q170</f>
        <v>30000</v>
      </c>
      <c r="R169" s="103">
        <f>R170</f>
        <v>30000</v>
      </c>
      <c r="S169" s="103">
        <f>S170</f>
        <v>15000</v>
      </c>
      <c r="T169" s="103"/>
      <c r="U169" s="103">
        <f>U170</f>
        <v>0</v>
      </c>
      <c r="V169" s="103">
        <f>V170</f>
        <v>0</v>
      </c>
      <c r="W169" s="103">
        <f>W170</f>
        <v>5000</v>
      </c>
      <c r="X169" s="103">
        <f>X170</f>
        <v>5000</v>
      </c>
      <c r="Y169" s="103">
        <f t="shared" si="92"/>
        <v>33.333333333333336</v>
      </c>
      <c r="AA169" s="103">
        <f>AA170</f>
        <v>5000</v>
      </c>
      <c r="AB169" s="103">
        <f>AB170</f>
        <v>5000</v>
      </c>
      <c r="AC169" s="103">
        <f>AC170</f>
        <v>0</v>
      </c>
      <c r="AD169" s="103">
        <f>AD170</f>
        <v>10000</v>
      </c>
      <c r="AE169" s="103">
        <f t="shared" si="123"/>
        <v>66.666666666666671</v>
      </c>
      <c r="AG169" s="103">
        <f t="shared" si="93"/>
        <v>15000</v>
      </c>
      <c r="AH169" s="103">
        <f t="shared" si="94"/>
        <v>100</v>
      </c>
      <c r="AJ169" s="103">
        <f>AJ170</f>
        <v>0</v>
      </c>
      <c r="AK169" s="103">
        <f>AK170</f>
        <v>0</v>
      </c>
      <c r="AL169" s="103">
        <f>AL170</f>
        <v>0</v>
      </c>
      <c r="AM169" s="103">
        <f>AM170</f>
        <v>0</v>
      </c>
      <c r="AN169" s="103">
        <f t="shared" si="124"/>
        <v>0</v>
      </c>
      <c r="AP169" s="103">
        <f>AP170</f>
        <v>0</v>
      </c>
      <c r="AQ169" s="103">
        <f>AQ170</f>
        <v>0</v>
      </c>
      <c r="AR169" s="103">
        <f>AR170</f>
        <v>0</v>
      </c>
      <c r="AS169" s="103">
        <f>AS170</f>
        <v>0</v>
      </c>
      <c r="AT169" s="103">
        <f t="shared" si="125"/>
        <v>0</v>
      </c>
      <c r="AV169" s="103">
        <f t="shared" si="126"/>
        <v>0</v>
      </c>
      <c r="AW169" s="103">
        <f t="shared" si="96"/>
        <v>0</v>
      </c>
      <c r="AY169" s="103">
        <f t="shared" si="127"/>
        <v>15000</v>
      </c>
      <c r="AZ169" s="143">
        <f t="shared" si="97"/>
        <v>100</v>
      </c>
      <c r="BB169" s="103">
        <f t="shared" si="117"/>
        <v>0</v>
      </c>
      <c r="BC169" s="103">
        <f t="shared" si="128"/>
        <v>0</v>
      </c>
      <c r="BD169" s="103">
        <f t="shared" si="119"/>
        <v>15000</v>
      </c>
      <c r="BE169" s="93"/>
    </row>
    <row r="170" spans="1:57" ht="30" customHeight="1" x14ac:dyDescent="0.2">
      <c r="A170" s="74"/>
      <c r="B170" s="76"/>
      <c r="C170" s="76"/>
      <c r="D170" s="77"/>
      <c r="E170" s="78"/>
      <c r="F170" s="76"/>
      <c r="G170" s="79"/>
      <c r="H170" s="80"/>
      <c r="I170" s="81"/>
      <c r="J170" s="78"/>
      <c r="K170" s="127">
        <v>1</v>
      </c>
      <c r="L170" s="83"/>
      <c r="M170" s="77"/>
      <c r="N170" s="128" t="s">
        <v>62</v>
      </c>
      <c r="O170" s="129">
        <v>20000</v>
      </c>
      <c r="P170" s="117">
        <v>15000</v>
      </c>
      <c r="Q170" s="117">
        <v>30000</v>
      </c>
      <c r="R170" s="117">
        <v>30000</v>
      </c>
      <c r="S170" s="117">
        <v>15000</v>
      </c>
      <c r="T170" s="117"/>
      <c r="U170" s="117"/>
      <c r="V170" s="117"/>
      <c r="W170" s="117">
        <v>5000</v>
      </c>
      <c r="X170" s="117">
        <f>SUM(U170:W170)</f>
        <v>5000</v>
      </c>
      <c r="Y170" s="117">
        <f t="shared" si="92"/>
        <v>33.333333333333336</v>
      </c>
      <c r="AA170" s="117">
        <v>5000</v>
      </c>
      <c r="AB170" s="117">
        <v>5000</v>
      </c>
      <c r="AC170" s="117"/>
      <c r="AD170" s="117">
        <f>SUM(AA170:AC170)</f>
        <v>10000</v>
      </c>
      <c r="AE170" s="117">
        <f t="shared" si="123"/>
        <v>66.666666666666671</v>
      </c>
      <c r="AG170" s="117">
        <f t="shared" si="93"/>
        <v>15000</v>
      </c>
      <c r="AH170" s="117">
        <f t="shared" si="94"/>
        <v>100</v>
      </c>
      <c r="AJ170" s="117"/>
      <c r="AK170" s="117"/>
      <c r="AL170" s="117"/>
      <c r="AM170" s="117">
        <f>SUM(AJ170:AL170)</f>
        <v>0</v>
      </c>
      <c r="AN170" s="117">
        <f t="shared" si="124"/>
        <v>0</v>
      </c>
      <c r="AP170" s="117"/>
      <c r="AQ170" s="117"/>
      <c r="AR170" s="117"/>
      <c r="AS170" s="117">
        <f>SUM(AP170:AR170)</f>
        <v>0</v>
      </c>
      <c r="AT170" s="117">
        <f t="shared" si="125"/>
        <v>0</v>
      </c>
      <c r="AV170" s="117">
        <f t="shared" si="126"/>
        <v>0</v>
      </c>
      <c r="AW170" s="117">
        <f t="shared" si="96"/>
        <v>0</v>
      </c>
      <c r="AY170" s="117">
        <f t="shared" si="127"/>
        <v>15000</v>
      </c>
      <c r="AZ170" s="144">
        <f t="shared" si="97"/>
        <v>100</v>
      </c>
      <c r="BB170" s="117">
        <f t="shared" si="117"/>
        <v>0</v>
      </c>
      <c r="BC170" s="117">
        <f t="shared" si="128"/>
        <v>0</v>
      </c>
      <c r="BD170" s="117">
        <f t="shared" si="119"/>
        <v>15000</v>
      </c>
      <c r="BE170" s="93"/>
    </row>
    <row r="171" spans="1:57" ht="30" customHeight="1" x14ac:dyDescent="0.2">
      <c r="A171" s="74"/>
      <c r="B171" s="76"/>
      <c r="C171" s="76"/>
      <c r="D171" s="77"/>
      <c r="E171" s="78"/>
      <c r="F171" s="76"/>
      <c r="G171" s="79"/>
      <c r="H171" s="80"/>
      <c r="I171" s="81"/>
      <c r="J171" s="124" t="s">
        <v>52</v>
      </c>
      <c r="K171" s="82"/>
      <c r="L171" s="83"/>
      <c r="M171" s="77"/>
      <c r="N171" s="101" t="s">
        <v>53</v>
      </c>
      <c r="O171" s="102">
        <v>6000</v>
      </c>
      <c r="P171" s="103">
        <f>P172</f>
        <v>8000</v>
      </c>
      <c r="Q171" s="103">
        <f>Q172</f>
        <v>8000</v>
      </c>
      <c r="R171" s="103">
        <f>R172</f>
        <v>8000</v>
      </c>
      <c r="S171" s="103">
        <f>S172</f>
        <v>8000</v>
      </c>
      <c r="T171" s="103"/>
      <c r="U171" s="103">
        <f>U172+U173+U174</f>
        <v>0</v>
      </c>
      <c r="V171" s="103">
        <f>V172+V173+V174</f>
        <v>0</v>
      </c>
      <c r="W171" s="103">
        <f>W172</f>
        <v>2000</v>
      </c>
      <c r="X171" s="103">
        <f>X172</f>
        <v>2000</v>
      </c>
      <c r="Y171" s="103">
        <f t="shared" si="92"/>
        <v>25</v>
      </c>
      <c r="AA171" s="103">
        <f>AA172+AA173+AA174</f>
        <v>0</v>
      </c>
      <c r="AB171" s="103">
        <f>AB172+AB173+AB174</f>
        <v>0</v>
      </c>
      <c r="AC171" s="103">
        <f>AC172</f>
        <v>2000</v>
      </c>
      <c r="AD171" s="103">
        <f>AD172</f>
        <v>2000</v>
      </c>
      <c r="AE171" s="103">
        <f t="shared" si="123"/>
        <v>25</v>
      </c>
      <c r="AG171" s="103">
        <f t="shared" si="93"/>
        <v>4000</v>
      </c>
      <c r="AH171" s="103">
        <f t="shared" si="94"/>
        <v>50</v>
      </c>
      <c r="AJ171" s="103">
        <f>AJ172+AJ173+AJ174</f>
        <v>3000</v>
      </c>
      <c r="AK171" s="103">
        <f>AK172+AK173+AK174</f>
        <v>1000</v>
      </c>
      <c r="AL171" s="103"/>
      <c r="AM171" s="103">
        <f>AM172+AM173+AM174</f>
        <v>4000</v>
      </c>
      <c r="AN171" s="103">
        <f t="shared" si="124"/>
        <v>50</v>
      </c>
      <c r="AP171" s="103">
        <f>AP172+AP173+AP174</f>
        <v>0</v>
      </c>
      <c r="AQ171" s="103">
        <f>AQ172+AQ173+AQ174</f>
        <v>0</v>
      </c>
      <c r="AR171" s="103"/>
      <c r="AS171" s="103">
        <f>AS172+AS173+AS174</f>
        <v>0</v>
      </c>
      <c r="AT171" s="103">
        <f t="shared" si="125"/>
        <v>0</v>
      </c>
      <c r="AV171" s="103">
        <f t="shared" si="126"/>
        <v>4000</v>
      </c>
      <c r="AW171" s="103">
        <f t="shared" si="96"/>
        <v>50</v>
      </c>
      <c r="AY171" s="103">
        <f t="shared" si="127"/>
        <v>8000</v>
      </c>
      <c r="AZ171" s="143">
        <f t="shared" si="97"/>
        <v>100</v>
      </c>
      <c r="BB171" s="103">
        <f t="shared" si="117"/>
        <v>0</v>
      </c>
      <c r="BC171" s="103">
        <f t="shared" si="128"/>
        <v>0</v>
      </c>
      <c r="BD171" s="103">
        <f t="shared" si="119"/>
        <v>8000</v>
      </c>
      <c r="BE171" s="93"/>
    </row>
    <row r="172" spans="1:57" ht="30" customHeight="1" thickBot="1" x14ac:dyDescent="0.25">
      <c r="A172" s="74"/>
      <c r="B172" s="76"/>
      <c r="C172" s="76"/>
      <c r="D172" s="77"/>
      <c r="E172" s="78"/>
      <c r="F172" s="76"/>
      <c r="G172" s="79"/>
      <c r="H172" s="80"/>
      <c r="I172" s="81"/>
      <c r="J172" s="78"/>
      <c r="K172" s="127">
        <v>2</v>
      </c>
      <c r="L172" s="83"/>
      <c r="M172" s="77"/>
      <c r="N172" s="128" t="s">
        <v>54</v>
      </c>
      <c r="O172" s="129">
        <v>5000</v>
      </c>
      <c r="P172" s="117">
        <v>8000</v>
      </c>
      <c r="Q172" s="117">
        <v>8000</v>
      </c>
      <c r="R172" s="117">
        <v>8000</v>
      </c>
      <c r="S172" s="117">
        <v>8000</v>
      </c>
      <c r="T172" s="117"/>
      <c r="U172" s="117"/>
      <c r="V172" s="117"/>
      <c r="W172" s="117">
        <v>2000</v>
      </c>
      <c r="X172" s="117">
        <f>SUM(U172:W172)</f>
        <v>2000</v>
      </c>
      <c r="Y172" s="117">
        <f t="shared" si="92"/>
        <v>25</v>
      </c>
      <c r="AA172" s="117"/>
      <c r="AB172" s="117"/>
      <c r="AC172" s="117">
        <v>2000</v>
      </c>
      <c r="AD172" s="117">
        <f>SUM(AA172:AC172)</f>
        <v>2000</v>
      </c>
      <c r="AE172" s="117">
        <f t="shared" si="123"/>
        <v>25</v>
      </c>
      <c r="AG172" s="117">
        <f t="shared" si="93"/>
        <v>4000</v>
      </c>
      <c r="AH172" s="117">
        <f t="shared" si="94"/>
        <v>50</v>
      </c>
      <c r="AJ172" s="117">
        <v>3000</v>
      </c>
      <c r="AK172" s="117">
        <v>1000</v>
      </c>
      <c r="AL172" s="117"/>
      <c r="AM172" s="117">
        <f>SUM(AJ172:AL172)</f>
        <v>4000</v>
      </c>
      <c r="AN172" s="117">
        <f t="shared" si="124"/>
        <v>50</v>
      </c>
      <c r="AP172" s="117"/>
      <c r="AQ172" s="117"/>
      <c r="AR172" s="117"/>
      <c r="AS172" s="117">
        <f>SUM(AP172:AR172)</f>
        <v>0</v>
      </c>
      <c r="AT172" s="117">
        <f t="shared" si="125"/>
        <v>0</v>
      </c>
      <c r="AV172" s="117">
        <f t="shared" si="126"/>
        <v>4000</v>
      </c>
      <c r="AW172" s="117">
        <f t="shared" si="96"/>
        <v>50</v>
      </c>
      <c r="AY172" s="117">
        <f t="shared" si="127"/>
        <v>8000</v>
      </c>
      <c r="AZ172" s="144">
        <f t="shared" si="97"/>
        <v>100</v>
      </c>
      <c r="BB172" s="117">
        <f t="shared" si="117"/>
        <v>0</v>
      </c>
      <c r="BC172" s="117">
        <f t="shared" si="128"/>
        <v>0</v>
      </c>
      <c r="BD172" s="117">
        <f t="shared" si="119"/>
        <v>8000</v>
      </c>
      <c r="BE172" s="93"/>
    </row>
    <row r="173" spans="1:57" ht="30" customHeight="1" thickBot="1" x14ac:dyDescent="0.25">
      <c r="A173" s="74"/>
      <c r="B173" s="76"/>
      <c r="C173" s="76"/>
      <c r="D173" s="77"/>
      <c r="E173" s="78"/>
      <c r="F173" s="76"/>
      <c r="G173" s="79"/>
      <c r="H173" s="181" t="s">
        <v>71</v>
      </c>
      <c r="I173" s="182"/>
      <c r="J173" s="183"/>
      <c r="K173" s="184"/>
      <c r="L173" s="184"/>
      <c r="M173" s="185"/>
      <c r="N173" s="186" t="s">
        <v>72</v>
      </c>
      <c r="O173" s="186" t="e">
        <f>SUM(#REF!)</f>
        <v>#REF!</v>
      </c>
      <c r="P173" s="217">
        <f>P174</f>
        <v>2000</v>
      </c>
      <c r="Q173" s="217">
        <f t="shared" ref="Q173:R175" si="129">Q174</f>
        <v>2000</v>
      </c>
      <c r="R173" s="217">
        <f t="shared" si="129"/>
        <v>2000</v>
      </c>
      <c r="S173" s="217">
        <f>S174</f>
        <v>2000</v>
      </c>
      <c r="T173" s="217"/>
      <c r="U173" s="217">
        <f>U174</f>
        <v>0</v>
      </c>
      <c r="V173" s="217">
        <f t="shared" ref="V173:W175" si="130">V174</f>
        <v>0</v>
      </c>
      <c r="W173" s="217">
        <f t="shared" si="130"/>
        <v>1000</v>
      </c>
      <c r="X173" s="217">
        <f>U173+V173+W173</f>
        <v>1000</v>
      </c>
      <c r="Y173" s="86">
        <f t="shared" si="92"/>
        <v>50</v>
      </c>
      <c r="AA173" s="217">
        <f>AA174</f>
        <v>0</v>
      </c>
      <c r="AB173" s="217">
        <f t="shared" ref="AB173:AC175" si="131">AB174</f>
        <v>0</v>
      </c>
      <c r="AC173" s="217">
        <f t="shared" si="131"/>
        <v>1000</v>
      </c>
      <c r="AD173" s="217">
        <f>AA173+AB173+AC173</f>
        <v>1000</v>
      </c>
      <c r="AE173" s="170">
        <f t="shared" si="123"/>
        <v>50</v>
      </c>
      <c r="AG173" s="217">
        <f t="shared" si="93"/>
        <v>2000</v>
      </c>
      <c r="AH173" s="217">
        <f t="shared" si="94"/>
        <v>100</v>
      </c>
      <c r="AJ173" s="217">
        <f>AJ174</f>
        <v>0</v>
      </c>
      <c r="AK173" s="217">
        <f t="shared" ref="AK173:AL175" si="132">AK174</f>
        <v>0</v>
      </c>
      <c r="AL173" s="217">
        <f t="shared" si="132"/>
        <v>0</v>
      </c>
      <c r="AM173" s="217">
        <f>AJ173+AK173+AL173</f>
        <v>0</v>
      </c>
      <c r="AN173" s="170">
        <f t="shared" si="124"/>
        <v>0</v>
      </c>
      <c r="AP173" s="217">
        <f>AP174</f>
        <v>0</v>
      </c>
      <c r="AQ173" s="217">
        <f t="shared" ref="AQ173:AR175" si="133">AQ174</f>
        <v>0</v>
      </c>
      <c r="AR173" s="217">
        <f t="shared" si="133"/>
        <v>0</v>
      </c>
      <c r="AS173" s="217">
        <f>AP173+AQ173+AR173</f>
        <v>0</v>
      </c>
      <c r="AT173" s="170">
        <f t="shared" si="125"/>
        <v>0</v>
      </c>
      <c r="AV173" s="217">
        <f>AM173+AS173</f>
        <v>0</v>
      </c>
      <c r="AW173" s="86">
        <f>AV173/(S173/100)</f>
        <v>0</v>
      </c>
      <c r="AY173" s="217">
        <f t="shared" si="127"/>
        <v>2000</v>
      </c>
      <c r="AZ173" s="217">
        <f>AY173/(S173/100)</f>
        <v>100</v>
      </c>
      <c r="BB173" s="217">
        <f>S173-AY173</f>
        <v>0</v>
      </c>
      <c r="BC173" s="217">
        <f>BB173/(S173/100)</f>
        <v>0</v>
      </c>
      <c r="BD173" s="217">
        <f>S173-BB173</f>
        <v>2000</v>
      </c>
      <c r="BE173" s="93"/>
    </row>
    <row r="174" spans="1:57" ht="30" customHeight="1" thickBot="1" x14ac:dyDescent="0.25">
      <c r="A174" s="74"/>
      <c r="B174" s="76"/>
      <c r="C174" s="76"/>
      <c r="D174" s="77"/>
      <c r="E174" s="78"/>
      <c r="F174" s="76"/>
      <c r="G174" s="79"/>
      <c r="H174" s="80"/>
      <c r="I174" s="118">
        <v>2</v>
      </c>
      <c r="J174" s="78"/>
      <c r="K174" s="76"/>
      <c r="L174" s="76"/>
      <c r="M174" s="77"/>
      <c r="N174" s="119" t="s">
        <v>51</v>
      </c>
      <c r="O174" s="119" t="e">
        <f>SUM(#REF!)</f>
        <v>#REF!</v>
      </c>
      <c r="P174" s="218">
        <f>P175</f>
        <v>2000</v>
      </c>
      <c r="Q174" s="218">
        <f t="shared" si="129"/>
        <v>2000</v>
      </c>
      <c r="R174" s="218">
        <f t="shared" si="129"/>
        <v>2000</v>
      </c>
      <c r="S174" s="218">
        <f>S175</f>
        <v>2000</v>
      </c>
      <c r="T174" s="218"/>
      <c r="U174" s="218">
        <f>U175</f>
        <v>0</v>
      </c>
      <c r="V174" s="218">
        <f t="shared" si="130"/>
        <v>0</v>
      </c>
      <c r="W174" s="218">
        <f t="shared" si="130"/>
        <v>1000</v>
      </c>
      <c r="X174" s="218">
        <f>U174+V174+W174</f>
        <v>1000</v>
      </c>
      <c r="Y174" s="86">
        <f t="shared" si="92"/>
        <v>50</v>
      </c>
      <c r="AA174" s="218">
        <f>AA175</f>
        <v>0</v>
      </c>
      <c r="AB174" s="218">
        <f t="shared" si="131"/>
        <v>0</v>
      </c>
      <c r="AC174" s="218">
        <f t="shared" si="131"/>
        <v>1000</v>
      </c>
      <c r="AD174" s="218">
        <f>AA174+AB174+AC174</f>
        <v>1000</v>
      </c>
      <c r="AE174" s="170">
        <f t="shared" si="123"/>
        <v>50</v>
      </c>
      <c r="AG174" s="218">
        <f t="shared" si="93"/>
        <v>2000</v>
      </c>
      <c r="AH174" s="218">
        <f t="shared" si="94"/>
        <v>100</v>
      </c>
      <c r="AJ174" s="218">
        <f>AJ175</f>
        <v>0</v>
      </c>
      <c r="AK174" s="218">
        <f t="shared" si="132"/>
        <v>0</v>
      </c>
      <c r="AL174" s="218">
        <f t="shared" si="132"/>
        <v>0</v>
      </c>
      <c r="AM174" s="218">
        <f>AJ174+AK174+AL174</f>
        <v>0</v>
      </c>
      <c r="AN174" s="170">
        <f t="shared" si="124"/>
        <v>0</v>
      </c>
      <c r="AP174" s="218">
        <f>AP175</f>
        <v>0</v>
      </c>
      <c r="AQ174" s="218">
        <f t="shared" si="133"/>
        <v>0</v>
      </c>
      <c r="AR174" s="218">
        <f t="shared" si="133"/>
        <v>0</v>
      </c>
      <c r="AS174" s="218">
        <f>AP174+AQ174+AR174</f>
        <v>0</v>
      </c>
      <c r="AT174" s="170">
        <f t="shared" si="125"/>
        <v>0</v>
      </c>
      <c r="AV174" s="218">
        <f>AM174+AS174</f>
        <v>0</v>
      </c>
      <c r="AW174" s="86">
        <f>AV174/(S174/100)</f>
        <v>0</v>
      </c>
      <c r="AY174" s="218">
        <f t="shared" si="127"/>
        <v>2000</v>
      </c>
      <c r="AZ174" s="218">
        <f>AY174/(S174/100)</f>
        <v>100</v>
      </c>
      <c r="BB174" s="218">
        <f>S174-AY174</f>
        <v>0</v>
      </c>
      <c r="BC174" s="218">
        <f>BB174/(S174/100)</f>
        <v>0</v>
      </c>
      <c r="BD174" s="218">
        <f>S174-BB174</f>
        <v>2000</v>
      </c>
      <c r="BE174" s="93"/>
    </row>
    <row r="175" spans="1:57" ht="30" customHeight="1" thickBot="1" x14ac:dyDescent="0.25">
      <c r="A175" s="74"/>
      <c r="B175" s="76"/>
      <c r="C175" s="76"/>
      <c r="D175" s="77"/>
      <c r="E175" s="78"/>
      <c r="F175" s="76"/>
      <c r="G175" s="79"/>
      <c r="H175" s="191"/>
      <c r="I175" s="192"/>
      <c r="J175" s="124" t="s">
        <v>60</v>
      </c>
      <c r="K175" s="178"/>
      <c r="L175" s="178"/>
      <c r="M175" s="179"/>
      <c r="N175" s="101" t="s">
        <v>61</v>
      </c>
      <c r="O175" s="101" t="e">
        <f>SUM(#REF!)</f>
        <v>#REF!</v>
      </c>
      <c r="P175" s="219">
        <f>P176</f>
        <v>2000</v>
      </c>
      <c r="Q175" s="219">
        <f t="shared" si="129"/>
        <v>2000</v>
      </c>
      <c r="R175" s="219">
        <f t="shared" si="129"/>
        <v>2000</v>
      </c>
      <c r="S175" s="219">
        <f>S176</f>
        <v>2000</v>
      </c>
      <c r="T175" s="219"/>
      <c r="U175" s="219">
        <f>U176</f>
        <v>0</v>
      </c>
      <c r="V175" s="219">
        <f t="shared" si="130"/>
        <v>0</v>
      </c>
      <c r="W175" s="219">
        <f t="shared" si="130"/>
        <v>1000</v>
      </c>
      <c r="X175" s="219">
        <f>U175+V175+W175</f>
        <v>1000</v>
      </c>
      <c r="Y175" s="86">
        <f t="shared" ref="Y175:Y226" si="134">X175/(S175/100)</f>
        <v>50</v>
      </c>
      <c r="AA175" s="219">
        <f>AA176</f>
        <v>0</v>
      </c>
      <c r="AB175" s="219">
        <f t="shared" si="131"/>
        <v>0</v>
      </c>
      <c r="AC175" s="219">
        <f t="shared" si="131"/>
        <v>1000</v>
      </c>
      <c r="AD175" s="219">
        <f>AA175+AB175+AC175</f>
        <v>1000</v>
      </c>
      <c r="AE175" s="170">
        <f t="shared" si="123"/>
        <v>50</v>
      </c>
      <c r="AG175" s="219">
        <f t="shared" ref="AG175:AG226" si="135">X175+AD175</f>
        <v>2000</v>
      </c>
      <c r="AH175" s="219">
        <f t="shared" ref="AH175:AH226" si="136">AG175/(S175/100)</f>
        <v>100</v>
      </c>
      <c r="AJ175" s="219">
        <f>AJ176</f>
        <v>0</v>
      </c>
      <c r="AK175" s="219">
        <f t="shared" si="132"/>
        <v>0</v>
      </c>
      <c r="AL175" s="219">
        <f t="shared" si="132"/>
        <v>0</v>
      </c>
      <c r="AM175" s="219">
        <f>AJ175+AK175+AL175</f>
        <v>0</v>
      </c>
      <c r="AN175" s="170">
        <f t="shared" si="124"/>
        <v>0</v>
      </c>
      <c r="AP175" s="219">
        <f>AP176</f>
        <v>0</v>
      </c>
      <c r="AQ175" s="219">
        <f t="shared" si="133"/>
        <v>0</v>
      </c>
      <c r="AR175" s="219">
        <f t="shared" si="133"/>
        <v>0</v>
      </c>
      <c r="AS175" s="219">
        <f>AP175+AQ175+AR175</f>
        <v>0</v>
      </c>
      <c r="AT175" s="170">
        <f t="shared" si="125"/>
        <v>0</v>
      </c>
      <c r="AV175" s="219">
        <f>AM175+AS175</f>
        <v>0</v>
      </c>
      <c r="AW175" s="86">
        <f>AV175/(S175/100)</f>
        <v>0</v>
      </c>
      <c r="AY175" s="219">
        <f t="shared" si="127"/>
        <v>2000</v>
      </c>
      <c r="AZ175" s="219">
        <f>AY175/(S175/100)</f>
        <v>100</v>
      </c>
      <c r="BB175" s="219">
        <f>S175-AY175</f>
        <v>0</v>
      </c>
      <c r="BC175" s="219">
        <f>BB175/(S175/100)</f>
        <v>0</v>
      </c>
      <c r="BD175" s="219">
        <f>S175-BB175</f>
        <v>2000</v>
      </c>
      <c r="BE175" s="93"/>
    </row>
    <row r="176" spans="1:57" ht="30" customHeight="1" x14ac:dyDescent="0.2">
      <c r="A176" s="74"/>
      <c r="B176" s="76"/>
      <c r="C176" s="76"/>
      <c r="D176" s="77"/>
      <c r="E176" s="78"/>
      <c r="F176" s="76"/>
      <c r="G176" s="79"/>
      <c r="H176" s="80"/>
      <c r="I176" s="81"/>
      <c r="J176" s="78"/>
      <c r="K176" s="127">
        <v>1</v>
      </c>
      <c r="L176" s="83"/>
      <c r="M176" s="77"/>
      <c r="N176" s="128" t="s">
        <v>62</v>
      </c>
      <c r="O176" s="129" t="e">
        <f>SUM(#REF!)</f>
        <v>#REF!</v>
      </c>
      <c r="P176" s="117">
        <v>2000</v>
      </c>
      <c r="Q176" s="117">
        <v>2000</v>
      </c>
      <c r="R176" s="117">
        <v>2000</v>
      </c>
      <c r="S176" s="117">
        <v>2000</v>
      </c>
      <c r="T176" s="117"/>
      <c r="U176" s="117"/>
      <c r="V176" s="117"/>
      <c r="W176" s="117">
        <v>1000</v>
      </c>
      <c r="X176" s="117">
        <f>U176+V176+W176</f>
        <v>1000</v>
      </c>
      <c r="Y176" s="86">
        <f t="shared" si="134"/>
        <v>50</v>
      </c>
      <c r="AA176" s="117"/>
      <c r="AB176" s="117"/>
      <c r="AC176" s="117">
        <v>1000</v>
      </c>
      <c r="AD176" s="117">
        <f>AA176+AB176+AC176</f>
        <v>1000</v>
      </c>
      <c r="AE176" s="170">
        <f t="shared" si="123"/>
        <v>50</v>
      </c>
      <c r="AG176" s="117">
        <f t="shared" si="135"/>
        <v>2000</v>
      </c>
      <c r="AH176" s="117">
        <f t="shared" si="136"/>
        <v>100</v>
      </c>
      <c r="AJ176" s="117"/>
      <c r="AK176" s="117"/>
      <c r="AL176" s="117"/>
      <c r="AM176" s="117">
        <f>AJ176+AK176+AL176</f>
        <v>0</v>
      </c>
      <c r="AN176" s="170">
        <f t="shared" si="124"/>
        <v>0</v>
      </c>
      <c r="AP176" s="117"/>
      <c r="AQ176" s="117"/>
      <c r="AR176" s="117"/>
      <c r="AS176" s="117">
        <f>AP176+AQ176+AR176</f>
        <v>0</v>
      </c>
      <c r="AT176" s="170">
        <f t="shared" si="125"/>
        <v>0</v>
      </c>
      <c r="AV176" s="117">
        <f>AM176+AS176</f>
        <v>0</v>
      </c>
      <c r="AW176" s="86">
        <f>AV176/(S176/100)</f>
        <v>0</v>
      </c>
      <c r="AY176" s="117">
        <f t="shared" si="127"/>
        <v>2000</v>
      </c>
      <c r="AZ176" s="117">
        <f>AY176/(S176/100)</f>
        <v>100</v>
      </c>
      <c r="BB176" s="117">
        <f>S176-AY176</f>
        <v>0</v>
      </c>
      <c r="BC176" s="117">
        <f>BB176/(S176/100)</f>
        <v>0</v>
      </c>
      <c r="BD176" s="117">
        <f>S176-BB176</f>
        <v>2000</v>
      </c>
      <c r="BE176" s="93"/>
    </row>
    <row r="177" spans="1:57" ht="30" customHeight="1" x14ac:dyDescent="0.2">
      <c r="A177" s="74"/>
      <c r="B177" s="76"/>
      <c r="C177" s="76"/>
      <c r="D177" s="426" t="s">
        <v>77</v>
      </c>
      <c r="E177" s="427"/>
      <c r="F177" s="428"/>
      <c r="G177" s="429"/>
      <c r="H177" s="430"/>
      <c r="I177" s="431"/>
      <c r="J177" s="427"/>
      <c r="K177" s="432"/>
      <c r="L177" s="433"/>
      <c r="M177" s="434"/>
      <c r="N177" s="435" t="s">
        <v>78</v>
      </c>
      <c r="O177" s="436">
        <v>11636000</v>
      </c>
      <c r="P177" s="437">
        <f t="shared" ref="P177:W179" si="137">P178</f>
        <v>15871000</v>
      </c>
      <c r="Q177" s="437">
        <f t="shared" si="137"/>
        <v>16910000</v>
      </c>
      <c r="R177" s="437">
        <f t="shared" si="137"/>
        <v>18143000</v>
      </c>
      <c r="S177" s="437">
        <f t="shared" si="137"/>
        <v>15871000</v>
      </c>
      <c r="T177" s="437"/>
      <c r="U177" s="437">
        <f t="shared" si="137"/>
        <v>1755000</v>
      </c>
      <c r="V177" s="437">
        <f t="shared" si="137"/>
        <v>1183000</v>
      </c>
      <c r="W177" s="437">
        <f t="shared" si="137"/>
        <v>1328000</v>
      </c>
      <c r="X177" s="437">
        <f t="shared" si="106"/>
        <v>4266000</v>
      </c>
      <c r="Y177" s="437">
        <f t="shared" si="134"/>
        <v>26.879213660134837</v>
      </c>
      <c r="Z177" s="438"/>
      <c r="AA177" s="437">
        <f t="shared" ref="AA177:AC179" si="138">AA178</f>
        <v>1228500</v>
      </c>
      <c r="AB177" s="437">
        <f t="shared" si="138"/>
        <v>1473500</v>
      </c>
      <c r="AC177" s="437">
        <f t="shared" si="138"/>
        <v>1525500</v>
      </c>
      <c r="AD177" s="437">
        <f t="shared" si="108"/>
        <v>4227500</v>
      </c>
      <c r="AE177" s="437">
        <f t="shared" si="123"/>
        <v>26.636632852372252</v>
      </c>
      <c r="AF177" s="438"/>
      <c r="AG177" s="437">
        <f t="shared" si="135"/>
        <v>8493500</v>
      </c>
      <c r="AH177" s="437">
        <f t="shared" si="136"/>
        <v>53.515846512507089</v>
      </c>
      <c r="AI177" s="438"/>
      <c r="AJ177" s="437">
        <f t="shared" ref="AJ177:AL179" si="139">AJ178</f>
        <v>1408000</v>
      </c>
      <c r="AK177" s="437">
        <f t="shared" si="139"/>
        <v>1588000</v>
      </c>
      <c r="AL177" s="437">
        <f t="shared" si="139"/>
        <v>1579000</v>
      </c>
      <c r="AM177" s="437">
        <f t="shared" si="110"/>
        <v>4575000</v>
      </c>
      <c r="AN177" s="437">
        <f t="shared" si="124"/>
        <v>28.82616092243715</v>
      </c>
      <c r="AO177" s="438"/>
      <c r="AP177" s="437">
        <f t="shared" ref="AP177:AR179" si="140">AP178</f>
        <v>760000</v>
      </c>
      <c r="AQ177" s="437">
        <f t="shared" si="140"/>
        <v>880000</v>
      </c>
      <c r="AR177" s="437">
        <f t="shared" si="140"/>
        <v>1162500</v>
      </c>
      <c r="AS177" s="437">
        <f t="shared" si="112"/>
        <v>2802500</v>
      </c>
      <c r="AT177" s="437">
        <f t="shared" si="125"/>
        <v>17.657992565055761</v>
      </c>
      <c r="AU177" s="438"/>
      <c r="AV177" s="437">
        <f t="shared" si="102"/>
        <v>7377500</v>
      </c>
      <c r="AW177" s="437">
        <f t="shared" ref="AW177:AW226" si="141">AV177/(S177/100)</f>
        <v>46.484153487492911</v>
      </c>
      <c r="AX177" s="438"/>
      <c r="AY177" s="437">
        <f t="shared" si="101"/>
        <v>15871000</v>
      </c>
      <c r="AZ177" s="437">
        <f t="shared" ref="AZ177:AZ226" si="142">AY177/(S177/100)</f>
        <v>100</v>
      </c>
      <c r="BB177" s="95">
        <f t="shared" ref="BB177:BB240" si="143">S177-AY177</f>
        <v>0</v>
      </c>
      <c r="BC177" s="96">
        <f t="shared" ref="BC177:BC204" si="144">BB177/(S177/100)</f>
        <v>0</v>
      </c>
      <c r="BD177" s="96">
        <f t="shared" ref="BD177:BD240" si="145">S177-BB177</f>
        <v>15871000</v>
      </c>
      <c r="BE177" s="93"/>
    </row>
    <row r="178" spans="1:57" ht="30" customHeight="1" x14ac:dyDescent="0.2">
      <c r="A178" s="74"/>
      <c r="B178" s="76"/>
      <c r="C178" s="76"/>
      <c r="D178" s="77"/>
      <c r="E178" s="97" t="s">
        <v>45</v>
      </c>
      <c r="F178" s="76"/>
      <c r="G178" s="79"/>
      <c r="H178" s="80"/>
      <c r="I178" s="81"/>
      <c r="J178" s="78"/>
      <c r="K178" s="82"/>
      <c r="L178" s="83"/>
      <c r="M178" s="77"/>
      <c r="N178" s="84" t="s">
        <v>46</v>
      </c>
      <c r="O178" s="98">
        <v>11636000</v>
      </c>
      <c r="P178" s="87">
        <f t="shared" si="137"/>
        <v>15871000</v>
      </c>
      <c r="Q178" s="86">
        <f t="shared" si="137"/>
        <v>16910000</v>
      </c>
      <c r="R178" s="87">
        <f t="shared" si="137"/>
        <v>18143000</v>
      </c>
      <c r="S178" s="87">
        <f t="shared" si="137"/>
        <v>15871000</v>
      </c>
      <c r="T178" s="87"/>
      <c r="U178" s="87">
        <f t="shared" si="137"/>
        <v>1755000</v>
      </c>
      <c r="V178" s="87">
        <f t="shared" si="137"/>
        <v>1183000</v>
      </c>
      <c r="W178" s="87">
        <f t="shared" si="137"/>
        <v>1328000</v>
      </c>
      <c r="X178" s="87">
        <f t="shared" si="106"/>
        <v>4266000</v>
      </c>
      <c r="Y178" s="87">
        <f t="shared" si="134"/>
        <v>26.879213660134837</v>
      </c>
      <c r="AA178" s="87">
        <f t="shared" si="138"/>
        <v>1228500</v>
      </c>
      <c r="AB178" s="87">
        <f t="shared" si="138"/>
        <v>1473500</v>
      </c>
      <c r="AC178" s="87">
        <f t="shared" si="138"/>
        <v>1525500</v>
      </c>
      <c r="AD178" s="87">
        <f t="shared" si="108"/>
        <v>4227500</v>
      </c>
      <c r="AE178" s="87">
        <f t="shared" si="123"/>
        <v>26.636632852372252</v>
      </c>
      <c r="AG178" s="87">
        <f t="shared" si="135"/>
        <v>8493500</v>
      </c>
      <c r="AH178" s="87">
        <f t="shared" si="136"/>
        <v>53.515846512507089</v>
      </c>
      <c r="AJ178" s="87">
        <f t="shared" si="139"/>
        <v>1408000</v>
      </c>
      <c r="AK178" s="87">
        <f t="shared" si="139"/>
        <v>1588000</v>
      </c>
      <c r="AL178" s="87">
        <f t="shared" si="139"/>
        <v>1579000</v>
      </c>
      <c r="AM178" s="87">
        <f t="shared" si="110"/>
        <v>4575000</v>
      </c>
      <c r="AN178" s="87">
        <f t="shared" si="124"/>
        <v>28.82616092243715</v>
      </c>
      <c r="AP178" s="87">
        <f t="shared" si="140"/>
        <v>760000</v>
      </c>
      <c r="AQ178" s="87">
        <f t="shared" si="140"/>
        <v>880000</v>
      </c>
      <c r="AR178" s="87">
        <f t="shared" si="140"/>
        <v>1162500</v>
      </c>
      <c r="AS178" s="87">
        <f t="shared" si="112"/>
        <v>2802500</v>
      </c>
      <c r="AT178" s="87">
        <f t="shared" si="125"/>
        <v>17.657992565055761</v>
      </c>
      <c r="AV178" s="87">
        <f t="shared" si="102"/>
        <v>7377500</v>
      </c>
      <c r="AW178" s="87">
        <f t="shared" si="141"/>
        <v>46.484153487492911</v>
      </c>
      <c r="AY178" s="87">
        <f t="shared" si="101"/>
        <v>15871000</v>
      </c>
      <c r="AZ178" s="87">
        <f t="shared" si="142"/>
        <v>100</v>
      </c>
      <c r="BB178" s="85">
        <f t="shared" si="143"/>
        <v>0</v>
      </c>
      <c r="BC178" s="87">
        <f t="shared" si="144"/>
        <v>0</v>
      </c>
      <c r="BD178" s="87">
        <f t="shared" si="145"/>
        <v>15871000</v>
      </c>
      <c r="BE178" s="93"/>
    </row>
    <row r="179" spans="1:57" ht="30" customHeight="1" x14ac:dyDescent="0.2">
      <c r="A179" s="74"/>
      <c r="B179" s="76"/>
      <c r="C179" s="76"/>
      <c r="D179" s="77"/>
      <c r="E179" s="78"/>
      <c r="F179" s="100">
        <v>4</v>
      </c>
      <c r="G179" s="79"/>
      <c r="H179" s="80"/>
      <c r="I179" s="81"/>
      <c r="J179" s="78"/>
      <c r="K179" s="82"/>
      <c r="L179" s="83"/>
      <c r="M179" s="77"/>
      <c r="N179" s="101" t="s">
        <v>47</v>
      </c>
      <c r="O179" s="102">
        <v>11636000</v>
      </c>
      <c r="P179" s="103">
        <f t="shared" si="137"/>
        <v>15871000</v>
      </c>
      <c r="Q179" s="125">
        <f t="shared" si="137"/>
        <v>16910000</v>
      </c>
      <c r="R179" s="126">
        <f t="shared" si="137"/>
        <v>18143000</v>
      </c>
      <c r="S179" s="103">
        <f t="shared" si="137"/>
        <v>15871000</v>
      </c>
      <c r="T179" s="103"/>
      <c r="U179" s="103">
        <f t="shared" si="137"/>
        <v>1755000</v>
      </c>
      <c r="V179" s="103">
        <f t="shared" si="137"/>
        <v>1183000</v>
      </c>
      <c r="W179" s="103">
        <f t="shared" si="137"/>
        <v>1328000</v>
      </c>
      <c r="X179" s="103">
        <f t="shared" si="106"/>
        <v>4266000</v>
      </c>
      <c r="Y179" s="103">
        <f t="shared" si="134"/>
        <v>26.879213660134837</v>
      </c>
      <c r="AA179" s="103">
        <f t="shared" si="138"/>
        <v>1228500</v>
      </c>
      <c r="AB179" s="103">
        <f t="shared" si="138"/>
        <v>1473500</v>
      </c>
      <c r="AC179" s="103">
        <f t="shared" si="138"/>
        <v>1525500</v>
      </c>
      <c r="AD179" s="103">
        <f t="shared" si="108"/>
        <v>4227500</v>
      </c>
      <c r="AE179" s="103">
        <f t="shared" si="123"/>
        <v>26.636632852372252</v>
      </c>
      <c r="AG179" s="103">
        <f t="shared" si="135"/>
        <v>8493500</v>
      </c>
      <c r="AH179" s="103">
        <f t="shared" si="136"/>
        <v>53.515846512507089</v>
      </c>
      <c r="AJ179" s="103">
        <f t="shared" si="139"/>
        <v>1408000</v>
      </c>
      <c r="AK179" s="103">
        <f t="shared" si="139"/>
        <v>1588000</v>
      </c>
      <c r="AL179" s="103">
        <f t="shared" si="139"/>
        <v>1579000</v>
      </c>
      <c r="AM179" s="103">
        <f t="shared" si="110"/>
        <v>4575000</v>
      </c>
      <c r="AN179" s="103">
        <f t="shared" si="124"/>
        <v>28.82616092243715</v>
      </c>
      <c r="AP179" s="103">
        <f t="shared" si="140"/>
        <v>760000</v>
      </c>
      <c r="AQ179" s="103">
        <f t="shared" si="140"/>
        <v>880000</v>
      </c>
      <c r="AR179" s="103">
        <f t="shared" si="140"/>
        <v>1162500</v>
      </c>
      <c r="AS179" s="103">
        <f t="shared" si="112"/>
        <v>2802500</v>
      </c>
      <c r="AT179" s="103">
        <f t="shared" si="125"/>
        <v>17.657992565055761</v>
      </c>
      <c r="AV179" s="103">
        <f t="shared" si="102"/>
        <v>7377500</v>
      </c>
      <c r="AW179" s="103">
        <f t="shared" si="141"/>
        <v>46.484153487492911</v>
      </c>
      <c r="AY179" s="103">
        <f t="shared" si="101"/>
        <v>15871000</v>
      </c>
      <c r="AZ179" s="103">
        <f t="shared" si="142"/>
        <v>100</v>
      </c>
      <c r="BB179" s="102">
        <f t="shared" si="143"/>
        <v>0</v>
      </c>
      <c r="BC179" s="103">
        <f t="shared" si="144"/>
        <v>0</v>
      </c>
      <c r="BD179" s="103">
        <f t="shared" si="145"/>
        <v>15871000</v>
      </c>
      <c r="BE179" s="93"/>
    </row>
    <row r="180" spans="1:57" ht="30" customHeight="1" x14ac:dyDescent="0.2">
      <c r="A180" s="74"/>
      <c r="B180" s="76"/>
      <c r="C180" s="76"/>
      <c r="D180" s="77"/>
      <c r="E180" s="78"/>
      <c r="F180" s="76"/>
      <c r="G180" s="104">
        <v>1</v>
      </c>
      <c r="H180" s="105"/>
      <c r="I180" s="81"/>
      <c r="J180" s="78"/>
      <c r="K180" s="82"/>
      <c r="L180" s="83"/>
      <c r="M180" s="77"/>
      <c r="N180" s="101" t="s">
        <v>48</v>
      </c>
      <c r="O180" s="102">
        <v>11636000</v>
      </c>
      <c r="P180" s="103">
        <f>P181+P194+P205+P213</f>
        <v>15871000</v>
      </c>
      <c r="Q180" s="125">
        <f>Q181+Q194+Q205+Q213</f>
        <v>16910000</v>
      </c>
      <c r="R180" s="126">
        <f>R181+R194+R205+R213</f>
        <v>18143000</v>
      </c>
      <c r="S180" s="103">
        <f>S181+S194+S205+S213</f>
        <v>15871000</v>
      </c>
      <c r="T180" s="103"/>
      <c r="U180" s="103">
        <f>U181+U194+U205+U213</f>
        <v>1755000</v>
      </c>
      <c r="V180" s="103">
        <f>V181+V194+V205+V213</f>
        <v>1183000</v>
      </c>
      <c r="W180" s="103">
        <f>W181+W194+W205+W213</f>
        <v>1328000</v>
      </c>
      <c r="X180" s="103">
        <f t="shared" si="106"/>
        <v>4266000</v>
      </c>
      <c r="Y180" s="103">
        <f t="shared" si="134"/>
        <v>26.879213660134837</v>
      </c>
      <c r="AA180" s="103">
        <f>AA181+AA194+AA205+AA213</f>
        <v>1228500</v>
      </c>
      <c r="AB180" s="103">
        <f>AB181+AB194+AB205+AB213</f>
        <v>1473500</v>
      </c>
      <c r="AC180" s="103">
        <f>AC181+AC194+AC205+AC213</f>
        <v>1525500</v>
      </c>
      <c r="AD180" s="103">
        <f t="shared" si="108"/>
        <v>4227500</v>
      </c>
      <c r="AE180" s="103">
        <f t="shared" si="123"/>
        <v>26.636632852372252</v>
      </c>
      <c r="AG180" s="103">
        <f t="shared" si="135"/>
        <v>8493500</v>
      </c>
      <c r="AH180" s="103">
        <f t="shared" si="136"/>
        <v>53.515846512507089</v>
      </c>
      <c r="AJ180" s="103">
        <f>AJ181+AJ194+AJ205+AJ213</f>
        <v>1408000</v>
      </c>
      <c r="AK180" s="103">
        <f>AK181+AK194+AK205+AK213</f>
        <v>1588000</v>
      </c>
      <c r="AL180" s="103">
        <f>AL181+AL194+AL205+AL213</f>
        <v>1579000</v>
      </c>
      <c r="AM180" s="103">
        <f t="shared" si="110"/>
        <v>4575000</v>
      </c>
      <c r="AN180" s="103">
        <f t="shared" si="124"/>
        <v>28.82616092243715</v>
      </c>
      <c r="AP180" s="103">
        <f>AP181+AP194+AP205+AP213</f>
        <v>760000</v>
      </c>
      <c r="AQ180" s="103">
        <f>AQ181+AQ194+AQ205+AQ213</f>
        <v>880000</v>
      </c>
      <c r="AR180" s="103">
        <f>AR181+AR194+AR205+AR213</f>
        <v>1162500</v>
      </c>
      <c r="AS180" s="103">
        <f t="shared" si="112"/>
        <v>2802500</v>
      </c>
      <c r="AT180" s="103">
        <f t="shared" si="125"/>
        <v>17.657992565055761</v>
      </c>
      <c r="AV180" s="103">
        <f t="shared" si="102"/>
        <v>7377500</v>
      </c>
      <c r="AW180" s="103">
        <f t="shared" si="141"/>
        <v>46.484153487492911</v>
      </c>
      <c r="AY180" s="103">
        <f t="shared" si="101"/>
        <v>15871000</v>
      </c>
      <c r="AZ180" s="103">
        <f t="shared" si="142"/>
        <v>100</v>
      </c>
      <c r="BB180" s="102">
        <f t="shared" si="143"/>
        <v>0</v>
      </c>
      <c r="BC180" s="103">
        <f t="shared" si="144"/>
        <v>0</v>
      </c>
      <c r="BD180" s="103">
        <f t="shared" si="145"/>
        <v>15871000</v>
      </c>
      <c r="BE180" s="93"/>
    </row>
    <row r="181" spans="1:57" ht="30" customHeight="1" x14ac:dyDescent="0.2">
      <c r="A181" s="74"/>
      <c r="B181" s="76"/>
      <c r="C181" s="76"/>
      <c r="D181" s="77"/>
      <c r="E181" s="78"/>
      <c r="F181" s="76"/>
      <c r="G181" s="104"/>
      <c r="H181" s="169" t="s">
        <v>43</v>
      </c>
      <c r="I181" s="81"/>
      <c r="J181" s="78"/>
      <c r="K181" s="82"/>
      <c r="L181" s="83"/>
      <c r="M181" s="77"/>
      <c r="N181" s="101" t="s">
        <v>48</v>
      </c>
      <c r="O181" s="102">
        <v>10802000</v>
      </c>
      <c r="P181" s="103">
        <f>P182</f>
        <v>14765000</v>
      </c>
      <c r="Q181" s="125">
        <f>Q182</f>
        <v>15771000</v>
      </c>
      <c r="R181" s="126">
        <f>R182</f>
        <v>16995000</v>
      </c>
      <c r="S181" s="103">
        <f>S182</f>
        <v>14765000</v>
      </c>
      <c r="T181" s="103"/>
      <c r="U181" s="103">
        <f>U182</f>
        <v>1753000</v>
      </c>
      <c r="V181" s="103">
        <f>V182</f>
        <v>1182000</v>
      </c>
      <c r="W181" s="103">
        <f>W182</f>
        <v>1001000</v>
      </c>
      <c r="X181" s="103">
        <f t="shared" si="106"/>
        <v>3936000</v>
      </c>
      <c r="Y181" s="103">
        <f t="shared" si="134"/>
        <v>26.657636302065697</v>
      </c>
      <c r="AA181" s="103">
        <f>AA182</f>
        <v>1135500</v>
      </c>
      <c r="AB181" s="103">
        <f>AB182</f>
        <v>1380500</v>
      </c>
      <c r="AC181" s="103">
        <f>AC182</f>
        <v>1380500</v>
      </c>
      <c r="AD181" s="103">
        <f t="shared" si="108"/>
        <v>3896500</v>
      </c>
      <c r="AE181" s="103">
        <f t="shared" si="123"/>
        <v>26.390111750761935</v>
      </c>
      <c r="AG181" s="103">
        <f t="shared" si="135"/>
        <v>7832500</v>
      </c>
      <c r="AH181" s="103">
        <f t="shared" si="136"/>
        <v>53.047748052827636</v>
      </c>
      <c r="AJ181" s="103">
        <f>AJ182</f>
        <v>1309500</v>
      </c>
      <c r="AK181" s="103">
        <f>AK182</f>
        <v>1484500</v>
      </c>
      <c r="AL181" s="103">
        <f>AL182</f>
        <v>1484000</v>
      </c>
      <c r="AM181" s="103">
        <f t="shared" si="110"/>
        <v>4278000</v>
      </c>
      <c r="AN181" s="103">
        <f t="shared" si="124"/>
        <v>28.973924822214698</v>
      </c>
      <c r="AP181" s="103">
        <f>AP182</f>
        <v>689000</v>
      </c>
      <c r="AQ181" s="103">
        <f>AQ182</f>
        <v>804000</v>
      </c>
      <c r="AR181" s="103">
        <f>AR182</f>
        <v>1161500</v>
      </c>
      <c r="AS181" s="103">
        <f t="shared" si="112"/>
        <v>2654500</v>
      </c>
      <c r="AT181" s="103">
        <f t="shared" si="125"/>
        <v>17.978327124957669</v>
      </c>
      <c r="AV181" s="103">
        <f t="shared" si="102"/>
        <v>6932500</v>
      </c>
      <c r="AW181" s="103">
        <f t="shared" si="141"/>
        <v>46.952251947172364</v>
      </c>
      <c r="AY181" s="103">
        <f t="shared" si="101"/>
        <v>14765000</v>
      </c>
      <c r="AZ181" s="103">
        <f t="shared" si="142"/>
        <v>100</v>
      </c>
      <c r="BB181" s="102">
        <f t="shared" si="143"/>
        <v>0</v>
      </c>
      <c r="BC181" s="103">
        <f t="shared" si="144"/>
        <v>0</v>
      </c>
      <c r="BD181" s="103">
        <f t="shared" si="145"/>
        <v>14765000</v>
      </c>
      <c r="BE181" s="93"/>
    </row>
    <row r="182" spans="1:57" ht="30" customHeight="1" thickBot="1" x14ac:dyDescent="0.25">
      <c r="A182" s="74"/>
      <c r="B182" s="76"/>
      <c r="C182" s="76"/>
      <c r="D182" s="77"/>
      <c r="E182" s="78"/>
      <c r="F182" s="76"/>
      <c r="G182" s="79"/>
      <c r="H182" s="80"/>
      <c r="I182" s="118">
        <v>2</v>
      </c>
      <c r="J182" s="78"/>
      <c r="K182" s="82"/>
      <c r="L182" s="83"/>
      <c r="M182" s="77"/>
      <c r="N182" s="119" t="s">
        <v>51</v>
      </c>
      <c r="O182" s="120">
        <v>10802000</v>
      </c>
      <c r="P182" s="121">
        <f>P183+P186+P189</f>
        <v>14765000</v>
      </c>
      <c r="Q182" s="122">
        <f>Q183+Q186+Q189</f>
        <v>15771000</v>
      </c>
      <c r="R182" s="123">
        <f>R183+R186+R189</f>
        <v>16995000</v>
      </c>
      <c r="S182" s="121">
        <f>S183+S186+S189</f>
        <v>14765000</v>
      </c>
      <c r="T182" s="121"/>
      <c r="U182" s="121">
        <f>U183+U186+U189</f>
        <v>1753000</v>
      </c>
      <c r="V182" s="121">
        <f>V183+V186+V189</f>
        <v>1182000</v>
      </c>
      <c r="W182" s="121">
        <f>W183+W186+W189</f>
        <v>1001000</v>
      </c>
      <c r="X182" s="121">
        <f t="shared" si="106"/>
        <v>3936000</v>
      </c>
      <c r="Y182" s="121">
        <f t="shared" si="134"/>
        <v>26.657636302065697</v>
      </c>
      <c r="AA182" s="121">
        <f>AA183+AA186+AA189</f>
        <v>1135500</v>
      </c>
      <c r="AB182" s="121">
        <f>AB183+AB186+AB189</f>
        <v>1380500</v>
      </c>
      <c r="AC182" s="121">
        <f>AC183+AC186+AC189</f>
        <v>1380500</v>
      </c>
      <c r="AD182" s="121">
        <f t="shared" si="108"/>
        <v>3896500</v>
      </c>
      <c r="AE182" s="121">
        <f t="shared" si="123"/>
        <v>26.390111750761935</v>
      </c>
      <c r="AG182" s="121">
        <f t="shared" si="135"/>
        <v>7832500</v>
      </c>
      <c r="AH182" s="121">
        <f t="shared" si="136"/>
        <v>53.047748052827636</v>
      </c>
      <c r="AJ182" s="121">
        <f>AJ183+AJ186+AJ189</f>
        <v>1309500</v>
      </c>
      <c r="AK182" s="121">
        <f>AK183+AK186+AK189</f>
        <v>1484500</v>
      </c>
      <c r="AL182" s="121">
        <f>AL183+AL186+AL189</f>
        <v>1484000</v>
      </c>
      <c r="AM182" s="121">
        <f t="shared" si="110"/>
        <v>4278000</v>
      </c>
      <c r="AN182" s="121">
        <f t="shared" si="124"/>
        <v>28.973924822214698</v>
      </c>
      <c r="AP182" s="121">
        <f>AP183+AP186+AP189</f>
        <v>689000</v>
      </c>
      <c r="AQ182" s="121">
        <f>AQ183+AQ186+AQ189</f>
        <v>804000</v>
      </c>
      <c r="AR182" s="121">
        <f>AR183+AR186+AR189</f>
        <v>1161500</v>
      </c>
      <c r="AS182" s="121">
        <f t="shared" si="112"/>
        <v>2654500</v>
      </c>
      <c r="AT182" s="121">
        <f t="shared" si="125"/>
        <v>17.978327124957669</v>
      </c>
      <c r="AV182" s="121">
        <f t="shared" si="102"/>
        <v>6932500</v>
      </c>
      <c r="AW182" s="121">
        <f t="shared" si="141"/>
        <v>46.952251947172364</v>
      </c>
      <c r="AY182" s="121">
        <f t="shared" ref="AY182:AY194" si="146">AG182+AV182</f>
        <v>14765000</v>
      </c>
      <c r="AZ182" s="121">
        <f t="shared" si="142"/>
        <v>100</v>
      </c>
      <c r="BB182" s="120">
        <f t="shared" si="143"/>
        <v>0</v>
      </c>
      <c r="BC182" s="121">
        <f t="shared" si="144"/>
        <v>0</v>
      </c>
      <c r="BD182" s="121">
        <f t="shared" si="145"/>
        <v>14765000</v>
      </c>
      <c r="BE182" s="93"/>
    </row>
    <row r="183" spans="1:57" ht="30" customHeight="1" thickBot="1" x14ac:dyDescent="0.25">
      <c r="A183" s="74"/>
      <c r="B183" s="76"/>
      <c r="C183" s="76"/>
      <c r="D183" s="77"/>
      <c r="E183" s="78"/>
      <c r="F183" s="76"/>
      <c r="G183" s="79"/>
      <c r="H183" s="80"/>
      <c r="I183" s="81"/>
      <c r="J183" s="124" t="s">
        <v>60</v>
      </c>
      <c r="K183" s="82"/>
      <c r="L183" s="83"/>
      <c r="M183" s="77"/>
      <c r="N183" s="101" t="s">
        <v>61</v>
      </c>
      <c r="O183" s="103">
        <v>8965000</v>
      </c>
      <c r="P183" s="103">
        <f>P184+P185</f>
        <v>12550000</v>
      </c>
      <c r="Q183" s="125">
        <f>Q184+Q185</f>
        <v>13392000</v>
      </c>
      <c r="R183" s="126">
        <f>R184+R185</f>
        <v>14440000</v>
      </c>
      <c r="S183" s="103">
        <f>S184+S185</f>
        <v>12550000</v>
      </c>
      <c r="T183" s="103"/>
      <c r="U183" s="103">
        <f>U184+U185</f>
        <v>1500000</v>
      </c>
      <c r="V183" s="103">
        <f>V184+V185</f>
        <v>1000000</v>
      </c>
      <c r="W183" s="103">
        <f>W184+W185</f>
        <v>800000</v>
      </c>
      <c r="X183" s="103">
        <f t="shared" si="106"/>
        <v>3300000</v>
      </c>
      <c r="Y183" s="103">
        <f t="shared" si="134"/>
        <v>26.294820717131476</v>
      </c>
      <c r="AA183" s="103">
        <f>AA184+AA185</f>
        <v>1002000</v>
      </c>
      <c r="AB183" s="103">
        <f>AB184+AB185</f>
        <v>1202000</v>
      </c>
      <c r="AC183" s="103">
        <f>AC184+AC185</f>
        <v>1202000</v>
      </c>
      <c r="AD183" s="103">
        <f t="shared" si="108"/>
        <v>3406000</v>
      </c>
      <c r="AE183" s="170">
        <f t="shared" ref="AE183:AE188" si="147">AD183/(P183/100)</f>
        <v>27.139442231075698</v>
      </c>
      <c r="AG183" s="103">
        <f t="shared" si="135"/>
        <v>6706000</v>
      </c>
      <c r="AH183" s="103">
        <f t="shared" si="136"/>
        <v>53.43426294820717</v>
      </c>
      <c r="AJ183" s="103">
        <f>AJ184+AJ185</f>
        <v>1101000</v>
      </c>
      <c r="AK183" s="103">
        <f>AK184+AK185</f>
        <v>1276000</v>
      </c>
      <c r="AL183" s="103">
        <f>AL184+AL185</f>
        <v>1300000</v>
      </c>
      <c r="AM183" s="103">
        <f t="shared" si="110"/>
        <v>3677000</v>
      </c>
      <c r="AN183" s="170">
        <f t="shared" ref="AN183:AN188" si="148">AM183/(P183/100)</f>
        <v>29.298804780876495</v>
      </c>
      <c r="AP183" s="103">
        <f>AP184+AP185</f>
        <v>501000</v>
      </c>
      <c r="AQ183" s="103">
        <f>AQ184+AQ185</f>
        <v>701000</v>
      </c>
      <c r="AR183" s="103">
        <f>AR184+AR185</f>
        <v>965000</v>
      </c>
      <c r="AS183" s="103">
        <f t="shared" si="112"/>
        <v>2167000</v>
      </c>
      <c r="AT183" s="170">
        <f t="shared" ref="AT183:AT188" si="149">AS183/(P183/100)</f>
        <v>17.266932270916335</v>
      </c>
      <c r="AV183" s="103">
        <f t="shared" si="102"/>
        <v>5844000</v>
      </c>
      <c r="AW183" s="103">
        <f t="shared" si="141"/>
        <v>46.56573705179283</v>
      </c>
      <c r="AY183" s="103">
        <f t="shared" si="146"/>
        <v>12550000</v>
      </c>
      <c r="AZ183" s="103">
        <f t="shared" si="142"/>
        <v>100</v>
      </c>
      <c r="BB183" s="102">
        <f t="shared" si="143"/>
        <v>0</v>
      </c>
      <c r="BC183" s="103">
        <f t="shared" si="144"/>
        <v>0</v>
      </c>
      <c r="BD183" s="103">
        <f t="shared" si="145"/>
        <v>12550000</v>
      </c>
      <c r="BE183" s="93"/>
    </row>
    <row r="184" spans="1:57" ht="30" customHeight="1" thickBot="1" x14ac:dyDescent="0.25">
      <c r="A184" s="74"/>
      <c r="B184" s="76"/>
      <c r="C184" s="76"/>
      <c r="D184" s="77"/>
      <c r="E184" s="78"/>
      <c r="F184" s="76"/>
      <c r="G184" s="79"/>
      <c r="H184" s="80"/>
      <c r="I184" s="81"/>
      <c r="J184" s="78"/>
      <c r="K184" s="127">
        <v>1</v>
      </c>
      <c r="L184" s="83"/>
      <c r="M184" s="77"/>
      <c r="N184" s="128" t="s">
        <v>62</v>
      </c>
      <c r="O184" s="117">
        <v>8955000</v>
      </c>
      <c r="P184" s="117">
        <v>12540000</v>
      </c>
      <c r="Q184" s="117">
        <v>13380000</v>
      </c>
      <c r="R184" s="117">
        <v>14423000</v>
      </c>
      <c r="S184" s="117">
        <v>12540000</v>
      </c>
      <c r="T184" s="117"/>
      <c r="U184" s="160">
        <v>1500000</v>
      </c>
      <c r="V184" s="160">
        <v>1000000</v>
      </c>
      <c r="W184" s="160">
        <v>800000</v>
      </c>
      <c r="X184" s="117">
        <f t="shared" si="106"/>
        <v>3300000</v>
      </c>
      <c r="Y184" s="144">
        <f t="shared" si="134"/>
        <v>26.315789473684209</v>
      </c>
      <c r="AA184" s="160">
        <v>1000000</v>
      </c>
      <c r="AB184" s="160">
        <v>1200000</v>
      </c>
      <c r="AC184" s="160">
        <v>1200000</v>
      </c>
      <c r="AD184" s="117">
        <f t="shared" si="108"/>
        <v>3400000</v>
      </c>
      <c r="AE184" s="171">
        <f t="shared" si="147"/>
        <v>27.113237639553429</v>
      </c>
      <c r="AG184" s="117">
        <f t="shared" si="135"/>
        <v>6700000</v>
      </c>
      <c r="AH184" s="117">
        <f t="shared" si="136"/>
        <v>53.429027113237638</v>
      </c>
      <c r="AJ184" s="160">
        <v>1100000</v>
      </c>
      <c r="AK184" s="160">
        <v>1275000</v>
      </c>
      <c r="AL184" s="160">
        <v>1300000</v>
      </c>
      <c r="AM184" s="117">
        <f t="shared" si="110"/>
        <v>3675000</v>
      </c>
      <c r="AN184" s="171">
        <f t="shared" si="148"/>
        <v>29.306220095693782</v>
      </c>
      <c r="AP184" s="160">
        <v>500000</v>
      </c>
      <c r="AQ184" s="160">
        <v>700000</v>
      </c>
      <c r="AR184" s="160">
        <v>965000</v>
      </c>
      <c r="AS184" s="117">
        <f t="shared" si="112"/>
        <v>2165000</v>
      </c>
      <c r="AT184" s="171">
        <f t="shared" si="149"/>
        <v>17.264752791068581</v>
      </c>
      <c r="AV184" s="117">
        <f t="shared" si="102"/>
        <v>5840000</v>
      </c>
      <c r="AW184" s="117">
        <f t="shared" si="141"/>
        <v>46.570972886762362</v>
      </c>
      <c r="AY184" s="117">
        <f t="shared" si="146"/>
        <v>12540000</v>
      </c>
      <c r="AZ184" s="117">
        <f t="shared" si="142"/>
        <v>100</v>
      </c>
      <c r="BB184" s="117">
        <f t="shared" si="143"/>
        <v>0</v>
      </c>
      <c r="BC184" s="117">
        <f t="shared" si="144"/>
        <v>0</v>
      </c>
      <c r="BD184" s="117">
        <f t="shared" si="145"/>
        <v>12540000</v>
      </c>
      <c r="BE184" s="93"/>
    </row>
    <row r="185" spans="1:57" ht="30" customHeight="1" thickBot="1" x14ac:dyDescent="0.25">
      <c r="A185" s="74"/>
      <c r="B185" s="76"/>
      <c r="C185" s="76"/>
      <c r="D185" s="77"/>
      <c r="E185" s="78"/>
      <c r="F185" s="76"/>
      <c r="G185" s="79"/>
      <c r="H185" s="80"/>
      <c r="I185" s="81"/>
      <c r="J185" s="78"/>
      <c r="K185" s="127">
        <v>4</v>
      </c>
      <c r="L185" s="83"/>
      <c r="M185" s="77"/>
      <c r="N185" s="128" t="s">
        <v>63</v>
      </c>
      <c r="O185" s="117">
        <v>10000</v>
      </c>
      <c r="P185" s="117">
        <v>10000</v>
      </c>
      <c r="Q185" s="117">
        <v>12000</v>
      </c>
      <c r="R185" s="117">
        <v>17000</v>
      </c>
      <c r="S185" s="117">
        <v>10000</v>
      </c>
      <c r="T185" s="117"/>
      <c r="U185" s="160"/>
      <c r="V185" s="160"/>
      <c r="W185" s="160"/>
      <c r="X185" s="117">
        <f t="shared" si="106"/>
        <v>0</v>
      </c>
      <c r="Y185" s="144">
        <f t="shared" si="134"/>
        <v>0</v>
      </c>
      <c r="AA185" s="160">
        <v>2000</v>
      </c>
      <c r="AB185" s="160">
        <v>2000</v>
      </c>
      <c r="AC185" s="160">
        <v>2000</v>
      </c>
      <c r="AD185" s="117">
        <f t="shared" si="108"/>
        <v>6000</v>
      </c>
      <c r="AE185" s="171">
        <f t="shared" si="147"/>
        <v>60</v>
      </c>
      <c r="AG185" s="117">
        <f t="shared" si="135"/>
        <v>6000</v>
      </c>
      <c r="AH185" s="117">
        <f t="shared" si="136"/>
        <v>60</v>
      </c>
      <c r="AJ185" s="160">
        <v>1000</v>
      </c>
      <c r="AK185" s="160">
        <v>1000</v>
      </c>
      <c r="AL185" s="160">
        <v>0</v>
      </c>
      <c r="AM185" s="117">
        <f t="shared" si="110"/>
        <v>2000</v>
      </c>
      <c r="AN185" s="171">
        <f t="shared" si="148"/>
        <v>20</v>
      </c>
      <c r="AP185" s="160">
        <v>1000</v>
      </c>
      <c r="AQ185" s="160">
        <v>1000</v>
      </c>
      <c r="AR185" s="160"/>
      <c r="AS185" s="117">
        <f t="shared" si="112"/>
        <v>2000</v>
      </c>
      <c r="AT185" s="171">
        <f t="shared" si="149"/>
        <v>20</v>
      </c>
      <c r="AV185" s="117">
        <f t="shared" si="102"/>
        <v>4000</v>
      </c>
      <c r="AW185" s="117">
        <f t="shared" si="141"/>
        <v>40</v>
      </c>
      <c r="AY185" s="117">
        <f t="shared" si="146"/>
        <v>10000</v>
      </c>
      <c r="AZ185" s="117">
        <f t="shared" si="142"/>
        <v>100</v>
      </c>
      <c r="BB185" s="117">
        <f t="shared" si="143"/>
        <v>0</v>
      </c>
      <c r="BC185" s="117">
        <f t="shared" si="144"/>
        <v>0</v>
      </c>
      <c r="BD185" s="117">
        <f t="shared" si="145"/>
        <v>10000</v>
      </c>
      <c r="BE185" s="93"/>
    </row>
    <row r="186" spans="1:57" ht="30" customHeight="1" thickBot="1" x14ac:dyDescent="0.25">
      <c r="A186" s="74"/>
      <c r="B186" s="76"/>
      <c r="C186" s="76"/>
      <c r="D186" s="77"/>
      <c r="E186" s="78"/>
      <c r="F186" s="76"/>
      <c r="G186" s="79"/>
      <c r="H186" s="80"/>
      <c r="I186" s="81"/>
      <c r="J186" s="124" t="s">
        <v>64</v>
      </c>
      <c r="K186" s="82"/>
      <c r="L186" s="83"/>
      <c r="M186" s="77"/>
      <c r="N186" s="101" t="s">
        <v>65</v>
      </c>
      <c r="O186" s="103">
        <v>1662000</v>
      </c>
      <c r="P186" s="103">
        <f>P187+P188</f>
        <v>2101000</v>
      </c>
      <c r="Q186" s="125">
        <f>Q187+Q188</f>
        <v>2251000</v>
      </c>
      <c r="R186" s="126">
        <f>R187+R188</f>
        <v>2421000</v>
      </c>
      <c r="S186" s="103">
        <f>S187+S188</f>
        <v>2101000</v>
      </c>
      <c r="T186" s="103"/>
      <c r="U186" s="103">
        <f>U187+U188</f>
        <v>251000</v>
      </c>
      <c r="V186" s="103">
        <f>V187+V188</f>
        <v>171000</v>
      </c>
      <c r="W186" s="103">
        <f>W187+W188</f>
        <v>174000</v>
      </c>
      <c r="X186" s="103">
        <f t="shared" si="106"/>
        <v>596000</v>
      </c>
      <c r="Y186" s="103">
        <f t="shared" si="134"/>
        <v>28.367444074250358</v>
      </c>
      <c r="AA186" s="103">
        <f>AA187+AA188</f>
        <v>125500</v>
      </c>
      <c r="AB186" s="103">
        <f>AB187+AB188</f>
        <v>170000</v>
      </c>
      <c r="AC186" s="103">
        <f>AC187+AC188</f>
        <v>170000</v>
      </c>
      <c r="AD186" s="103">
        <f t="shared" si="108"/>
        <v>465500</v>
      </c>
      <c r="AE186" s="170">
        <f t="shared" si="147"/>
        <v>22.156116135173725</v>
      </c>
      <c r="AG186" s="103">
        <f t="shared" si="135"/>
        <v>1061500</v>
      </c>
      <c r="AH186" s="103">
        <f t="shared" si="136"/>
        <v>50.523560209424083</v>
      </c>
      <c r="AJ186" s="103">
        <f>AJ187+AJ188</f>
        <v>200000</v>
      </c>
      <c r="AK186" s="103">
        <f>AK187+AK188</f>
        <v>200000</v>
      </c>
      <c r="AL186" s="103">
        <f>AL187+AL188</f>
        <v>175000</v>
      </c>
      <c r="AM186" s="103">
        <f t="shared" si="110"/>
        <v>575000</v>
      </c>
      <c r="AN186" s="170">
        <f t="shared" si="148"/>
        <v>27.367920038077106</v>
      </c>
      <c r="AP186" s="103">
        <f>AP187+AP188</f>
        <v>180000</v>
      </c>
      <c r="AQ186" s="103">
        <f>AQ187+AQ188</f>
        <v>95500</v>
      </c>
      <c r="AR186" s="103">
        <f>AR187+AR188</f>
        <v>189000</v>
      </c>
      <c r="AS186" s="103">
        <f t="shared" si="112"/>
        <v>464500</v>
      </c>
      <c r="AT186" s="170">
        <f t="shared" si="149"/>
        <v>22.108519752498811</v>
      </c>
      <c r="AV186" s="103">
        <f t="shared" ref="AV186:AV193" si="150">AM186+AS186</f>
        <v>1039500</v>
      </c>
      <c r="AW186" s="103">
        <f t="shared" si="141"/>
        <v>49.476439790575917</v>
      </c>
      <c r="AY186" s="103">
        <f t="shared" si="146"/>
        <v>2101000</v>
      </c>
      <c r="AZ186" s="103">
        <f t="shared" si="142"/>
        <v>100</v>
      </c>
      <c r="BB186" s="102">
        <f t="shared" si="143"/>
        <v>0</v>
      </c>
      <c r="BC186" s="103">
        <f t="shared" si="144"/>
        <v>0</v>
      </c>
      <c r="BD186" s="103">
        <f t="shared" si="145"/>
        <v>2101000</v>
      </c>
      <c r="BE186" s="93"/>
    </row>
    <row r="187" spans="1:57" ht="30" customHeight="1" thickBot="1" x14ac:dyDescent="0.25">
      <c r="A187" s="74"/>
      <c r="B187" s="76"/>
      <c r="C187" s="76"/>
      <c r="D187" s="77"/>
      <c r="E187" s="78"/>
      <c r="F187" s="76"/>
      <c r="G187" s="79"/>
      <c r="H187" s="80"/>
      <c r="I187" s="81"/>
      <c r="J187" s="78"/>
      <c r="K187" s="127">
        <v>1</v>
      </c>
      <c r="L187" s="83"/>
      <c r="M187" s="77"/>
      <c r="N187" s="128" t="s">
        <v>62</v>
      </c>
      <c r="O187" s="117">
        <v>1660000</v>
      </c>
      <c r="P187" s="117">
        <v>2100000</v>
      </c>
      <c r="Q187" s="117">
        <v>2250000</v>
      </c>
      <c r="R187" s="117">
        <v>2420000</v>
      </c>
      <c r="S187" s="117">
        <v>2100000</v>
      </c>
      <c r="T187" s="117"/>
      <c r="U187" s="160">
        <v>251000</v>
      </c>
      <c r="V187" s="160">
        <v>171000</v>
      </c>
      <c r="W187" s="160">
        <v>173000</v>
      </c>
      <c r="X187" s="117">
        <f t="shared" si="106"/>
        <v>595000</v>
      </c>
      <c r="Y187" s="144">
        <f t="shared" si="134"/>
        <v>28.333333333333332</v>
      </c>
      <c r="AA187" s="160">
        <v>125500</v>
      </c>
      <c r="AB187" s="160">
        <v>170000</v>
      </c>
      <c r="AC187" s="160">
        <v>170000</v>
      </c>
      <c r="AD187" s="117">
        <f t="shared" si="108"/>
        <v>465500</v>
      </c>
      <c r="AE187" s="171">
        <f t="shared" si="147"/>
        <v>22.166666666666668</v>
      </c>
      <c r="AG187" s="117">
        <f t="shared" si="135"/>
        <v>1060500</v>
      </c>
      <c r="AH187" s="117">
        <f t="shared" si="136"/>
        <v>50.5</v>
      </c>
      <c r="AJ187" s="160">
        <v>200000</v>
      </c>
      <c r="AK187" s="160">
        <v>200000</v>
      </c>
      <c r="AL187" s="160">
        <v>175000</v>
      </c>
      <c r="AM187" s="117">
        <f t="shared" si="110"/>
        <v>575000</v>
      </c>
      <c r="AN187" s="171">
        <f t="shared" si="148"/>
        <v>27.38095238095238</v>
      </c>
      <c r="AP187" s="160">
        <v>180000</v>
      </c>
      <c r="AQ187" s="160">
        <v>95500</v>
      </c>
      <c r="AR187" s="160">
        <v>189000</v>
      </c>
      <c r="AS187" s="117">
        <f t="shared" si="112"/>
        <v>464500</v>
      </c>
      <c r="AT187" s="171">
        <f t="shared" si="149"/>
        <v>22.11904761904762</v>
      </c>
      <c r="AV187" s="117">
        <f t="shared" si="150"/>
        <v>1039500</v>
      </c>
      <c r="AW187" s="117">
        <f t="shared" si="141"/>
        <v>49.5</v>
      </c>
      <c r="AY187" s="117">
        <f t="shared" si="146"/>
        <v>2100000</v>
      </c>
      <c r="AZ187" s="117">
        <f t="shared" si="142"/>
        <v>100</v>
      </c>
      <c r="BB187" s="117">
        <f t="shared" si="143"/>
        <v>0</v>
      </c>
      <c r="BC187" s="117">
        <f t="shared" si="144"/>
        <v>0</v>
      </c>
      <c r="BD187" s="117">
        <f t="shared" si="145"/>
        <v>2100000</v>
      </c>
      <c r="BE187" s="93"/>
    </row>
    <row r="188" spans="1:57" ht="30" customHeight="1" x14ac:dyDescent="0.2">
      <c r="A188" s="74"/>
      <c r="B188" s="76"/>
      <c r="C188" s="76"/>
      <c r="D188" s="77"/>
      <c r="E188" s="78"/>
      <c r="F188" s="76"/>
      <c r="G188" s="79"/>
      <c r="H188" s="80"/>
      <c r="I188" s="81"/>
      <c r="J188" s="78"/>
      <c r="K188" s="127">
        <v>4</v>
      </c>
      <c r="L188" s="83"/>
      <c r="M188" s="77"/>
      <c r="N188" s="128" t="s">
        <v>63</v>
      </c>
      <c r="O188" s="117">
        <v>2000</v>
      </c>
      <c r="P188" s="117">
        <v>1000</v>
      </c>
      <c r="Q188" s="117">
        <v>1000</v>
      </c>
      <c r="R188" s="117">
        <v>1000</v>
      </c>
      <c r="S188" s="117">
        <v>1000</v>
      </c>
      <c r="T188" s="117"/>
      <c r="U188" s="160"/>
      <c r="V188" s="160"/>
      <c r="W188" s="160">
        <v>1000</v>
      </c>
      <c r="X188" s="117">
        <f t="shared" si="106"/>
        <v>1000</v>
      </c>
      <c r="Y188" s="144">
        <f t="shared" si="134"/>
        <v>100</v>
      </c>
      <c r="AA188" s="160"/>
      <c r="AB188" s="160"/>
      <c r="AC188" s="160"/>
      <c r="AD188" s="117">
        <f t="shared" si="108"/>
        <v>0</v>
      </c>
      <c r="AE188" s="171">
        <f t="shared" si="147"/>
        <v>0</v>
      </c>
      <c r="AG188" s="117">
        <f t="shared" si="135"/>
        <v>1000</v>
      </c>
      <c r="AH188" s="117">
        <f t="shared" si="136"/>
        <v>100</v>
      </c>
      <c r="AJ188" s="160"/>
      <c r="AK188" s="160"/>
      <c r="AL188" s="160"/>
      <c r="AM188" s="117">
        <f t="shared" si="110"/>
        <v>0</v>
      </c>
      <c r="AN188" s="171">
        <f t="shared" si="148"/>
        <v>0</v>
      </c>
      <c r="AP188" s="160"/>
      <c r="AQ188" s="160"/>
      <c r="AR188" s="160"/>
      <c r="AS188" s="117">
        <f t="shared" si="112"/>
        <v>0</v>
      </c>
      <c r="AT188" s="171">
        <f t="shared" si="149"/>
        <v>0</v>
      </c>
      <c r="AV188" s="117">
        <f t="shared" si="150"/>
        <v>0</v>
      </c>
      <c r="AW188" s="117">
        <f t="shared" si="141"/>
        <v>0</v>
      </c>
      <c r="AY188" s="117">
        <f t="shared" si="146"/>
        <v>1000</v>
      </c>
      <c r="AZ188" s="117">
        <f t="shared" si="142"/>
        <v>100</v>
      </c>
      <c r="BB188" s="117">
        <f t="shared" si="143"/>
        <v>0</v>
      </c>
      <c r="BC188" s="117">
        <f t="shared" si="144"/>
        <v>0</v>
      </c>
      <c r="BD188" s="117">
        <f t="shared" si="145"/>
        <v>1000</v>
      </c>
      <c r="BE188" s="93"/>
    </row>
    <row r="189" spans="1:57" ht="30" customHeight="1" x14ac:dyDescent="0.2">
      <c r="A189" s="74"/>
      <c r="B189" s="76"/>
      <c r="C189" s="76"/>
      <c r="D189" s="77"/>
      <c r="E189" s="78"/>
      <c r="F189" s="76"/>
      <c r="G189" s="79"/>
      <c r="H189" s="80"/>
      <c r="I189" s="81"/>
      <c r="J189" s="124" t="s">
        <v>52</v>
      </c>
      <c r="K189" s="82"/>
      <c r="L189" s="83"/>
      <c r="M189" s="77"/>
      <c r="N189" s="101" t="s">
        <v>53</v>
      </c>
      <c r="O189" s="102">
        <v>175000</v>
      </c>
      <c r="P189" s="103">
        <f>P190+P191+P192+P193</f>
        <v>114000</v>
      </c>
      <c r="Q189" s="125">
        <f>Q190+Q191+Q192+Q193</f>
        <v>128000</v>
      </c>
      <c r="R189" s="126">
        <f>R190+R191+R192+R193</f>
        <v>134000</v>
      </c>
      <c r="S189" s="103">
        <f>S190+S191+S192+S193</f>
        <v>114000</v>
      </c>
      <c r="T189" s="103"/>
      <c r="U189" s="103">
        <f>U190+U191+U192+U193</f>
        <v>2000</v>
      </c>
      <c r="V189" s="103">
        <f>V190+V191+V192+V193</f>
        <v>11000</v>
      </c>
      <c r="W189" s="103">
        <f>W190+W191+W192+W193</f>
        <v>27000</v>
      </c>
      <c r="X189" s="103">
        <f t="shared" si="106"/>
        <v>40000</v>
      </c>
      <c r="Y189" s="103">
        <f t="shared" si="134"/>
        <v>35.087719298245617</v>
      </c>
      <c r="AA189" s="103">
        <f>AA190+AA191+AA192+AA193</f>
        <v>8000</v>
      </c>
      <c r="AB189" s="103">
        <f>AB190+AB191+AB192+AB193</f>
        <v>8500</v>
      </c>
      <c r="AC189" s="103">
        <f>AC190+AC191+AC192+AC193</f>
        <v>8500</v>
      </c>
      <c r="AD189" s="103">
        <f t="shared" si="108"/>
        <v>25000</v>
      </c>
      <c r="AE189" s="103">
        <f>AD189/(S189/100)</f>
        <v>21.92982456140351</v>
      </c>
      <c r="AG189" s="103">
        <f t="shared" si="135"/>
        <v>65000</v>
      </c>
      <c r="AH189" s="103">
        <f t="shared" si="136"/>
        <v>57.017543859649123</v>
      </c>
      <c r="AJ189" s="103">
        <f>AJ190+AJ191+AJ192+AJ193</f>
        <v>8500</v>
      </c>
      <c r="AK189" s="103">
        <f>AK190+AK191+AK192+AK193</f>
        <v>8500</v>
      </c>
      <c r="AL189" s="103">
        <f>AL190+AL191+AL192+AL193</f>
        <v>9000</v>
      </c>
      <c r="AM189" s="103">
        <f t="shared" si="110"/>
        <v>26000</v>
      </c>
      <c r="AN189" s="103">
        <f>AM189/(S189/100)</f>
        <v>22.807017543859651</v>
      </c>
      <c r="AP189" s="103">
        <f>AP190+AP191+AP192+AP193</f>
        <v>8000</v>
      </c>
      <c r="AQ189" s="103">
        <f>AQ190+AQ191+AQ192+AQ193</f>
        <v>7500</v>
      </c>
      <c r="AR189" s="103">
        <f>AR190+AR191+AR192+AR193</f>
        <v>7500</v>
      </c>
      <c r="AS189" s="103">
        <f t="shared" si="112"/>
        <v>23000</v>
      </c>
      <c r="AT189" s="103">
        <f>AS189/(S189/100)</f>
        <v>20.17543859649123</v>
      </c>
      <c r="AV189" s="103">
        <f t="shared" si="150"/>
        <v>49000</v>
      </c>
      <c r="AW189" s="103">
        <f t="shared" si="141"/>
        <v>42.982456140350877</v>
      </c>
      <c r="AY189" s="103">
        <f t="shared" si="146"/>
        <v>114000</v>
      </c>
      <c r="AZ189" s="103">
        <f t="shared" si="142"/>
        <v>100</v>
      </c>
      <c r="BB189" s="102">
        <f t="shared" si="143"/>
        <v>0</v>
      </c>
      <c r="BC189" s="103">
        <f t="shared" si="144"/>
        <v>0</v>
      </c>
      <c r="BD189" s="103">
        <f t="shared" si="145"/>
        <v>114000</v>
      </c>
      <c r="BE189" s="93"/>
    </row>
    <row r="190" spans="1:57" ht="30" customHeight="1" x14ac:dyDescent="0.2">
      <c r="A190" s="74"/>
      <c r="B190" s="76"/>
      <c r="C190" s="76"/>
      <c r="D190" s="77"/>
      <c r="E190" s="78"/>
      <c r="F190" s="76"/>
      <c r="G190" s="79"/>
      <c r="H190" s="80"/>
      <c r="I190" s="81"/>
      <c r="J190" s="78"/>
      <c r="K190" s="127">
        <v>2</v>
      </c>
      <c r="L190" s="83"/>
      <c r="M190" s="77"/>
      <c r="N190" s="128" t="s">
        <v>54</v>
      </c>
      <c r="O190" s="129">
        <v>23000</v>
      </c>
      <c r="P190" s="117">
        <v>16000</v>
      </c>
      <c r="Q190" s="117">
        <v>16000</v>
      </c>
      <c r="R190" s="117">
        <v>17000</v>
      </c>
      <c r="S190" s="117">
        <v>16000</v>
      </c>
      <c r="T190" s="117"/>
      <c r="U190" s="117"/>
      <c r="V190" s="117"/>
      <c r="W190" s="117">
        <v>7000</v>
      </c>
      <c r="X190" s="117">
        <f t="shared" si="106"/>
        <v>7000</v>
      </c>
      <c r="Y190" s="144">
        <f t="shared" si="134"/>
        <v>43.75</v>
      </c>
      <c r="AA190" s="117">
        <v>1000</v>
      </c>
      <c r="AB190" s="117">
        <v>1000</v>
      </c>
      <c r="AC190" s="117">
        <v>1000</v>
      </c>
      <c r="AD190" s="117">
        <f t="shared" si="108"/>
        <v>3000</v>
      </c>
      <c r="AE190" s="144">
        <f>AD190/(S190/100)</f>
        <v>18.75</v>
      </c>
      <c r="AG190" s="117">
        <f t="shared" si="135"/>
        <v>10000</v>
      </c>
      <c r="AH190" s="117">
        <f t="shared" si="136"/>
        <v>62.5</v>
      </c>
      <c r="AJ190" s="117">
        <v>1000</v>
      </c>
      <c r="AK190" s="117">
        <v>1000</v>
      </c>
      <c r="AL190" s="117">
        <v>1000</v>
      </c>
      <c r="AM190" s="117">
        <f t="shared" si="110"/>
        <v>3000</v>
      </c>
      <c r="AN190" s="144">
        <f>AM190/(S190/100)</f>
        <v>18.75</v>
      </c>
      <c r="AP190" s="117">
        <v>1000</v>
      </c>
      <c r="AQ190" s="117">
        <v>1000</v>
      </c>
      <c r="AR190" s="117">
        <v>1000</v>
      </c>
      <c r="AS190" s="117">
        <f t="shared" si="112"/>
        <v>3000</v>
      </c>
      <c r="AT190" s="144">
        <f>AS190/(S190/100)</f>
        <v>18.75</v>
      </c>
      <c r="AV190" s="117">
        <f t="shared" si="150"/>
        <v>6000</v>
      </c>
      <c r="AW190" s="117">
        <f t="shared" si="141"/>
        <v>37.5</v>
      </c>
      <c r="AY190" s="117">
        <f t="shared" si="146"/>
        <v>16000</v>
      </c>
      <c r="AZ190" s="117">
        <f t="shared" si="142"/>
        <v>100</v>
      </c>
      <c r="BB190" s="117">
        <f t="shared" si="143"/>
        <v>0</v>
      </c>
      <c r="BC190" s="117">
        <f t="shared" si="144"/>
        <v>0</v>
      </c>
      <c r="BD190" s="117">
        <f t="shared" si="145"/>
        <v>16000</v>
      </c>
      <c r="BE190" s="93"/>
    </row>
    <row r="191" spans="1:57" ht="30" customHeight="1" x14ac:dyDescent="0.2">
      <c r="A191" s="74"/>
      <c r="B191" s="76"/>
      <c r="C191" s="76"/>
      <c r="D191" s="77"/>
      <c r="E191" s="78"/>
      <c r="F191" s="76"/>
      <c r="G191" s="79"/>
      <c r="H191" s="80"/>
      <c r="I191" s="81"/>
      <c r="J191" s="78"/>
      <c r="K191" s="127">
        <v>3</v>
      </c>
      <c r="L191" s="83"/>
      <c r="M191" s="77"/>
      <c r="N191" s="128" t="s">
        <v>66</v>
      </c>
      <c r="O191" s="129">
        <v>125000</v>
      </c>
      <c r="P191" s="117">
        <v>83000</v>
      </c>
      <c r="Q191" s="117">
        <v>87000</v>
      </c>
      <c r="R191" s="117">
        <v>92000</v>
      </c>
      <c r="S191" s="117">
        <v>83000</v>
      </c>
      <c r="T191" s="117"/>
      <c r="U191" s="160"/>
      <c r="V191" s="160">
        <v>8000</v>
      </c>
      <c r="W191" s="160">
        <v>17000</v>
      </c>
      <c r="X191" s="117">
        <f t="shared" si="106"/>
        <v>25000</v>
      </c>
      <c r="Y191" s="144">
        <f t="shared" si="134"/>
        <v>30.120481927710845</v>
      </c>
      <c r="AA191" s="160">
        <v>6000</v>
      </c>
      <c r="AB191" s="160">
        <v>6500</v>
      </c>
      <c r="AC191" s="160">
        <v>6500</v>
      </c>
      <c r="AD191" s="117">
        <f t="shared" si="108"/>
        <v>19000</v>
      </c>
      <c r="AE191" s="144">
        <f>AD191/(S191/100)</f>
        <v>22.891566265060241</v>
      </c>
      <c r="AG191" s="117">
        <f t="shared" si="135"/>
        <v>44000</v>
      </c>
      <c r="AH191" s="117">
        <f t="shared" si="136"/>
        <v>53.012048192771083</v>
      </c>
      <c r="AJ191" s="160">
        <v>7000</v>
      </c>
      <c r="AK191" s="160">
        <v>7000</v>
      </c>
      <c r="AL191" s="160">
        <v>7000</v>
      </c>
      <c r="AM191" s="117">
        <f t="shared" si="110"/>
        <v>21000</v>
      </c>
      <c r="AN191" s="144">
        <f>AM191/(S191/100)</f>
        <v>25.301204819277107</v>
      </c>
      <c r="AP191" s="160">
        <v>6000</v>
      </c>
      <c r="AQ191" s="160">
        <v>6000</v>
      </c>
      <c r="AR191" s="160">
        <v>6000</v>
      </c>
      <c r="AS191" s="117">
        <f t="shared" si="112"/>
        <v>18000</v>
      </c>
      <c r="AT191" s="144">
        <f>AS191/(S191/100)</f>
        <v>21.686746987951807</v>
      </c>
      <c r="AV191" s="117">
        <f t="shared" si="150"/>
        <v>39000</v>
      </c>
      <c r="AW191" s="117">
        <f t="shared" si="141"/>
        <v>46.987951807228917</v>
      </c>
      <c r="AY191" s="117">
        <f t="shared" si="146"/>
        <v>83000</v>
      </c>
      <c r="AZ191" s="117">
        <f t="shared" si="142"/>
        <v>100</v>
      </c>
      <c r="BB191" s="117">
        <f t="shared" si="143"/>
        <v>0</v>
      </c>
      <c r="BC191" s="117">
        <f t="shared" si="144"/>
        <v>0</v>
      </c>
      <c r="BD191" s="117">
        <f t="shared" si="145"/>
        <v>83000</v>
      </c>
      <c r="BE191" s="93"/>
    </row>
    <row r="192" spans="1:57" ht="30" customHeight="1" x14ac:dyDescent="0.2">
      <c r="A192" s="74"/>
      <c r="B192" s="76"/>
      <c r="C192" s="76"/>
      <c r="D192" s="77"/>
      <c r="E192" s="78"/>
      <c r="F192" s="76"/>
      <c r="G192" s="79"/>
      <c r="H192" s="80"/>
      <c r="I192" s="81"/>
      <c r="J192" s="78"/>
      <c r="K192" s="127">
        <v>5</v>
      </c>
      <c r="L192" s="83"/>
      <c r="M192" s="77"/>
      <c r="N192" s="128" t="s">
        <v>55</v>
      </c>
      <c r="O192" s="129">
        <v>9000</v>
      </c>
      <c r="P192" s="117">
        <v>5000</v>
      </c>
      <c r="Q192" s="117">
        <v>15000</v>
      </c>
      <c r="R192" s="117">
        <v>15000</v>
      </c>
      <c r="S192" s="117">
        <v>5000</v>
      </c>
      <c r="T192" s="117"/>
      <c r="U192" s="160">
        <v>2000</v>
      </c>
      <c r="V192" s="160">
        <v>2000</v>
      </c>
      <c r="W192" s="160">
        <v>1000</v>
      </c>
      <c r="X192" s="117">
        <f t="shared" si="106"/>
        <v>5000</v>
      </c>
      <c r="Y192" s="144">
        <f t="shared" si="134"/>
        <v>100</v>
      </c>
      <c r="AA192" s="160"/>
      <c r="AB192" s="160"/>
      <c r="AC192" s="160"/>
      <c r="AD192" s="117">
        <f t="shared" si="108"/>
        <v>0</v>
      </c>
      <c r="AE192" s="144">
        <f>AD192/(S192/100)</f>
        <v>0</v>
      </c>
      <c r="AG192" s="117">
        <f t="shared" si="135"/>
        <v>5000</v>
      </c>
      <c r="AH192" s="117">
        <f t="shared" si="136"/>
        <v>100</v>
      </c>
      <c r="AJ192" s="160"/>
      <c r="AK192" s="160"/>
      <c r="AL192" s="160"/>
      <c r="AM192" s="117">
        <f t="shared" si="110"/>
        <v>0</v>
      </c>
      <c r="AN192" s="144">
        <f>AM192/(S192/100)</f>
        <v>0</v>
      </c>
      <c r="AP192" s="160"/>
      <c r="AQ192" s="160"/>
      <c r="AR192" s="160"/>
      <c r="AS192" s="117">
        <f t="shared" si="112"/>
        <v>0</v>
      </c>
      <c r="AT192" s="144">
        <f>AS192/(S192/100)</f>
        <v>0</v>
      </c>
      <c r="AV192" s="117">
        <f t="shared" si="150"/>
        <v>0</v>
      </c>
      <c r="AW192" s="117">
        <f t="shared" si="141"/>
        <v>0</v>
      </c>
      <c r="AY192" s="117">
        <f t="shared" si="146"/>
        <v>5000</v>
      </c>
      <c r="AZ192" s="117">
        <f t="shared" si="142"/>
        <v>100</v>
      </c>
      <c r="BB192" s="117">
        <f t="shared" si="143"/>
        <v>0</v>
      </c>
      <c r="BC192" s="117">
        <f t="shared" si="144"/>
        <v>0</v>
      </c>
      <c r="BD192" s="117">
        <f t="shared" si="145"/>
        <v>5000</v>
      </c>
      <c r="BE192" s="93"/>
    </row>
    <row r="193" spans="1:57" ht="30" customHeight="1" x14ac:dyDescent="0.2">
      <c r="A193" s="74"/>
      <c r="B193" s="76"/>
      <c r="C193" s="76"/>
      <c r="D193" s="77"/>
      <c r="E193" s="78"/>
      <c r="F193" s="76"/>
      <c r="G193" s="79"/>
      <c r="H193" s="80"/>
      <c r="I193" s="81"/>
      <c r="J193" s="78"/>
      <c r="K193" s="127">
        <v>7</v>
      </c>
      <c r="L193" s="83"/>
      <c r="M193" s="77"/>
      <c r="N193" s="128" t="s">
        <v>56</v>
      </c>
      <c r="O193" s="129">
        <v>18000</v>
      </c>
      <c r="P193" s="117">
        <v>10000</v>
      </c>
      <c r="Q193" s="117">
        <v>10000</v>
      </c>
      <c r="R193" s="117">
        <v>10000</v>
      </c>
      <c r="S193" s="117">
        <v>10000</v>
      </c>
      <c r="T193" s="117"/>
      <c r="U193" s="160"/>
      <c r="V193" s="160">
        <v>1000</v>
      </c>
      <c r="W193" s="160">
        <v>2000</v>
      </c>
      <c r="X193" s="117">
        <f t="shared" si="106"/>
        <v>3000</v>
      </c>
      <c r="Y193" s="144">
        <f t="shared" si="134"/>
        <v>30</v>
      </c>
      <c r="AA193" s="160">
        <v>1000</v>
      </c>
      <c r="AB193" s="160">
        <v>1000</v>
      </c>
      <c r="AC193" s="160">
        <v>1000</v>
      </c>
      <c r="AD193" s="117">
        <f t="shared" si="108"/>
        <v>3000</v>
      </c>
      <c r="AE193" s="144">
        <f>AD193/(S193/100)</f>
        <v>30</v>
      </c>
      <c r="AG193" s="117">
        <f t="shared" si="135"/>
        <v>6000</v>
      </c>
      <c r="AH193" s="117">
        <f t="shared" si="136"/>
        <v>60</v>
      </c>
      <c r="AJ193" s="160">
        <v>500</v>
      </c>
      <c r="AK193" s="160">
        <v>500</v>
      </c>
      <c r="AL193" s="160">
        <v>1000</v>
      </c>
      <c r="AM193" s="117">
        <f t="shared" si="110"/>
        <v>2000</v>
      </c>
      <c r="AN193" s="144">
        <f>AM193/(S193/100)</f>
        <v>20</v>
      </c>
      <c r="AP193" s="160">
        <v>1000</v>
      </c>
      <c r="AQ193" s="160">
        <v>500</v>
      </c>
      <c r="AR193" s="160">
        <v>500</v>
      </c>
      <c r="AS193" s="117">
        <f t="shared" si="112"/>
        <v>2000</v>
      </c>
      <c r="AT193" s="144">
        <f>AS193/(S193/100)</f>
        <v>20</v>
      </c>
      <c r="AV193" s="117">
        <f t="shared" si="150"/>
        <v>4000</v>
      </c>
      <c r="AW193" s="117">
        <f t="shared" si="141"/>
        <v>40</v>
      </c>
      <c r="AY193" s="117">
        <f t="shared" si="146"/>
        <v>10000</v>
      </c>
      <c r="AZ193" s="117">
        <f t="shared" si="142"/>
        <v>100</v>
      </c>
      <c r="BB193" s="117">
        <f t="shared" si="143"/>
        <v>0</v>
      </c>
      <c r="BC193" s="117">
        <f t="shared" si="144"/>
        <v>0</v>
      </c>
      <c r="BD193" s="117">
        <f t="shared" si="145"/>
        <v>10000</v>
      </c>
      <c r="BE193" s="93"/>
    </row>
    <row r="194" spans="1:57" ht="30" customHeight="1" x14ac:dyDescent="0.2">
      <c r="A194" s="74"/>
      <c r="B194" s="76"/>
      <c r="C194" s="76"/>
      <c r="D194" s="77"/>
      <c r="E194" s="78"/>
      <c r="F194" s="76"/>
      <c r="G194" s="104"/>
      <c r="H194" s="106" t="s">
        <v>49</v>
      </c>
      <c r="I194" s="107"/>
      <c r="J194" s="108"/>
      <c r="K194" s="109"/>
      <c r="L194" s="110"/>
      <c r="M194" s="111"/>
      <c r="N194" s="112" t="s">
        <v>50</v>
      </c>
      <c r="O194" s="113">
        <v>757000</v>
      </c>
      <c r="P194" s="114">
        <f>P195</f>
        <v>994000</v>
      </c>
      <c r="Q194" s="115">
        <f>Q195</f>
        <v>1005000</v>
      </c>
      <c r="R194" s="116">
        <f>R195</f>
        <v>1015000</v>
      </c>
      <c r="S194" s="114">
        <f>S195</f>
        <v>994000</v>
      </c>
      <c r="T194" s="114"/>
      <c r="U194" s="114">
        <f>U195</f>
        <v>2000</v>
      </c>
      <c r="V194" s="114">
        <f>V195</f>
        <v>1000</v>
      </c>
      <c r="W194" s="114">
        <f>W195</f>
        <v>309000</v>
      </c>
      <c r="X194" s="114">
        <f>X195</f>
        <v>312000</v>
      </c>
      <c r="Y194" s="114">
        <f t="shared" si="134"/>
        <v>31.388329979879277</v>
      </c>
      <c r="AA194" s="114">
        <f>AA195</f>
        <v>83000</v>
      </c>
      <c r="AB194" s="114">
        <f>AB195</f>
        <v>83000</v>
      </c>
      <c r="AC194" s="114">
        <f>AC195</f>
        <v>132000</v>
      </c>
      <c r="AD194" s="114">
        <f>AD195</f>
        <v>298000</v>
      </c>
      <c r="AE194" s="114">
        <f t="shared" ref="AE194:AE257" si="151">AD194/(S194/100)</f>
        <v>29.979879275653925</v>
      </c>
      <c r="AG194" s="114">
        <f t="shared" si="135"/>
        <v>610000</v>
      </c>
      <c r="AH194" s="114">
        <f t="shared" si="136"/>
        <v>61.368209255533202</v>
      </c>
      <c r="AJ194" s="114">
        <f>AJ195</f>
        <v>84500</v>
      </c>
      <c r="AK194" s="114">
        <f>AK195</f>
        <v>91500</v>
      </c>
      <c r="AL194" s="114">
        <f>AL195</f>
        <v>85000</v>
      </c>
      <c r="AM194" s="114">
        <f>AM195</f>
        <v>261000</v>
      </c>
      <c r="AN194" s="114">
        <f t="shared" ref="AN194:AN257" si="152">AM194/(S194/100)</f>
        <v>26.25754527162978</v>
      </c>
      <c r="AP194" s="114">
        <f>AP195</f>
        <v>61000</v>
      </c>
      <c r="AQ194" s="114">
        <f>AQ195</f>
        <v>61000</v>
      </c>
      <c r="AR194" s="114">
        <f>AR195</f>
        <v>1000</v>
      </c>
      <c r="AS194" s="114">
        <f>AS195</f>
        <v>123000</v>
      </c>
      <c r="AT194" s="114">
        <f t="shared" ref="AT194:AT257" si="153">AS194/(S194/100)</f>
        <v>12.374245472837021</v>
      </c>
      <c r="AV194" s="114">
        <f>AV195</f>
        <v>384000</v>
      </c>
      <c r="AW194" s="114">
        <f t="shared" si="141"/>
        <v>38.631790744466798</v>
      </c>
      <c r="AY194" s="114">
        <f t="shared" si="146"/>
        <v>994000</v>
      </c>
      <c r="AZ194" s="114">
        <f t="shared" si="142"/>
        <v>100</v>
      </c>
      <c r="BB194" s="114">
        <f t="shared" si="143"/>
        <v>0</v>
      </c>
      <c r="BC194" s="117">
        <f t="shared" si="144"/>
        <v>0</v>
      </c>
      <c r="BD194" s="114">
        <f t="shared" si="145"/>
        <v>994000</v>
      </c>
      <c r="BE194" s="93"/>
    </row>
    <row r="195" spans="1:57" ht="30" customHeight="1" x14ac:dyDescent="0.2">
      <c r="A195" s="74"/>
      <c r="B195" s="76"/>
      <c r="C195" s="76"/>
      <c r="D195" s="77"/>
      <c r="E195" s="78"/>
      <c r="F195" s="76"/>
      <c r="G195" s="79"/>
      <c r="H195" s="80"/>
      <c r="I195" s="118">
        <v>2</v>
      </c>
      <c r="J195" s="78"/>
      <c r="K195" s="82"/>
      <c r="L195" s="83"/>
      <c r="M195" s="77"/>
      <c r="N195" s="119" t="s">
        <v>51</v>
      </c>
      <c r="O195" s="120">
        <v>757000</v>
      </c>
      <c r="P195" s="121">
        <f>P196+P199+P201</f>
        <v>994000</v>
      </c>
      <c r="Q195" s="122">
        <f>Q196+Q199+Q201</f>
        <v>1005000</v>
      </c>
      <c r="R195" s="123">
        <f>R196+R199+R201</f>
        <v>1015000</v>
      </c>
      <c r="S195" s="121">
        <f>S196+S199+S201</f>
        <v>994000</v>
      </c>
      <c r="T195" s="121"/>
      <c r="U195" s="121">
        <f>U196+U199+U201</f>
        <v>2000</v>
      </c>
      <c r="V195" s="121">
        <f>V196+V199+V201</f>
        <v>1000</v>
      </c>
      <c r="W195" s="121">
        <f>W196+W199+W201</f>
        <v>309000</v>
      </c>
      <c r="X195" s="121">
        <f>X196+X199+X201</f>
        <v>312000</v>
      </c>
      <c r="Y195" s="121">
        <f t="shared" si="134"/>
        <v>31.388329979879277</v>
      </c>
      <c r="AA195" s="121">
        <f>AA196+AA199+AA201</f>
        <v>83000</v>
      </c>
      <c r="AB195" s="121">
        <f>AB196+AB199+AB201</f>
        <v>83000</v>
      </c>
      <c r="AC195" s="121">
        <f>AC196+AC199+AC201</f>
        <v>132000</v>
      </c>
      <c r="AD195" s="121">
        <f>AD196+AD199+AD201</f>
        <v>298000</v>
      </c>
      <c r="AE195" s="121">
        <f t="shared" si="151"/>
        <v>29.979879275653925</v>
      </c>
      <c r="AG195" s="121">
        <f t="shared" si="135"/>
        <v>610000</v>
      </c>
      <c r="AH195" s="121">
        <f t="shared" si="136"/>
        <v>61.368209255533202</v>
      </c>
      <c r="AJ195" s="121">
        <f>AJ196+AJ199+AJ201</f>
        <v>84500</v>
      </c>
      <c r="AK195" s="121">
        <f>AK196+AK199+AK201</f>
        <v>91500</v>
      </c>
      <c r="AL195" s="121">
        <f>AL196+AL199+AL201</f>
        <v>85000</v>
      </c>
      <c r="AM195" s="121">
        <f>AM196+AM199+AM201</f>
        <v>261000</v>
      </c>
      <c r="AN195" s="121">
        <f t="shared" si="152"/>
        <v>26.25754527162978</v>
      </c>
      <c r="AP195" s="121">
        <f>AP196+AP199+AP201</f>
        <v>61000</v>
      </c>
      <c r="AQ195" s="121">
        <f>AQ196+AQ199+AQ201</f>
        <v>61000</v>
      </c>
      <c r="AR195" s="121">
        <f>AR196+AR199+AR201</f>
        <v>1000</v>
      </c>
      <c r="AS195" s="121">
        <f>AS196+AS199+AS201</f>
        <v>123000</v>
      </c>
      <c r="AT195" s="121">
        <f t="shared" si="153"/>
        <v>12.374245472837021</v>
      </c>
      <c r="AV195" s="121">
        <f>AV196+AV199+AV201</f>
        <v>384000</v>
      </c>
      <c r="AW195" s="121">
        <f t="shared" si="141"/>
        <v>38.631790744466798</v>
      </c>
      <c r="AY195" s="121">
        <f>AY196+AY199+AY201</f>
        <v>994000</v>
      </c>
      <c r="AZ195" s="121">
        <f t="shared" si="142"/>
        <v>100</v>
      </c>
      <c r="BB195" s="121">
        <f t="shared" si="143"/>
        <v>0</v>
      </c>
      <c r="BC195" s="117">
        <f t="shared" si="144"/>
        <v>0</v>
      </c>
      <c r="BD195" s="121">
        <f t="shared" si="145"/>
        <v>994000</v>
      </c>
      <c r="BE195" s="93"/>
    </row>
    <row r="196" spans="1:57" ht="30" customHeight="1" x14ac:dyDescent="0.2">
      <c r="A196" s="74"/>
      <c r="B196" s="76"/>
      <c r="C196" s="76"/>
      <c r="D196" s="77"/>
      <c r="E196" s="78"/>
      <c r="F196" s="76"/>
      <c r="G196" s="79"/>
      <c r="H196" s="80"/>
      <c r="I196" s="81"/>
      <c r="J196" s="124" t="s">
        <v>60</v>
      </c>
      <c r="K196" s="82"/>
      <c r="L196" s="83"/>
      <c r="M196" s="77"/>
      <c r="N196" s="101" t="s">
        <v>61</v>
      </c>
      <c r="O196" s="102">
        <v>730000</v>
      </c>
      <c r="P196" s="103">
        <f>P197+P198</f>
        <v>970000</v>
      </c>
      <c r="Q196" s="125">
        <f>Q197+Q198</f>
        <v>980000</v>
      </c>
      <c r="R196" s="126">
        <f>R197+R198</f>
        <v>990000</v>
      </c>
      <c r="S196" s="103">
        <f>S197+S198</f>
        <v>970000</v>
      </c>
      <c r="T196" s="103"/>
      <c r="U196" s="103">
        <f>U197+U198</f>
        <v>2000</v>
      </c>
      <c r="V196" s="103">
        <f>V197+V198</f>
        <v>1000</v>
      </c>
      <c r="W196" s="103">
        <f>W197+W198</f>
        <v>303000</v>
      </c>
      <c r="X196" s="103">
        <f t="shared" ref="X196:X204" si="154">SUM(U196:W196)</f>
        <v>306000</v>
      </c>
      <c r="Y196" s="103">
        <f t="shared" si="134"/>
        <v>31.546391752577321</v>
      </c>
      <c r="AA196" s="103">
        <f>AA197+AA198</f>
        <v>79000</v>
      </c>
      <c r="AB196" s="103">
        <f>AB197+AB198</f>
        <v>79000</v>
      </c>
      <c r="AC196" s="103">
        <f>AC197+AC198</f>
        <v>129000</v>
      </c>
      <c r="AD196" s="103">
        <f t="shared" ref="AD196:AD204" si="155">SUM(AA196:AC196)</f>
        <v>287000</v>
      </c>
      <c r="AE196" s="103">
        <f t="shared" si="151"/>
        <v>29.587628865979383</v>
      </c>
      <c r="AG196" s="103">
        <f t="shared" si="135"/>
        <v>593000</v>
      </c>
      <c r="AH196" s="103">
        <f t="shared" si="136"/>
        <v>61.134020618556704</v>
      </c>
      <c r="AJ196" s="103">
        <f>AJ197+AJ198</f>
        <v>82500</v>
      </c>
      <c r="AK196" s="103">
        <f>AK197+AK198</f>
        <v>90500</v>
      </c>
      <c r="AL196" s="103">
        <f>AL197+AL198</f>
        <v>84000</v>
      </c>
      <c r="AM196" s="103">
        <f t="shared" ref="AM196:AM204" si="156">SUM(AJ196:AL196)</f>
        <v>257000</v>
      </c>
      <c r="AN196" s="103">
        <f t="shared" si="152"/>
        <v>26.494845360824741</v>
      </c>
      <c r="AP196" s="103">
        <f>AP197+AP198</f>
        <v>60000</v>
      </c>
      <c r="AQ196" s="103">
        <f>AQ197+AQ198</f>
        <v>60000</v>
      </c>
      <c r="AR196" s="103">
        <f>AR197+AR198</f>
        <v>0</v>
      </c>
      <c r="AS196" s="103">
        <f t="shared" ref="AS196:AS204" si="157">SUM(AP196:AR196)</f>
        <v>120000</v>
      </c>
      <c r="AT196" s="103">
        <f t="shared" si="153"/>
        <v>12.371134020618557</v>
      </c>
      <c r="AV196" s="103">
        <f t="shared" ref="AV196:AV259" si="158">AM196+AS196</f>
        <v>377000</v>
      </c>
      <c r="AW196" s="103">
        <f t="shared" si="141"/>
        <v>38.865979381443296</v>
      </c>
      <c r="AY196" s="103">
        <f t="shared" ref="AY196:AY259" si="159">AG196+AV196</f>
        <v>970000</v>
      </c>
      <c r="AZ196" s="103">
        <f t="shared" si="142"/>
        <v>100</v>
      </c>
      <c r="BB196" s="103">
        <f t="shared" si="143"/>
        <v>0</v>
      </c>
      <c r="BC196" s="117">
        <f t="shared" si="144"/>
        <v>0</v>
      </c>
      <c r="BD196" s="103">
        <f t="shared" si="145"/>
        <v>970000</v>
      </c>
      <c r="BE196" s="93"/>
    </row>
    <row r="197" spans="1:57" ht="30" customHeight="1" x14ac:dyDescent="0.2">
      <c r="A197" s="74"/>
      <c r="B197" s="76"/>
      <c r="C197" s="76"/>
      <c r="D197" s="77"/>
      <c r="E197" s="78"/>
      <c r="F197" s="76"/>
      <c r="G197" s="79"/>
      <c r="H197" s="80"/>
      <c r="I197" s="81"/>
      <c r="J197" s="78"/>
      <c r="K197" s="127">
        <v>1</v>
      </c>
      <c r="L197" s="83"/>
      <c r="M197" s="77"/>
      <c r="N197" s="128" t="s">
        <v>62</v>
      </c>
      <c r="O197" s="129">
        <v>720000</v>
      </c>
      <c r="P197" s="117">
        <v>960000</v>
      </c>
      <c r="Q197" s="117">
        <v>970000</v>
      </c>
      <c r="R197" s="117">
        <v>980000</v>
      </c>
      <c r="S197" s="117">
        <v>960000</v>
      </c>
      <c r="T197" s="117"/>
      <c r="U197" s="117">
        <v>2000</v>
      </c>
      <c r="V197" s="117">
        <v>1000</v>
      </c>
      <c r="W197" s="117">
        <v>300000</v>
      </c>
      <c r="X197" s="117">
        <f t="shared" si="154"/>
        <v>303000</v>
      </c>
      <c r="Y197" s="117">
        <f t="shared" si="134"/>
        <v>31.5625</v>
      </c>
      <c r="AA197" s="117">
        <v>78000</v>
      </c>
      <c r="AB197" s="117">
        <v>78000</v>
      </c>
      <c r="AC197" s="117">
        <v>128000</v>
      </c>
      <c r="AD197" s="117">
        <f t="shared" si="155"/>
        <v>284000</v>
      </c>
      <c r="AE197" s="117">
        <f t="shared" si="151"/>
        <v>29.583333333333332</v>
      </c>
      <c r="AG197" s="117">
        <f t="shared" si="135"/>
        <v>587000</v>
      </c>
      <c r="AH197" s="117">
        <f t="shared" si="136"/>
        <v>61.145833333333336</v>
      </c>
      <c r="AJ197" s="117">
        <v>81500</v>
      </c>
      <c r="AK197" s="117">
        <v>89500</v>
      </c>
      <c r="AL197" s="117">
        <v>82000</v>
      </c>
      <c r="AM197" s="117">
        <f t="shared" si="156"/>
        <v>253000</v>
      </c>
      <c r="AN197" s="117">
        <f t="shared" si="152"/>
        <v>26.354166666666668</v>
      </c>
      <c r="AP197" s="117">
        <v>60000</v>
      </c>
      <c r="AQ197" s="117">
        <v>60000</v>
      </c>
      <c r="AR197" s="117"/>
      <c r="AS197" s="117">
        <f t="shared" si="157"/>
        <v>120000</v>
      </c>
      <c r="AT197" s="117">
        <f t="shared" si="153"/>
        <v>12.5</v>
      </c>
      <c r="AV197" s="117">
        <f t="shared" si="158"/>
        <v>373000</v>
      </c>
      <c r="AW197" s="117">
        <f t="shared" si="141"/>
        <v>38.854166666666664</v>
      </c>
      <c r="AY197" s="117">
        <f t="shared" si="159"/>
        <v>960000</v>
      </c>
      <c r="AZ197" s="117">
        <f t="shared" si="142"/>
        <v>100</v>
      </c>
      <c r="BB197" s="117">
        <f t="shared" si="143"/>
        <v>0</v>
      </c>
      <c r="BC197" s="117">
        <f t="shared" si="144"/>
        <v>0</v>
      </c>
      <c r="BD197" s="117">
        <f t="shared" si="145"/>
        <v>960000</v>
      </c>
      <c r="BE197" s="93"/>
    </row>
    <row r="198" spans="1:57" ht="30" customHeight="1" x14ac:dyDescent="0.2">
      <c r="A198" s="74"/>
      <c r="B198" s="76"/>
      <c r="C198" s="76"/>
      <c r="D198" s="77"/>
      <c r="E198" s="78"/>
      <c r="F198" s="76"/>
      <c r="G198" s="79"/>
      <c r="H198" s="80"/>
      <c r="I198" s="81"/>
      <c r="J198" s="78"/>
      <c r="K198" s="127">
        <v>4</v>
      </c>
      <c r="L198" s="83"/>
      <c r="M198" s="77"/>
      <c r="N198" s="128" t="s">
        <v>63</v>
      </c>
      <c r="O198" s="129">
        <v>10000</v>
      </c>
      <c r="P198" s="117">
        <v>10000</v>
      </c>
      <c r="Q198" s="117">
        <v>10000</v>
      </c>
      <c r="R198" s="117">
        <v>10000</v>
      </c>
      <c r="S198" s="117">
        <v>10000</v>
      </c>
      <c r="T198" s="117"/>
      <c r="U198" s="117"/>
      <c r="V198" s="117"/>
      <c r="W198" s="117">
        <v>3000</v>
      </c>
      <c r="X198" s="117">
        <f t="shared" si="154"/>
        <v>3000</v>
      </c>
      <c r="Y198" s="117">
        <f t="shared" si="134"/>
        <v>30</v>
      </c>
      <c r="AA198" s="117">
        <v>1000</v>
      </c>
      <c r="AB198" s="117">
        <v>1000</v>
      </c>
      <c r="AC198" s="117">
        <v>1000</v>
      </c>
      <c r="AD198" s="117">
        <f t="shared" si="155"/>
        <v>3000</v>
      </c>
      <c r="AE198" s="117">
        <f t="shared" si="151"/>
        <v>30</v>
      </c>
      <c r="AG198" s="117">
        <f t="shared" si="135"/>
        <v>6000</v>
      </c>
      <c r="AH198" s="117">
        <f t="shared" si="136"/>
        <v>60</v>
      </c>
      <c r="AJ198" s="117">
        <v>1000</v>
      </c>
      <c r="AK198" s="117">
        <v>1000</v>
      </c>
      <c r="AL198" s="117">
        <v>2000</v>
      </c>
      <c r="AM198" s="117">
        <f t="shared" si="156"/>
        <v>4000</v>
      </c>
      <c r="AN198" s="117">
        <f t="shared" si="152"/>
        <v>40</v>
      </c>
      <c r="AP198" s="117"/>
      <c r="AQ198" s="117"/>
      <c r="AR198" s="117"/>
      <c r="AS198" s="117">
        <f t="shared" si="157"/>
        <v>0</v>
      </c>
      <c r="AT198" s="117">
        <f t="shared" si="153"/>
        <v>0</v>
      </c>
      <c r="AV198" s="117">
        <f t="shared" si="158"/>
        <v>4000</v>
      </c>
      <c r="AW198" s="117">
        <f t="shared" si="141"/>
        <v>40</v>
      </c>
      <c r="AY198" s="117">
        <f t="shared" si="159"/>
        <v>10000</v>
      </c>
      <c r="AZ198" s="117">
        <f t="shared" si="142"/>
        <v>100</v>
      </c>
      <c r="BB198" s="117">
        <f t="shared" si="143"/>
        <v>0</v>
      </c>
      <c r="BC198" s="117">
        <f t="shared" si="144"/>
        <v>0</v>
      </c>
      <c r="BD198" s="117">
        <f t="shared" si="145"/>
        <v>10000</v>
      </c>
      <c r="BE198" s="93"/>
    </row>
    <row r="199" spans="1:57" ht="30" customHeight="1" x14ac:dyDescent="0.2">
      <c r="A199" s="74"/>
      <c r="B199" s="76"/>
      <c r="C199" s="76"/>
      <c r="D199" s="77"/>
      <c r="E199" s="78"/>
      <c r="F199" s="76"/>
      <c r="G199" s="79"/>
      <c r="H199" s="80"/>
      <c r="I199" s="81"/>
      <c r="J199" s="124" t="s">
        <v>64</v>
      </c>
      <c r="K199" s="82"/>
      <c r="L199" s="83"/>
      <c r="M199" s="77"/>
      <c r="N199" s="101" t="s">
        <v>65</v>
      </c>
      <c r="O199" s="102">
        <v>5000</v>
      </c>
      <c r="P199" s="103">
        <f>P200</f>
        <v>1000</v>
      </c>
      <c r="Q199" s="125">
        <f>Q200</f>
        <v>1000</v>
      </c>
      <c r="R199" s="126">
        <f>R200</f>
        <v>1000</v>
      </c>
      <c r="S199" s="103">
        <f>S200</f>
        <v>1000</v>
      </c>
      <c r="T199" s="103"/>
      <c r="U199" s="103">
        <f>U200</f>
        <v>0</v>
      </c>
      <c r="V199" s="103">
        <f>V200</f>
        <v>0</v>
      </c>
      <c r="W199" s="103">
        <f>W200</f>
        <v>1000</v>
      </c>
      <c r="X199" s="103">
        <f t="shared" si="154"/>
        <v>1000</v>
      </c>
      <c r="Y199" s="103">
        <f t="shared" si="134"/>
        <v>100</v>
      </c>
      <c r="AA199" s="103">
        <f>AA200</f>
        <v>0</v>
      </c>
      <c r="AB199" s="103">
        <f>AB200</f>
        <v>0</v>
      </c>
      <c r="AC199" s="103">
        <f>AC200</f>
        <v>0</v>
      </c>
      <c r="AD199" s="103">
        <f t="shared" si="155"/>
        <v>0</v>
      </c>
      <c r="AE199" s="103">
        <f t="shared" si="151"/>
        <v>0</v>
      </c>
      <c r="AG199" s="103">
        <f t="shared" si="135"/>
        <v>1000</v>
      </c>
      <c r="AH199" s="103">
        <f t="shared" si="136"/>
        <v>100</v>
      </c>
      <c r="AJ199" s="103">
        <f>AJ200</f>
        <v>0</v>
      </c>
      <c r="AK199" s="103">
        <f>AK200</f>
        <v>0</v>
      </c>
      <c r="AL199" s="103">
        <f>AL200</f>
        <v>0</v>
      </c>
      <c r="AM199" s="103">
        <f t="shared" si="156"/>
        <v>0</v>
      </c>
      <c r="AN199" s="103">
        <f t="shared" si="152"/>
        <v>0</v>
      </c>
      <c r="AP199" s="103">
        <f>AP200</f>
        <v>0</v>
      </c>
      <c r="AQ199" s="103">
        <f>AQ200</f>
        <v>0</v>
      </c>
      <c r="AR199" s="103">
        <f>AR200</f>
        <v>0</v>
      </c>
      <c r="AS199" s="103">
        <f t="shared" si="157"/>
        <v>0</v>
      </c>
      <c r="AT199" s="103">
        <f t="shared" si="153"/>
        <v>0</v>
      </c>
      <c r="AV199" s="103">
        <f t="shared" si="158"/>
        <v>0</v>
      </c>
      <c r="AW199" s="103">
        <f t="shared" si="141"/>
        <v>0</v>
      </c>
      <c r="AY199" s="103">
        <f t="shared" si="159"/>
        <v>1000</v>
      </c>
      <c r="AZ199" s="103">
        <f t="shared" si="142"/>
        <v>100</v>
      </c>
      <c r="BB199" s="103">
        <f t="shared" si="143"/>
        <v>0</v>
      </c>
      <c r="BC199" s="117">
        <f t="shared" si="144"/>
        <v>0</v>
      </c>
      <c r="BD199" s="103">
        <f t="shared" si="145"/>
        <v>1000</v>
      </c>
      <c r="BE199" s="93"/>
    </row>
    <row r="200" spans="1:57" ht="30" customHeight="1" x14ac:dyDescent="0.2">
      <c r="A200" s="74"/>
      <c r="B200" s="76"/>
      <c r="C200" s="76"/>
      <c r="D200" s="77"/>
      <c r="E200" s="78"/>
      <c r="F200" s="76"/>
      <c r="G200" s="79"/>
      <c r="H200" s="80"/>
      <c r="I200" s="81"/>
      <c r="J200" s="78"/>
      <c r="K200" s="127">
        <v>4</v>
      </c>
      <c r="L200" s="83"/>
      <c r="M200" s="77"/>
      <c r="N200" s="128" t="s">
        <v>63</v>
      </c>
      <c r="O200" s="129">
        <v>5000</v>
      </c>
      <c r="P200" s="117">
        <v>1000</v>
      </c>
      <c r="Q200" s="117">
        <v>1000</v>
      </c>
      <c r="R200" s="117">
        <v>1000</v>
      </c>
      <c r="S200" s="117">
        <v>1000</v>
      </c>
      <c r="T200" s="117"/>
      <c r="U200" s="117"/>
      <c r="V200" s="117"/>
      <c r="W200" s="117">
        <v>1000</v>
      </c>
      <c r="X200" s="117">
        <f t="shared" si="154"/>
        <v>1000</v>
      </c>
      <c r="Y200" s="117">
        <f t="shared" si="134"/>
        <v>100</v>
      </c>
      <c r="AA200" s="117"/>
      <c r="AB200" s="117"/>
      <c r="AC200" s="117"/>
      <c r="AD200" s="117">
        <f t="shared" si="155"/>
        <v>0</v>
      </c>
      <c r="AE200" s="117">
        <f t="shared" si="151"/>
        <v>0</v>
      </c>
      <c r="AG200" s="117">
        <f t="shared" si="135"/>
        <v>1000</v>
      </c>
      <c r="AH200" s="117">
        <f t="shared" si="136"/>
        <v>100</v>
      </c>
      <c r="AJ200" s="117"/>
      <c r="AK200" s="117"/>
      <c r="AL200" s="117"/>
      <c r="AM200" s="117">
        <f t="shared" si="156"/>
        <v>0</v>
      </c>
      <c r="AN200" s="117">
        <f t="shared" si="152"/>
        <v>0</v>
      </c>
      <c r="AP200" s="117"/>
      <c r="AQ200" s="117"/>
      <c r="AR200" s="117"/>
      <c r="AS200" s="117">
        <f t="shared" si="157"/>
        <v>0</v>
      </c>
      <c r="AT200" s="117">
        <f t="shared" si="153"/>
        <v>0</v>
      </c>
      <c r="AV200" s="117">
        <f t="shared" si="158"/>
        <v>0</v>
      </c>
      <c r="AW200" s="117">
        <f t="shared" si="141"/>
        <v>0</v>
      </c>
      <c r="AY200" s="117">
        <f t="shared" si="159"/>
        <v>1000</v>
      </c>
      <c r="AZ200" s="117">
        <f t="shared" si="142"/>
        <v>100</v>
      </c>
      <c r="BB200" s="117">
        <f t="shared" si="143"/>
        <v>0</v>
      </c>
      <c r="BC200" s="117">
        <f t="shared" si="144"/>
        <v>0</v>
      </c>
      <c r="BD200" s="117">
        <f t="shared" si="145"/>
        <v>1000</v>
      </c>
      <c r="BE200" s="93"/>
    </row>
    <row r="201" spans="1:57" ht="30" customHeight="1" x14ac:dyDescent="0.2">
      <c r="A201" s="74"/>
      <c r="B201" s="76"/>
      <c r="C201" s="76"/>
      <c r="D201" s="77"/>
      <c r="E201" s="78"/>
      <c r="F201" s="76"/>
      <c r="G201" s="79"/>
      <c r="H201" s="80"/>
      <c r="I201" s="81"/>
      <c r="J201" s="124" t="s">
        <v>52</v>
      </c>
      <c r="K201" s="82"/>
      <c r="L201" s="83"/>
      <c r="M201" s="77"/>
      <c r="N201" s="101" t="s">
        <v>53</v>
      </c>
      <c r="O201" s="102">
        <v>22000</v>
      </c>
      <c r="P201" s="103">
        <f>P202+P203+P204</f>
        <v>23000</v>
      </c>
      <c r="Q201" s="125">
        <f>Q202+Q203+Q204</f>
        <v>24000</v>
      </c>
      <c r="R201" s="126">
        <f>R202+R203+R204</f>
        <v>24000</v>
      </c>
      <c r="S201" s="103">
        <f>S202+S203+S204</f>
        <v>23000</v>
      </c>
      <c r="T201" s="103"/>
      <c r="U201" s="103">
        <f>U202+U203+U204</f>
        <v>0</v>
      </c>
      <c r="V201" s="103">
        <f>V202+V203+V204</f>
        <v>0</v>
      </c>
      <c r="W201" s="103">
        <f>W202+W203+W204</f>
        <v>5000</v>
      </c>
      <c r="X201" s="103">
        <f t="shared" si="154"/>
        <v>5000</v>
      </c>
      <c r="Y201" s="103">
        <f t="shared" si="134"/>
        <v>21.739130434782609</v>
      </c>
      <c r="AA201" s="103">
        <f>AA202+AA203+AA204</f>
        <v>4000</v>
      </c>
      <c r="AB201" s="103">
        <f>AB202+AB203+AB204</f>
        <v>4000</v>
      </c>
      <c r="AC201" s="103">
        <f>AC202+AC203+AC204</f>
        <v>3000</v>
      </c>
      <c r="AD201" s="103">
        <f t="shared" si="155"/>
        <v>11000</v>
      </c>
      <c r="AE201" s="103">
        <f t="shared" si="151"/>
        <v>47.826086956521742</v>
      </c>
      <c r="AG201" s="103">
        <f t="shared" si="135"/>
        <v>16000</v>
      </c>
      <c r="AH201" s="103">
        <f t="shared" si="136"/>
        <v>69.565217391304344</v>
      </c>
      <c r="AJ201" s="103">
        <f>AJ202+AJ203+AJ204</f>
        <v>2000</v>
      </c>
      <c r="AK201" s="103">
        <f>AK202+AK203+AK204</f>
        <v>1000</v>
      </c>
      <c r="AL201" s="103">
        <f>AL202+AL203+AL204</f>
        <v>1000</v>
      </c>
      <c r="AM201" s="103">
        <f t="shared" si="156"/>
        <v>4000</v>
      </c>
      <c r="AN201" s="103">
        <f t="shared" si="152"/>
        <v>17.391304347826086</v>
      </c>
      <c r="AP201" s="103">
        <f>AP202+AP203+AP204</f>
        <v>1000</v>
      </c>
      <c r="AQ201" s="103">
        <f>AQ202+AQ203+AQ204</f>
        <v>1000</v>
      </c>
      <c r="AR201" s="103">
        <f>AR202+AR203+AR204</f>
        <v>1000</v>
      </c>
      <c r="AS201" s="103">
        <f t="shared" si="157"/>
        <v>3000</v>
      </c>
      <c r="AT201" s="103">
        <f t="shared" si="153"/>
        <v>13.043478260869565</v>
      </c>
      <c r="AV201" s="103">
        <f t="shared" si="158"/>
        <v>7000</v>
      </c>
      <c r="AW201" s="103">
        <f t="shared" si="141"/>
        <v>30.434782608695652</v>
      </c>
      <c r="AY201" s="103">
        <f t="shared" si="159"/>
        <v>23000</v>
      </c>
      <c r="AZ201" s="103">
        <f t="shared" si="142"/>
        <v>100</v>
      </c>
      <c r="BB201" s="103">
        <f t="shared" si="143"/>
        <v>0</v>
      </c>
      <c r="BC201" s="117">
        <f t="shared" si="144"/>
        <v>0</v>
      </c>
      <c r="BD201" s="103">
        <f t="shared" si="145"/>
        <v>23000</v>
      </c>
      <c r="BE201" s="93"/>
    </row>
    <row r="202" spans="1:57" ht="30" customHeight="1" x14ac:dyDescent="0.2">
      <c r="A202" s="74"/>
      <c r="B202" s="76"/>
      <c r="C202" s="76"/>
      <c r="D202" s="77"/>
      <c r="E202" s="78"/>
      <c r="F202" s="76"/>
      <c r="G202" s="79"/>
      <c r="H202" s="80"/>
      <c r="I202" s="81"/>
      <c r="J202" s="78"/>
      <c r="K202" s="127">
        <v>2</v>
      </c>
      <c r="L202" s="83"/>
      <c r="M202" s="77"/>
      <c r="N202" s="128" t="s">
        <v>54</v>
      </c>
      <c r="O202" s="129">
        <v>9000</v>
      </c>
      <c r="P202" s="117">
        <v>5000</v>
      </c>
      <c r="Q202" s="117">
        <v>6000</v>
      </c>
      <c r="R202" s="117">
        <v>6000</v>
      </c>
      <c r="S202" s="117">
        <v>5000</v>
      </c>
      <c r="T202" s="117"/>
      <c r="U202" s="117"/>
      <c r="V202" s="117"/>
      <c r="W202" s="117">
        <v>2000</v>
      </c>
      <c r="X202" s="117">
        <f t="shared" si="154"/>
        <v>2000</v>
      </c>
      <c r="Y202" s="117">
        <f t="shared" si="134"/>
        <v>40</v>
      </c>
      <c r="AA202" s="117">
        <v>1000</v>
      </c>
      <c r="AB202" s="117">
        <v>1000</v>
      </c>
      <c r="AC202" s="117">
        <v>1000</v>
      </c>
      <c r="AD202" s="117">
        <f t="shared" si="155"/>
        <v>3000</v>
      </c>
      <c r="AE202" s="117">
        <f t="shared" si="151"/>
        <v>60</v>
      </c>
      <c r="AG202" s="117">
        <f t="shared" si="135"/>
        <v>5000</v>
      </c>
      <c r="AH202" s="117">
        <f t="shared" si="136"/>
        <v>100</v>
      </c>
      <c r="AJ202" s="117"/>
      <c r="AK202" s="117"/>
      <c r="AL202" s="117"/>
      <c r="AM202" s="117">
        <f t="shared" si="156"/>
        <v>0</v>
      </c>
      <c r="AN202" s="117">
        <f t="shared" si="152"/>
        <v>0</v>
      </c>
      <c r="AP202" s="117"/>
      <c r="AQ202" s="117"/>
      <c r="AR202" s="117"/>
      <c r="AS202" s="117">
        <f t="shared" si="157"/>
        <v>0</v>
      </c>
      <c r="AT202" s="117">
        <f t="shared" si="153"/>
        <v>0</v>
      </c>
      <c r="AV202" s="117">
        <f t="shared" si="158"/>
        <v>0</v>
      </c>
      <c r="AW202" s="117">
        <f t="shared" si="141"/>
        <v>0</v>
      </c>
      <c r="AY202" s="117">
        <f t="shared" si="159"/>
        <v>5000</v>
      </c>
      <c r="AZ202" s="117">
        <f t="shared" si="142"/>
        <v>100</v>
      </c>
      <c r="BB202" s="117">
        <f t="shared" si="143"/>
        <v>0</v>
      </c>
      <c r="BC202" s="117">
        <f t="shared" si="144"/>
        <v>0</v>
      </c>
      <c r="BD202" s="117">
        <f t="shared" si="145"/>
        <v>5000</v>
      </c>
      <c r="BE202" s="93"/>
    </row>
    <row r="203" spans="1:57" ht="30" customHeight="1" x14ac:dyDescent="0.2">
      <c r="A203" s="74"/>
      <c r="B203" s="76"/>
      <c r="C203" s="76"/>
      <c r="D203" s="77"/>
      <c r="E203" s="78"/>
      <c r="F203" s="76"/>
      <c r="G203" s="79"/>
      <c r="H203" s="80"/>
      <c r="I203" s="81"/>
      <c r="J203" s="78"/>
      <c r="K203" s="127">
        <v>5</v>
      </c>
      <c r="L203" s="83"/>
      <c r="M203" s="77"/>
      <c r="N203" s="128" t="s">
        <v>55</v>
      </c>
      <c r="O203" s="129">
        <v>6000</v>
      </c>
      <c r="P203" s="117">
        <v>8000</v>
      </c>
      <c r="Q203" s="117">
        <v>8000</v>
      </c>
      <c r="R203" s="117">
        <v>8000</v>
      </c>
      <c r="S203" s="117">
        <v>8000</v>
      </c>
      <c r="T203" s="117"/>
      <c r="U203" s="117"/>
      <c r="V203" s="117"/>
      <c r="W203" s="117">
        <v>2000</v>
      </c>
      <c r="X203" s="117">
        <f t="shared" si="154"/>
        <v>2000</v>
      </c>
      <c r="Y203" s="117">
        <f t="shared" si="134"/>
        <v>25</v>
      </c>
      <c r="AA203" s="117">
        <v>2000</v>
      </c>
      <c r="AB203" s="117">
        <v>2000</v>
      </c>
      <c r="AC203" s="117">
        <v>1000</v>
      </c>
      <c r="AD203" s="117">
        <f t="shared" si="155"/>
        <v>5000</v>
      </c>
      <c r="AE203" s="117">
        <f t="shared" si="151"/>
        <v>62.5</v>
      </c>
      <c r="AG203" s="117">
        <f t="shared" si="135"/>
        <v>7000</v>
      </c>
      <c r="AH203" s="117">
        <f t="shared" si="136"/>
        <v>87.5</v>
      </c>
      <c r="AJ203" s="117">
        <v>1000</v>
      </c>
      <c r="AK203" s="117"/>
      <c r="AL203" s="117"/>
      <c r="AM203" s="117">
        <f t="shared" si="156"/>
        <v>1000</v>
      </c>
      <c r="AN203" s="117">
        <f t="shared" si="152"/>
        <v>12.5</v>
      </c>
      <c r="AP203" s="117"/>
      <c r="AQ203" s="117"/>
      <c r="AR203" s="117"/>
      <c r="AS203" s="117">
        <f t="shared" si="157"/>
        <v>0</v>
      </c>
      <c r="AT203" s="117">
        <f t="shared" si="153"/>
        <v>0</v>
      </c>
      <c r="AV203" s="117">
        <f t="shared" si="158"/>
        <v>1000</v>
      </c>
      <c r="AW203" s="117">
        <f t="shared" si="141"/>
        <v>12.5</v>
      </c>
      <c r="AY203" s="117">
        <f t="shared" si="159"/>
        <v>8000</v>
      </c>
      <c r="AZ203" s="117">
        <f t="shared" si="142"/>
        <v>100</v>
      </c>
      <c r="BB203" s="117">
        <f t="shared" si="143"/>
        <v>0</v>
      </c>
      <c r="BC203" s="117">
        <f t="shared" si="144"/>
        <v>0</v>
      </c>
      <c r="BD203" s="117">
        <f t="shared" si="145"/>
        <v>8000</v>
      </c>
      <c r="BE203" s="93"/>
    </row>
    <row r="204" spans="1:57" ht="30" customHeight="1" x14ac:dyDescent="0.2">
      <c r="A204" s="74"/>
      <c r="B204" s="76"/>
      <c r="C204" s="76"/>
      <c r="D204" s="77"/>
      <c r="E204" s="78"/>
      <c r="F204" s="76"/>
      <c r="G204" s="79"/>
      <c r="H204" s="80"/>
      <c r="I204" s="81"/>
      <c r="J204" s="78"/>
      <c r="K204" s="127">
        <v>7</v>
      </c>
      <c r="L204" s="83"/>
      <c r="M204" s="77"/>
      <c r="N204" s="128" t="s">
        <v>56</v>
      </c>
      <c r="O204" s="129">
        <v>7000</v>
      </c>
      <c r="P204" s="117">
        <v>10000</v>
      </c>
      <c r="Q204" s="117">
        <v>10000</v>
      </c>
      <c r="R204" s="117">
        <v>10000</v>
      </c>
      <c r="S204" s="117">
        <v>10000</v>
      </c>
      <c r="T204" s="117"/>
      <c r="U204" s="117"/>
      <c r="V204" s="117"/>
      <c r="W204" s="117">
        <v>1000</v>
      </c>
      <c r="X204" s="117">
        <f t="shared" si="154"/>
        <v>1000</v>
      </c>
      <c r="Y204" s="117">
        <f t="shared" si="134"/>
        <v>10</v>
      </c>
      <c r="AA204" s="117">
        <v>1000</v>
      </c>
      <c r="AB204" s="117">
        <v>1000</v>
      </c>
      <c r="AC204" s="117">
        <v>1000</v>
      </c>
      <c r="AD204" s="117">
        <f t="shared" si="155"/>
        <v>3000</v>
      </c>
      <c r="AE204" s="117">
        <f t="shared" si="151"/>
        <v>30</v>
      </c>
      <c r="AG204" s="117">
        <f t="shared" si="135"/>
        <v>4000</v>
      </c>
      <c r="AH204" s="117">
        <f t="shared" si="136"/>
        <v>40</v>
      </c>
      <c r="AJ204" s="117">
        <v>1000</v>
      </c>
      <c r="AK204" s="117">
        <v>1000</v>
      </c>
      <c r="AL204" s="117">
        <v>1000</v>
      </c>
      <c r="AM204" s="117">
        <f t="shared" si="156"/>
        <v>3000</v>
      </c>
      <c r="AN204" s="117">
        <f t="shared" si="152"/>
        <v>30</v>
      </c>
      <c r="AP204" s="117">
        <v>1000</v>
      </c>
      <c r="AQ204" s="117">
        <v>1000</v>
      </c>
      <c r="AR204" s="117">
        <v>1000</v>
      </c>
      <c r="AS204" s="117">
        <f t="shared" si="157"/>
        <v>3000</v>
      </c>
      <c r="AT204" s="117">
        <f t="shared" si="153"/>
        <v>30</v>
      </c>
      <c r="AV204" s="117">
        <f t="shared" si="158"/>
        <v>6000</v>
      </c>
      <c r="AW204" s="117">
        <f t="shared" si="141"/>
        <v>60</v>
      </c>
      <c r="AY204" s="117">
        <f t="shared" si="159"/>
        <v>10000</v>
      </c>
      <c r="AZ204" s="117">
        <f t="shared" si="142"/>
        <v>100</v>
      </c>
      <c r="BB204" s="117">
        <f t="shared" si="143"/>
        <v>0</v>
      </c>
      <c r="BC204" s="117">
        <f t="shared" si="144"/>
        <v>0</v>
      </c>
      <c r="BD204" s="117">
        <f t="shared" si="145"/>
        <v>10000</v>
      </c>
      <c r="BE204" s="93"/>
    </row>
    <row r="205" spans="1:57" ht="30" customHeight="1" x14ac:dyDescent="0.2">
      <c r="A205" s="74"/>
      <c r="B205" s="76"/>
      <c r="C205" s="76"/>
      <c r="D205" s="77"/>
      <c r="E205" s="78"/>
      <c r="F205" s="76"/>
      <c r="G205" s="104"/>
      <c r="H205" s="130" t="s">
        <v>57</v>
      </c>
      <c r="I205" s="131"/>
      <c r="J205" s="132"/>
      <c r="K205" s="133"/>
      <c r="L205" s="134"/>
      <c r="M205" s="135"/>
      <c r="N205" s="136" t="s">
        <v>58</v>
      </c>
      <c r="O205" s="137">
        <v>77000</v>
      </c>
      <c r="P205" s="139">
        <f>P206</f>
        <v>110000</v>
      </c>
      <c r="Q205" s="138">
        <f>Q206</f>
        <v>132000</v>
      </c>
      <c r="R205" s="175">
        <f>R206</f>
        <v>131000</v>
      </c>
      <c r="S205" s="139">
        <f>S206</f>
        <v>110000</v>
      </c>
      <c r="T205" s="139"/>
      <c r="U205" s="139">
        <f>U206</f>
        <v>0</v>
      </c>
      <c r="V205" s="139">
        <f>V206</f>
        <v>0</v>
      </c>
      <c r="W205" s="139">
        <f>W206</f>
        <v>17000</v>
      </c>
      <c r="X205" s="139">
        <f>X206</f>
        <v>17000</v>
      </c>
      <c r="Y205" s="139">
        <f t="shared" si="134"/>
        <v>15.454545454545455</v>
      </c>
      <c r="AA205" s="139">
        <f>AA206</f>
        <v>10000</v>
      </c>
      <c r="AB205" s="139">
        <f>AB206</f>
        <v>10000</v>
      </c>
      <c r="AC205" s="139">
        <f>AC206</f>
        <v>13000</v>
      </c>
      <c r="AD205" s="139">
        <f>AD206</f>
        <v>33000</v>
      </c>
      <c r="AE205" s="139">
        <f t="shared" si="151"/>
        <v>30</v>
      </c>
      <c r="AG205" s="139">
        <f t="shared" si="135"/>
        <v>50000</v>
      </c>
      <c r="AH205" s="139">
        <f t="shared" si="136"/>
        <v>45.454545454545453</v>
      </c>
      <c r="AJ205" s="139">
        <f>AJ206</f>
        <v>13000</v>
      </c>
      <c r="AK205" s="139">
        <f>AK206</f>
        <v>12000</v>
      </c>
      <c r="AL205" s="139">
        <f>AL206</f>
        <v>10000</v>
      </c>
      <c r="AM205" s="139">
        <f>AM206</f>
        <v>35000</v>
      </c>
      <c r="AN205" s="139">
        <f t="shared" si="152"/>
        <v>31.818181818181817</v>
      </c>
      <c r="AP205" s="139">
        <f>AP206</f>
        <v>10000</v>
      </c>
      <c r="AQ205" s="139">
        <f>AQ206</f>
        <v>15000</v>
      </c>
      <c r="AR205" s="139">
        <f>AR206</f>
        <v>0</v>
      </c>
      <c r="AS205" s="139">
        <f>AS206</f>
        <v>25000</v>
      </c>
      <c r="AT205" s="139">
        <f t="shared" si="153"/>
        <v>22.727272727272727</v>
      </c>
      <c r="AV205" s="139">
        <f t="shared" si="158"/>
        <v>60000</v>
      </c>
      <c r="AW205" s="139">
        <f t="shared" si="141"/>
        <v>54.545454545454547</v>
      </c>
      <c r="AY205" s="139">
        <f t="shared" si="159"/>
        <v>110000</v>
      </c>
      <c r="AZ205" s="176">
        <f t="shared" si="142"/>
        <v>100</v>
      </c>
      <c r="BB205" s="139">
        <f t="shared" si="143"/>
        <v>0</v>
      </c>
      <c r="BC205" s="139">
        <f t="shared" ref="BC205:BC212" si="160">BB205/(P205/100)</f>
        <v>0</v>
      </c>
      <c r="BD205" s="139">
        <f t="shared" si="145"/>
        <v>110000</v>
      </c>
      <c r="BE205" s="93"/>
    </row>
    <row r="206" spans="1:57" ht="30" customHeight="1" x14ac:dyDescent="0.2">
      <c r="A206" s="74"/>
      <c r="B206" s="76"/>
      <c r="C206" s="76"/>
      <c r="D206" s="77"/>
      <c r="E206" s="78"/>
      <c r="F206" s="76"/>
      <c r="G206" s="79"/>
      <c r="H206" s="80"/>
      <c r="I206" s="118">
        <v>2</v>
      </c>
      <c r="J206" s="78"/>
      <c r="K206" s="82"/>
      <c r="L206" s="83"/>
      <c r="M206" s="77"/>
      <c r="N206" s="119" t="s">
        <v>51</v>
      </c>
      <c r="O206" s="120">
        <v>77000</v>
      </c>
      <c r="P206" s="121">
        <f>P207+P209</f>
        <v>110000</v>
      </c>
      <c r="Q206" s="121">
        <f>Q207+Q209</f>
        <v>132000</v>
      </c>
      <c r="R206" s="121">
        <f>R207+R209</f>
        <v>131000</v>
      </c>
      <c r="S206" s="121">
        <f>S207+S209</f>
        <v>110000</v>
      </c>
      <c r="T206" s="121"/>
      <c r="U206" s="121">
        <f>U207+U209</f>
        <v>0</v>
      </c>
      <c r="V206" s="121">
        <f>V207+V209</f>
        <v>0</v>
      </c>
      <c r="W206" s="121">
        <f>W207+W209</f>
        <v>17000</v>
      </c>
      <c r="X206" s="121">
        <f>X207+X209</f>
        <v>17000</v>
      </c>
      <c r="Y206" s="121">
        <f t="shared" si="134"/>
        <v>15.454545454545455</v>
      </c>
      <c r="AA206" s="121">
        <f>AA207+AA209</f>
        <v>10000</v>
      </c>
      <c r="AB206" s="121">
        <f>AB207+AB209</f>
        <v>10000</v>
      </c>
      <c r="AC206" s="121">
        <f>AC207+AC209</f>
        <v>13000</v>
      </c>
      <c r="AD206" s="121">
        <f>AD207+AD209</f>
        <v>33000</v>
      </c>
      <c r="AE206" s="121">
        <f t="shared" si="151"/>
        <v>30</v>
      </c>
      <c r="AG206" s="121">
        <f t="shared" si="135"/>
        <v>50000</v>
      </c>
      <c r="AH206" s="121">
        <f t="shared" si="136"/>
        <v>45.454545454545453</v>
      </c>
      <c r="AJ206" s="121">
        <f>AJ207+AJ209</f>
        <v>13000</v>
      </c>
      <c r="AK206" s="121">
        <f>AK207+AK209</f>
        <v>12000</v>
      </c>
      <c r="AL206" s="121">
        <f>AL207+AL209</f>
        <v>10000</v>
      </c>
      <c r="AM206" s="121">
        <f>AM207+AM209</f>
        <v>35000</v>
      </c>
      <c r="AN206" s="121">
        <f t="shared" si="152"/>
        <v>31.818181818181817</v>
      </c>
      <c r="AP206" s="121">
        <f>AP207+AP209</f>
        <v>10000</v>
      </c>
      <c r="AQ206" s="121">
        <f>AQ207+AQ209</f>
        <v>15000</v>
      </c>
      <c r="AR206" s="121">
        <f>AR207+AR209</f>
        <v>0</v>
      </c>
      <c r="AS206" s="121">
        <f>AS207+AS209</f>
        <v>25000</v>
      </c>
      <c r="AT206" s="121">
        <f t="shared" si="153"/>
        <v>22.727272727272727</v>
      </c>
      <c r="AV206" s="121">
        <f t="shared" si="158"/>
        <v>60000</v>
      </c>
      <c r="AW206" s="121">
        <f t="shared" si="141"/>
        <v>54.545454545454547</v>
      </c>
      <c r="AY206" s="121">
        <f t="shared" si="159"/>
        <v>110000</v>
      </c>
      <c r="AZ206" s="142">
        <f t="shared" si="142"/>
        <v>100</v>
      </c>
      <c r="BB206" s="121">
        <f t="shared" si="143"/>
        <v>0</v>
      </c>
      <c r="BC206" s="121">
        <f t="shared" si="160"/>
        <v>0</v>
      </c>
      <c r="BD206" s="121">
        <f t="shared" si="145"/>
        <v>110000</v>
      </c>
      <c r="BE206" s="93"/>
    </row>
    <row r="207" spans="1:57" ht="30" customHeight="1" x14ac:dyDescent="0.2">
      <c r="A207" s="74"/>
      <c r="B207" s="76"/>
      <c r="C207" s="76"/>
      <c r="D207" s="77"/>
      <c r="E207" s="78"/>
      <c r="F207" s="76"/>
      <c r="G207" s="79"/>
      <c r="H207" s="80"/>
      <c r="I207" s="81"/>
      <c r="J207" s="124" t="s">
        <v>60</v>
      </c>
      <c r="K207" s="82"/>
      <c r="L207" s="83"/>
      <c r="M207" s="77"/>
      <c r="N207" s="101" t="s">
        <v>61</v>
      </c>
      <c r="O207" s="102">
        <v>70000</v>
      </c>
      <c r="P207" s="103">
        <f>P208</f>
        <v>100000</v>
      </c>
      <c r="Q207" s="103">
        <f>Q208</f>
        <v>120000</v>
      </c>
      <c r="R207" s="103">
        <f>R208</f>
        <v>120000</v>
      </c>
      <c r="S207" s="103">
        <f>S208</f>
        <v>100000</v>
      </c>
      <c r="T207" s="103"/>
      <c r="U207" s="103">
        <f>U208</f>
        <v>0</v>
      </c>
      <c r="V207" s="103">
        <f>V208</f>
        <v>0</v>
      </c>
      <c r="W207" s="103">
        <f>W208</f>
        <v>15000</v>
      </c>
      <c r="X207" s="103">
        <f>X208</f>
        <v>15000</v>
      </c>
      <c r="Y207" s="103">
        <f t="shared" si="134"/>
        <v>15</v>
      </c>
      <c r="AA207" s="103">
        <f>AA208</f>
        <v>10000</v>
      </c>
      <c r="AB207" s="103">
        <f>AB208</f>
        <v>10000</v>
      </c>
      <c r="AC207" s="103">
        <f>AC208</f>
        <v>10000</v>
      </c>
      <c r="AD207" s="103">
        <f>AD208</f>
        <v>30000</v>
      </c>
      <c r="AE207" s="103">
        <f t="shared" si="151"/>
        <v>30</v>
      </c>
      <c r="AG207" s="103">
        <f t="shared" si="135"/>
        <v>45000</v>
      </c>
      <c r="AH207" s="103">
        <f t="shared" si="136"/>
        <v>45</v>
      </c>
      <c r="AJ207" s="103">
        <f>AJ208</f>
        <v>10000</v>
      </c>
      <c r="AK207" s="103">
        <f>AK208</f>
        <v>10000</v>
      </c>
      <c r="AL207" s="103">
        <f>AL208</f>
        <v>10000</v>
      </c>
      <c r="AM207" s="103">
        <f>AM208</f>
        <v>30000</v>
      </c>
      <c r="AN207" s="103">
        <f t="shared" si="152"/>
        <v>30</v>
      </c>
      <c r="AP207" s="103">
        <f>AP208</f>
        <v>10000</v>
      </c>
      <c r="AQ207" s="103">
        <f>AQ208</f>
        <v>15000</v>
      </c>
      <c r="AR207" s="103">
        <f>AR208</f>
        <v>0</v>
      </c>
      <c r="AS207" s="103">
        <f>AS208</f>
        <v>25000</v>
      </c>
      <c r="AT207" s="103">
        <f t="shared" si="153"/>
        <v>25</v>
      </c>
      <c r="AV207" s="103">
        <f t="shared" si="158"/>
        <v>55000</v>
      </c>
      <c r="AW207" s="103">
        <f t="shared" si="141"/>
        <v>55</v>
      </c>
      <c r="AY207" s="103">
        <f t="shared" si="159"/>
        <v>100000</v>
      </c>
      <c r="AZ207" s="143">
        <f t="shared" si="142"/>
        <v>100</v>
      </c>
      <c r="BB207" s="103">
        <f t="shared" si="143"/>
        <v>0</v>
      </c>
      <c r="BC207" s="103">
        <f t="shared" si="160"/>
        <v>0</v>
      </c>
      <c r="BD207" s="103">
        <f t="shared" si="145"/>
        <v>100000</v>
      </c>
      <c r="BE207" s="93"/>
    </row>
    <row r="208" spans="1:57" ht="30" customHeight="1" x14ac:dyDescent="0.2">
      <c r="A208" s="74"/>
      <c r="B208" s="76"/>
      <c r="C208" s="76"/>
      <c r="D208" s="77"/>
      <c r="E208" s="78"/>
      <c r="F208" s="76"/>
      <c r="G208" s="79"/>
      <c r="H208" s="80"/>
      <c r="I208" s="81"/>
      <c r="J208" s="78"/>
      <c r="K208" s="127">
        <v>1</v>
      </c>
      <c r="L208" s="83"/>
      <c r="M208" s="77"/>
      <c r="N208" s="128" t="s">
        <v>62</v>
      </c>
      <c r="O208" s="129">
        <v>70000</v>
      </c>
      <c r="P208" s="117">
        <v>100000</v>
      </c>
      <c r="Q208" s="117">
        <v>120000</v>
      </c>
      <c r="R208" s="117">
        <v>120000</v>
      </c>
      <c r="S208" s="117">
        <v>100000</v>
      </c>
      <c r="T208" s="117"/>
      <c r="U208" s="117"/>
      <c r="V208" s="117"/>
      <c r="W208" s="117">
        <v>15000</v>
      </c>
      <c r="X208" s="117">
        <f>SUM(U208:W208)</f>
        <v>15000</v>
      </c>
      <c r="Y208" s="117">
        <f t="shared" si="134"/>
        <v>15</v>
      </c>
      <c r="AA208" s="117">
        <v>10000</v>
      </c>
      <c r="AB208" s="117">
        <v>10000</v>
      </c>
      <c r="AC208" s="117">
        <v>10000</v>
      </c>
      <c r="AD208" s="117">
        <f>SUM(AA208:AC208)</f>
        <v>30000</v>
      </c>
      <c r="AE208" s="117">
        <f t="shared" si="151"/>
        <v>30</v>
      </c>
      <c r="AG208" s="117">
        <f t="shared" si="135"/>
        <v>45000</v>
      </c>
      <c r="AH208" s="117">
        <f t="shared" si="136"/>
        <v>45</v>
      </c>
      <c r="AJ208" s="117">
        <v>10000</v>
      </c>
      <c r="AK208" s="117">
        <v>10000</v>
      </c>
      <c r="AL208" s="117">
        <v>10000</v>
      </c>
      <c r="AM208" s="117">
        <f>SUM(AJ208:AL208)</f>
        <v>30000</v>
      </c>
      <c r="AN208" s="117">
        <f t="shared" si="152"/>
        <v>30</v>
      </c>
      <c r="AP208" s="117">
        <v>10000</v>
      </c>
      <c r="AQ208" s="117">
        <v>15000</v>
      </c>
      <c r="AR208" s="117"/>
      <c r="AS208" s="117">
        <f>SUM(AP208:AR208)</f>
        <v>25000</v>
      </c>
      <c r="AT208" s="117">
        <f t="shared" si="153"/>
        <v>25</v>
      </c>
      <c r="AV208" s="117">
        <f t="shared" si="158"/>
        <v>55000</v>
      </c>
      <c r="AW208" s="117">
        <f t="shared" si="141"/>
        <v>55</v>
      </c>
      <c r="AY208" s="117">
        <f t="shared" si="159"/>
        <v>100000</v>
      </c>
      <c r="AZ208" s="144">
        <f t="shared" si="142"/>
        <v>100</v>
      </c>
      <c r="BB208" s="117">
        <f t="shared" si="143"/>
        <v>0</v>
      </c>
      <c r="BC208" s="117">
        <f t="shared" si="160"/>
        <v>0</v>
      </c>
      <c r="BD208" s="117">
        <f t="shared" si="145"/>
        <v>100000</v>
      </c>
      <c r="BE208" s="93"/>
    </row>
    <row r="209" spans="1:57" ht="30" customHeight="1" x14ac:dyDescent="0.2">
      <c r="A209" s="74"/>
      <c r="B209" s="76"/>
      <c r="C209" s="76"/>
      <c r="D209" s="77"/>
      <c r="E209" s="78"/>
      <c r="F209" s="76"/>
      <c r="G209" s="79"/>
      <c r="H209" s="80"/>
      <c r="I209" s="81"/>
      <c r="J209" s="124" t="s">
        <v>52</v>
      </c>
      <c r="K209" s="82"/>
      <c r="L209" s="83"/>
      <c r="M209" s="77"/>
      <c r="N209" s="101" t="s">
        <v>53</v>
      </c>
      <c r="O209" s="102">
        <v>7000</v>
      </c>
      <c r="P209" s="103">
        <f>P210+P211+P212</f>
        <v>10000</v>
      </c>
      <c r="Q209" s="125">
        <f>Q210+Q211+Q212</f>
        <v>12000</v>
      </c>
      <c r="R209" s="126">
        <f>R210+R211+R212</f>
        <v>11000</v>
      </c>
      <c r="S209" s="103">
        <f>S210+S211+S212</f>
        <v>10000</v>
      </c>
      <c r="T209" s="103"/>
      <c r="U209" s="103">
        <f>U210+U211+U212</f>
        <v>0</v>
      </c>
      <c r="V209" s="103">
        <f>V210+V211+V212</f>
        <v>0</v>
      </c>
      <c r="W209" s="103">
        <f>W210+W211+W212</f>
        <v>2000</v>
      </c>
      <c r="X209" s="103">
        <f>SUM(U209:W209)</f>
        <v>2000</v>
      </c>
      <c r="Y209" s="103">
        <f t="shared" si="134"/>
        <v>20</v>
      </c>
      <c r="AA209" s="103">
        <f>AA210+AA211+AA212</f>
        <v>0</v>
      </c>
      <c r="AB209" s="103">
        <f>AB210+AB211+AB212</f>
        <v>0</v>
      </c>
      <c r="AC209" s="103">
        <f>AC210+AC211+AC212</f>
        <v>3000</v>
      </c>
      <c r="AD209" s="103">
        <f>SUM(AA209:AC209)</f>
        <v>3000</v>
      </c>
      <c r="AE209" s="103">
        <f t="shared" si="151"/>
        <v>30</v>
      </c>
      <c r="AG209" s="103">
        <f t="shared" si="135"/>
        <v>5000</v>
      </c>
      <c r="AH209" s="103">
        <f t="shared" si="136"/>
        <v>50</v>
      </c>
      <c r="AJ209" s="103">
        <f>AJ210+AJ211+AJ212</f>
        <v>3000</v>
      </c>
      <c r="AK209" s="103">
        <f>AK210+AK211+AK212</f>
        <v>2000</v>
      </c>
      <c r="AL209" s="103">
        <f>AL210+AL211+AL212</f>
        <v>0</v>
      </c>
      <c r="AM209" s="103">
        <f>SUM(AJ209:AL209)</f>
        <v>5000</v>
      </c>
      <c r="AN209" s="103">
        <f t="shared" si="152"/>
        <v>50</v>
      </c>
      <c r="AP209" s="103">
        <f>AP210+AP211+AP212</f>
        <v>0</v>
      </c>
      <c r="AQ209" s="103">
        <f>AQ210+AQ211+AQ212</f>
        <v>0</v>
      </c>
      <c r="AR209" s="103">
        <f>AR210+AR211+AR212</f>
        <v>0</v>
      </c>
      <c r="AS209" s="103">
        <f>SUM(AP209:AR209)</f>
        <v>0</v>
      </c>
      <c r="AT209" s="103">
        <f t="shared" si="153"/>
        <v>0</v>
      </c>
      <c r="AV209" s="103">
        <f t="shared" si="158"/>
        <v>5000</v>
      </c>
      <c r="AW209" s="103">
        <f t="shared" si="141"/>
        <v>50</v>
      </c>
      <c r="AY209" s="103">
        <f t="shared" si="159"/>
        <v>10000</v>
      </c>
      <c r="AZ209" s="143">
        <f t="shared" si="142"/>
        <v>100</v>
      </c>
      <c r="BB209" s="103">
        <f t="shared" si="143"/>
        <v>0</v>
      </c>
      <c r="BC209" s="103">
        <f t="shared" si="160"/>
        <v>0</v>
      </c>
      <c r="BD209" s="103">
        <f t="shared" si="145"/>
        <v>10000</v>
      </c>
      <c r="BE209" s="93"/>
    </row>
    <row r="210" spans="1:57" ht="30" customHeight="1" x14ac:dyDescent="0.2">
      <c r="A210" s="74"/>
      <c r="B210" s="76"/>
      <c r="C210" s="76"/>
      <c r="D210" s="77"/>
      <c r="E210" s="78"/>
      <c r="F210" s="76"/>
      <c r="G210" s="79"/>
      <c r="H210" s="80"/>
      <c r="I210" s="81"/>
      <c r="J210" s="78"/>
      <c r="K210" s="127">
        <v>2</v>
      </c>
      <c r="L210" s="83"/>
      <c r="M210" s="77"/>
      <c r="N210" s="128" t="s">
        <v>54</v>
      </c>
      <c r="O210" s="129">
        <v>4000</v>
      </c>
      <c r="P210" s="117">
        <v>3000</v>
      </c>
      <c r="Q210" s="117">
        <v>3000</v>
      </c>
      <c r="R210" s="117">
        <v>3000</v>
      </c>
      <c r="S210" s="117">
        <v>3000</v>
      </c>
      <c r="T210" s="117"/>
      <c r="U210" s="117"/>
      <c r="V210" s="117"/>
      <c r="W210" s="117">
        <v>1000</v>
      </c>
      <c r="X210" s="117">
        <f>SUM(U210:W210)</f>
        <v>1000</v>
      </c>
      <c r="Y210" s="117">
        <f t="shared" si="134"/>
        <v>33.333333333333336</v>
      </c>
      <c r="AA210" s="117"/>
      <c r="AB210" s="117"/>
      <c r="AC210" s="117">
        <v>1000</v>
      </c>
      <c r="AD210" s="117">
        <f>SUM(AA210:AC210)</f>
        <v>1000</v>
      </c>
      <c r="AE210" s="117">
        <f t="shared" si="151"/>
        <v>33.333333333333336</v>
      </c>
      <c r="AG210" s="117">
        <f t="shared" si="135"/>
        <v>2000</v>
      </c>
      <c r="AH210" s="117">
        <f t="shared" si="136"/>
        <v>66.666666666666671</v>
      </c>
      <c r="AJ210" s="117">
        <v>1000</v>
      </c>
      <c r="AK210" s="117"/>
      <c r="AL210" s="117"/>
      <c r="AM210" s="117">
        <f>SUM(AJ210:AL210)</f>
        <v>1000</v>
      </c>
      <c r="AN210" s="117">
        <f t="shared" si="152"/>
        <v>33.333333333333336</v>
      </c>
      <c r="AP210" s="117"/>
      <c r="AQ210" s="117"/>
      <c r="AR210" s="117"/>
      <c r="AS210" s="117">
        <f>SUM(AP210:AR210)</f>
        <v>0</v>
      </c>
      <c r="AT210" s="117">
        <f t="shared" si="153"/>
        <v>0</v>
      </c>
      <c r="AV210" s="117">
        <f t="shared" si="158"/>
        <v>1000</v>
      </c>
      <c r="AW210" s="117">
        <f t="shared" si="141"/>
        <v>33.333333333333336</v>
      </c>
      <c r="AY210" s="117">
        <f t="shared" si="159"/>
        <v>3000</v>
      </c>
      <c r="AZ210" s="144">
        <f t="shared" si="142"/>
        <v>100</v>
      </c>
      <c r="BB210" s="117">
        <f t="shared" si="143"/>
        <v>0</v>
      </c>
      <c r="BC210" s="117">
        <f t="shared" si="160"/>
        <v>0</v>
      </c>
      <c r="BD210" s="117">
        <f t="shared" si="145"/>
        <v>3000</v>
      </c>
      <c r="BE210" s="93"/>
    </row>
    <row r="211" spans="1:57" ht="30" customHeight="1" x14ac:dyDescent="0.2">
      <c r="A211" s="74"/>
      <c r="B211" s="76"/>
      <c r="C211" s="76"/>
      <c r="D211" s="77"/>
      <c r="E211" s="78"/>
      <c r="F211" s="76"/>
      <c r="G211" s="79"/>
      <c r="H211" s="80"/>
      <c r="I211" s="81"/>
      <c r="J211" s="78"/>
      <c r="K211" s="127">
        <v>5</v>
      </c>
      <c r="L211" s="83"/>
      <c r="M211" s="77"/>
      <c r="N211" s="128" t="s">
        <v>55</v>
      </c>
      <c r="O211" s="129">
        <v>2000</v>
      </c>
      <c r="P211" s="117">
        <v>2000</v>
      </c>
      <c r="Q211" s="117">
        <v>2000</v>
      </c>
      <c r="R211" s="117">
        <v>2000</v>
      </c>
      <c r="S211" s="117">
        <v>2000</v>
      </c>
      <c r="T211" s="117"/>
      <c r="U211" s="117"/>
      <c r="V211" s="117"/>
      <c r="W211" s="117">
        <v>1000</v>
      </c>
      <c r="X211" s="117">
        <f>SUM(U211:W211)</f>
        <v>1000</v>
      </c>
      <c r="Y211" s="117">
        <f t="shared" si="134"/>
        <v>50</v>
      </c>
      <c r="AA211" s="117"/>
      <c r="AB211" s="117"/>
      <c r="AC211" s="117">
        <v>1000</v>
      </c>
      <c r="AD211" s="117">
        <f>SUM(AA211:AC211)</f>
        <v>1000</v>
      </c>
      <c r="AE211" s="117">
        <f t="shared" si="151"/>
        <v>50</v>
      </c>
      <c r="AG211" s="117">
        <f t="shared" si="135"/>
        <v>2000</v>
      </c>
      <c r="AH211" s="117">
        <f t="shared" si="136"/>
        <v>100</v>
      </c>
      <c r="AJ211" s="117"/>
      <c r="AK211" s="117"/>
      <c r="AL211" s="117"/>
      <c r="AM211" s="117">
        <f>SUM(AJ211:AL211)</f>
        <v>0</v>
      </c>
      <c r="AN211" s="117">
        <f t="shared" si="152"/>
        <v>0</v>
      </c>
      <c r="AP211" s="117"/>
      <c r="AQ211" s="117"/>
      <c r="AR211" s="117"/>
      <c r="AS211" s="117">
        <f>SUM(AP211:AR211)</f>
        <v>0</v>
      </c>
      <c r="AT211" s="117">
        <f t="shared" si="153"/>
        <v>0</v>
      </c>
      <c r="AV211" s="117">
        <f t="shared" si="158"/>
        <v>0</v>
      </c>
      <c r="AW211" s="117">
        <f t="shared" si="141"/>
        <v>0</v>
      </c>
      <c r="AY211" s="117">
        <f t="shared" si="159"/>
        <v>2000</v>
      </c>
      <c r="AZ211" s="144">
        <f t="shared" si="142"/>
        <v>100</v>
      </c>
      <c r="BB211" s="117">
        <f t="shared" si="143"/>
        <v>0</v>
      </c>
      <c r="BC211" s="117">
        <f t="shared" si="160"/>
        <v>0</v>
      </c>
      <c r="BD211" s="117">
        <f t="shared" si="145"/>
        <v>2000</v>
      </c>
      <c r="BE211" s="93"/>
    </row>
    <row r="212" spans="1:57" ht="30" customHeight="1" x14ac:dyDescent="0.2">
      <c r="A212" s="74"/>
      <c r="B212" s="76"/>
      <c r="C212" s="76"/>
      <c r="D212" s="77"/>
      <c r="E212" s="78"/>
      <c r="F212" s="76"/>
      <c r="G212" s="79"/>
      <c r="H212" s="80"/>
      <c r="I212" s="81"/>
      <c r="J212" s="78"/>
      <c r="K212" s="127">
        <v>7</v>
      </c>
      <c r="L212" s="83"/>
      <c r="M212" s="77"/>
      <c r="N212" s="128" t="s">
        <v>56</v>
      </c>
      <c r="O212" s="129">
        <v>1000</v>
      </c>
      <c r="P212" s="117">
        <v>5000</v>
      </c>
      <c r="Q212" s="117">
        <v>7000</v>
      </c>
      <c r="R212" s="117">
        <v>6000</v>
      </c>
      <c r="S212" s="117">
        <v>5000</v>
      </c>
      <c r="T212" s="117"/>
      <c r="U212" s="117"/>
      <c r="V212" s="117"/>
      <c r="W212" s="117"/>
      <c r="X212" s="117">
        <f>SUM(U212:W212)</f>
        <v>0</v>
      </c>
      <c r="Y212" s="117">
        <f t="shared" si="134"/>
        <v>0</v>
      </c>
      <c r="AA212" s="117"/>
      <c r="AB212" s="117"/>
      <c r="AC212" s="117">
        <v>1000</v>
      </c>
      <c r="AD212" s="117">
        <f>SUM(AA212:AC212)</f>
        <v>1000</v>
      </c>
      <c r="AE212" s="117">
        <f t="shared" si="151"/>
        <v>20</v>
      </c>
      <c r="AG212" s="117">
        <f t="shared" si="135"/>
        <v>1000</v>
      </c>
      <c r="AH212" s="117">
        <f t="shared" si="136"/>
        <v>20</v>
      </c>
      <c r="AJ212" s="117">
        <v>2000</v>
      </c>
      <c r="AK212" s="117">
        <v>2000</v>
      </c>
      <c r="AL212" s="117"/>
      <c r="AM212" s="117">
        <f>SUM(AJ212:AL212)</f>
        <v>4000</v>
      </c>
      <c r="AN212" s="117">
        <f t="shared" si="152"/>
        <v>80</v>
      </c>
      <c r="AP212" s="117"/>
      <c r="AQ212" s="117"/>
      <c r="AR212" s="117"/>
      <c r="AS212" s="117">
        <f>SUM(AP212:AR212)</f>
        <v>0</v>
      </c>
      <c r="AT212" s="117">
        <f t="shared" si="153"/>
        <v>0</v>
      </c>
      <c r="AV212" s="117">
        <f t="shared" si="158"/>
        <v>4000</v>
      </c>
      <c r="AW212" s="117">
        <f t="shared" si="141"/>
        <v>80</v>
      </c>
      <c r="AY212" s="117">
        <f t="shared" si="159"/>
        <v>5000</v>
      </c>
      <c r="AZ212" s="144">
        <f t="shared" si="142"/>
        <v>100</v>
      </c>
      <c r="BB212" s="117">
        <f t="shared" si="143"/>
        <v>0</v>
      </c>
      <c r="BC212" s="117">
        <f t="shared" si="160"/>
        <v>0</v>
      </c>
      <c r="BD212" s="117">
        <f t="shared" si="145"/>
        <v>5000</v>
      </c>
      <c r="BE212" s="93"/>
    </row>
    <row r="213" spans="1:57" ht="30" customHeight="1" x14ac:dyDescent="0.2">
      <c r="A213" s="74"/>
      <c r="B213" s="76"/>
      <c r="C213" s="76"/>
      <c r="D213" s="77"/>
      <c r="E213" s="78"/>
      <c r="F213" s="76"/>
      <c r="G213" s="79"/>
      <c r="H213" s="220" t="s">
        <v>71</v>
      </c>
      <c r="I213" s="221"/>
      <c r="J213" s="222"/>
      <c r="K213" s="223"/>
      <c r="L213" s="223"/>
      <c r="M213" s="224"/>
      <c r="N213" s="225" t="s">
        <v>72</v>
      </c>
      <c r="O213" s="226">
        <v>0</v>
      </c>
      <c r="P213" s="227">
        <f>P214</f>
        <v>2000</v>
      </c>
      <c r="Q213" s="227">
        <f t="shared" ref="Q213:R215" si="161">Q214</f>
        <v>2000</v>
      </c>
      <c r="R213" s="227">
        <f t="shared" si="161"/>
        <v>2000</v>
      </c>
      <c r="S213" s="227">
        <f>S214</f>
        <v>2000</v>
      </c>
      <c r="T213" s="227"/>
      <c r="U213" s="227">
        <f t="shared" ref="U213:W215" si="162">U214</f>
        <v>0</v>
      </c>
      <c r="V213" s="227">
        <f t="shared" si="162"/>
        <v>0</v>
      </c>
      <c r="W213" s="227">
        <f t="shared" si="162"/>
        <v>1000</v>
      </c>
      <c r="X213" s="227">
        <f t="shared" ref="X213:X275" si="163">U213+V213+W213</f>
        <v>1000</v>
      </c>
      <c r="Y213" s="227">
        <f t="shared" si="134"/>
        <v>50</v>
      </c>
      <c r="AA213" s="227">
        <f t="shared" ref="AA213:AC215" si="164">AA214</f>
        <v>0</v>
      </c>
      <c r="AB213" s="227">
        <f t="shared" si="164"/>
        <v>0</v>
      </c>
      <c r="AC213" s="227">
        <f t="shared" si="164"/>
        <v>0</v>
      </c>
      <c r="AD213" s="227">
        <f t="shared" ref="AD213:AD275" si="165">AA213+AB213+AC213</f>
        <v>0</v>
      </c>
      <c r="AE213" s="227">
        <f t="shared" si="151"/>
        <v>0</v>
      </c>
      <c r="AG213" s="227">
        <f t="shared" si="135"/>
        <v>1000</v>
      </c>
      <c r="AH213" s="227">
        <f t="shared" si="136"/>
        <v>50</v>
      </c>
      <c r="AJ213" s="227">
        <f t="shared" ref="AJ213:AL215" si="166">AJ214</f>
        <v>1000</v>
      </c>
      <c r="AK213" s="227">
        <f t="shared" si="166"/>
        <v>0</v>
      </c>
      <c r="AL213" s="227">
        <f t="shared" si="166"/>
        <v>0</v>
      </c>
      <c r="AM213" s="227">
        <f t="shared" ref="AM213:AM275" si="167">AJ213+AK213+AL213</f>
        <v>1000</v>
      </c>
      <c r="AN213" s="227">
        <f t="shared" si="152"/>
        <v>50</v>
      </c>
      <c r="AP213" s="227">
        <f t="shared" ref="AP213:AR215" si="168">AP214</f>
        <v>0</v>
      </c>
      <c r="AQ213" s="227">
        <f t="shared" si="168"/>
        <v>0</v>
      </c>
      <c r="AR213" s="227">
        <f t="shared" si="168"/>
        <v>0</v>
      </c>
      <c r="AS213" s="227">
        <f t="shared" ref="AS213:AS275" si="169">AP213+AQ213+AR213</f>
        <v>0</v>
      </c>
      <c r="AT213" s="227">
        <f t="shared" si="153"/>
        <v>0</v>
      </c>
      <c r="AV213" s="227">
        <f t="shared" si="158"/>
        <v>1000</v>
      </c>
      <c r="AW213" s="227">
        <f t="shared" si="141"/>
        <v>50</v>
      </c>
      <c r="AY213" s="227">
        <f t="shared" si="159"/>
        <v>2000</v>
      </c>
      <c r="AZ213" s="227">
        <f t="shared" si="142"/>
        <v>100</v>
      </c>
      <c r="BB213" s="226">
        <f t="shared" si="143"/>
        <v>0</v>
      </c>
      <c r="BC213" s="227">
        <f t="shared" ref="BC213:BC244" si="170">BB213/(S213/100)</f>
        <v>0</v>
      </c>
      <c r="BD213" s="227">
        <f t="shared" si="145"/>
        <v>2000</v>
      </c>
      <c r="BE213" s="93"/>
    </row>
    <row r="214" spans="1:57" ht="30" customHeight="1" thickBot="1" x14ac:dyDescent="0.25">
      <c r="A214" s="74"/>
      <c r="B214" s="76"/>
      <c r="C214" s="76"/>
      <c r="D214" s="77"/>
      <c r="E214" s="78"/>
      <c r="F214" s="76"/>
      <c r="G214" s="79"/>
      <c r="H214" s="80"/>
      <c r="I214" s="118">
        <v>2</v>
      </c>
      <c r="J214" s="78"/>
      <c r="K214" s="76"/>
      <c r="L214" s="76"/>
      <c r="M214" s="77"/>
      <c r="N214" s="119" t="s">
        <v>51</v>
      </c>
      <c r="O214" s="120">
        <v>0</v>
      </c>
      <c r="P214" s="189">
        <f>P215</f>
        <v>2000</v>
      </c>
      <c r="Q214" s="189">
        <f t="shared" si="161"/>
        <v>2000</v>
      </c>
      <c r="R214" s="189">
        <f t="shared" si="161"/>
        <v>2000</v>
      </c>
      <c r="S214" s="189">
        <f>S215</f>
        <v>2000</v>
      </c>
      <c r="T214" s="189"/>
      <c r="U214" s="189">
        <f t="shared" si="162"/>
        <v>0</v>
      </c>
      <c r="V214" s="189">
        <f t="shared" si="162"/>
        <v>0</v>
      </c>
      <c r="W214" s="189">
        <f t="shared" si="162"/>
        <v>1000</v>
      </c>
      <c r="X214" s="189">
        <f t="shared" si="163"/>
        <v>1000</v>
      </c>
      <c r="Y214" s="189">
        <f t="shared" si="134"/>
        <v>50</v>
      </c>
      <c r="AA214" s="189">
        <f t="shared" si="164"/>
        <v>0</v>
      </c>
      <c r="AB214" s="189">
        <f t="shared" si="164"/>
        <v>0</v>
      </c>
      <c r="AC214" s="189">
        <f t="shared" si="164"/>
        <v>0</v>
      </c>
      <c r="AD214" s="189">
        <f t="shared" si="165"/>
        <v>0</v>
      </c>
      <c r="AE214" s="189">
        <f t="shared" si="151"/>
        <v>0</v>
      </c>
      <c r="AG214" s="189">
        <f t="shared" si="135"/>
        <v>1000</v>
      </c>
      <c r="AH214" s="189">
        <f t="shared" si="136"/>
        <v>50</v>
      </c>
      <c r="AJ214" s="189">
        <f t="shared" si="166"/>
        <v>1000</v>
      </c>
      <c r="AK214" s="189">
        <f t="shared" si="166"/>
        <v>0</v>
      </c>
      <c r="AL214" s="189">
        <f t="shared" si="166"/>
        <v>0</v>
      </c>
      <c r="AM214" s="189">
        <f t="shared" si="167"/>
        <v>1000</v>
      </c>
      <c r="AN214" s="189">
        <f t="shared" si="152"/>
        <v>50</v>
      </c>
      <c r="AP214" s="189">
        <f t="shared" si="168"/>
        <v>0</v>
      </c>
      <c r="AQ214" s="189">
        <f t="shared" si="168"/>
        <v>0</v>
      </c>
      <c r="AR214" s="189">
        <f t="shared" si="168"/>
        <v>0</v>
      </c>
      <c r="AS214" s="189">
        <f t="shared" si="169"/>
        <v>0</v>
      </c>
      <c r="AT214" s="189">
        <f t="shared" si="153"/>
        <v>0</v>
      </c>
      <c r="AV214" s="189">
        <f t="shared" si="158"/>
        <v>1000</v>
      </c>
      <c r="AW214" s="189">
        <f t="shared" si="141"/>
        <v>50</v>
      </c>
      <c r="AY214" s="189">
        <f t="shared" si="159"/>
        <v>2000</v>
      </c>
      <c r="AZ214" s="189">
        <f t="shared" si="142"/>
        <v>100</v>
      </c>
      <c r="BB214" s="120">
        <f t="shared" si="143"/>
        <v>0</v>
      </c>
      <c r="BC214" s="189">
        <f t="shared" si="170"/>
        <v>0</v>
      </c>
      <c r="BD214" s="189">
        <f t="shared" si="145"/>
        <v>2000</v>
      </c>
      <c r="BE214" s="93"/>
    </row>
    <row r="215" spans="1:57" ht="30" customHeight="1" thickBot="1" x14ac:dyDescent="0.25">
      <c r="A215" s="74"/>
      <c r="B215" s="76"/>
      <c r="C215" s="76"/>
      <c r="D215" s="77"/>
      <c r="E215" s="78"/>
      <c r="F215" s="76"/>
      <c r="G215" s="79"/>
      <c r="H215" s="191"/>
      <c r="I215" s="192"/>
      <c r="J215" s="124" t="s">
        <v>60</v>
      </c>
      <c r="K215" s="178"/>
      <c r="L215" s="178"/>
      <c r="M215" s="179"/>
      <c r="N215" s="101" t="s">
        <v>61</v>
      </c>
      <c r="O215" s="102" t="e">
        <f>SUM(#REF!)</f>
        <v>#REF!</v>
      </c>
      <c r="P215" s="193">
        <f>P216</f>
        <v>2000</v>
      </c>
      <c r="Q215" s="193">
        <f t="shared" si="161"/>
        <v>2000</v>
      </c>
      <c r="R215" s="193">
        <f t="shared" si="161"/>
        <v>2000</v>
      </c>
      <c r="S215" s="193">
        <f>S216</f>
        <v>2000</v>
      </c>
      <c r="T215" s="193"/>
      <c r="U215" s="193">
        <f>U216</f>
        <v>0</v>
      </c>
      <c r="V215" s="193">
        <f t="shared" si="162"/>
        <v>0</v>
      </c>
      <c r="W215" s="193">
        <f t="shared" si="162"/>
        <v>1000</v>
      </c>
      <c r="X215" s="193">
        <f t="shared" si="163"/>
        <v>1000</v>
      </c>
      <c r="Y215" s="86">
        <f t="shared" si="134"/>
        <v>50</v>
      </c>
      <c r="AA215" s="193">
        <f>AA216</f>
        <v>0</v>
      </c>
      <c r="AB215" s="193">
        <f t="shared" si="164"/>
        <v>0</v>
      </c>
      <c r="AC215" s="193">
        <f t="shared" si="164"/>
        <v>0</v>
      </c>
      <c r="AD215" s="193">
        <f t="shared" si="165"/>
        <v>0</v>
      </c>
      <c r="AE215" s="170">
        <f t="shared" si="151"/>
        <v>0</v>
      </c>
      <c r="AG215" s="193">
        <f t="shared" si="135"/>
        <v>1000</v>
      </c>
      <c r="AH215" s="193">
        <f t="shared" si="136"/>
        <v>50</v>
      </c>
      <c r="AJ215" s="193">
        <f>AJ216</f>
        <v>1000</v>
      </c>
      <c r="AK215" s="193">
        <f t="shared" si="166"/>
        <v>0</v>
      </c>
      <c r="AL215" s="193">
        <f t="shared" si="166"/>
        <v>0</v>
      </c>
      <c r="AM215" s="193">
        <f t="shared" si="167"/>
        <v>1000</v>
      </c>
      <c r="AN215" s="170">
        <f t="shared" si="152"/>
        <v>50</v>
      </c>
      <c r="AP215" s="193">
        <f>AP216</f>
        <v>0</v>
      </c>
      <c r="AQ215" s="193">
        <f t="shared" si="168"/>
        <v>0</v>
      </c>
      <c r="AR215" s="193">
        <f t="shared" si="168"/>
        <v>0</v>
      </c>
      <c r="AS215" s="193">
        <f t="shared" si="169"/>
        <v>0</v>
      </c>
      <c r="AT215" s="170">
        <f t="shared" si="153"/>
        <v>0</v>
      </c>
      <c r="AV215" s="193">
        <f t="shared" si="158"/>
        <v>1000</v>
      </c>
      <c r="AW215" s="86">
        <f t="shared" si="141"/>
        <v>50</v>
      </c>
      <c r="AY215" s="193">
        <f t="shared" si="159"/>
        <v>2000</v>
      </c>
      <c r="AZ215" s="193">
        <f t="shared" si="142"/>
        <v>100</v>
      </c>
      <c r="BB215" s="102">
        <f t="shared" si="143"/>
        <v>0</v>
      </c>
      <c r="BC215" s="193">
        <f t="shared" si="170"/>
        <v>0</v>
      </c>
      <c r="BD215" s="193">
        <f t="shared" si="145"/>
        <v>2000</v>
      </c>
      <c r="BE215" s="93"/>
    </row>
    <row r="216" spans="1:57" ht="30" customHeight="1" x14ac:dyDescent="0.2">
      <c r="A216" s="74"/>
      <c r="B216" s="76"/>
      <c r="C216" s="76"/>
      <c r="D216" s="77"/>
      <c r="E216" s="78"/>
      <c r="F216" s="76"/>
      <c r="G216" s="79"/>
      <c r="H216" s="80"/>
      <c r="I216" s="81"/>
      <c r="J216" s="78"/>
      <c r="K216" s="127">
        <v>1</v>
      </c>
      <c r="L216" s="83"/>
      <c r="M216" s="77"/>
      <c r="N216" s="128" t="s">
        <v>62</v>
      </c>
      <c r="O216" s="129" t="e">
        <f>SUM(#REF!)</f>
        <v>#REF!</v>
      </c>
      <c r="P216" s="117">
        <v>2000</v>
      </c>
      <c r="Q216" s="117">
        <v>2000</v>
      </c>
      <c r="R216" s="117">
        <v>2000</v>
      </c>
      <c r="S216" s="117">
        <v>2000</v>
      </c>
      <c r="T216" s="117"/>
      <c r="U216" s="117"/>
      <c r="V216" s="117"/>
      <c r="W216" s="117">
        <v>1000</v>
      </c>
      <c r="X216" s="117">
        <f t="shared" si="163"/>
        <v>1000</v>
      </c>
      <c r="Y216" s="86">
        <f t="shared" si="134"/>
        <v>50</v>
      </c>
      <c r="AA216" s="117"/>
      <c r="AB216" s="117"/>
      <c r="AC216" s="117"/>
      <c r="AD216" s="117">
        <f t="shared" si="165"/>
        <v>0</v>
      </c>
      <c r="AE216" s="170">
        <f t="shared" si="151"/>
        <v>0</v>
      </c>
      <c r="AG216" s="117">
        <f t="shared" si="135"/>
        <v>1000</v>
      </c>
      <c r="AH216" s="117">
        <f t="shared" si="136"/>
        <v>50</v>
      </c>
      <c r="AJ216" s="117">
        <v>1000</v>
      </c>
      <c r="AK216" s="117"/>
      <c r="AL216" s="117"/>
      <c r="AM216" s="117">
        <f t="shared" si="167"/>
        <v>1000</v>
      </c>
      <c r="AN216" s="170">
        <f t="shared" si="152"/>
        <v>50</v>
      </c>
      <c r="AP216" s="117"/>
      <c r="AQ216" s="117"/>
      <c r="AR216" s="117"/>
      <c r="AS216" s="117">
        <f t="shared" si="169"/>
        <v>0</v>
      </c>
      <c r="AT216" s="170">
        <f t="shared" si="153"/>
        <v>0</v>
      </c>
      <c r="AV216" s="117">
        <f t="shared" si="158"/>
        <v>1000</v>
      </c>
      <c r="AW216" s="86">
        <f t="shared" si="141"/>
        <v>50</v>
      </c>
      <c r="AY216" s="117">
        <f t="shared" si="159"/>
        <v>2000</v>
      </c>
      <c r="AZ216" s="117">
        <f t="shared" si="142"/>
        <v>100</v>
      </c>
      <c r="BB216" s="117">
        <f t="shared" si="143"/>
        <v>0</v>
      </c>
      <c r="BC216" s="117">
        <f t="shared" si="170"/>
        <v>0</v>
      </c>
      <c r="BD216" s="117">
        <f t="shared" si="145"/>
        <v>2000</v>
      </c>
      <c r="BE216" s="93"/>
    </row>
    <row r="217" spans="1:57" ht="30" customHeight="1" x14ac:dyDescent="0.2">
      <c r="A217" s="228"/>
      <c r="B217" s="229"/>
      <c r="C217" s="229"/>
      <c r="D217" s="439" t="s">
        <v>79</v>
      </c>
      <c r="E217" s="440"/>
      <c r="F217" s="441"/>
      <c r="G217" s="442"/>
      <c r="H217" s="443"/>
      <c r="I217" s="444"/>
      <c r="J217" s="440"/>
      <c r="K217" s="445"/>
      <c r="L217" s="446"/>
      <c r="M217" s="447"/>
      <c r="N217" s="448" t="s">
        <v>80</v>
      </c>
      <c r="O217" s="449">
        <v>9943000</v>
      </c>
      <c r="P217" s="450">
        <f>P218</f>
        <v>14842000</v>
      </c>
      <c r="Q217" s="450">
        <f t="shared" ref="P217:W219" si="171">Q218</f>
        <v>15988000</v>
      </c>
      <c r="R217" s="450">
        <f t="shared" si="171"/>
        <v>17194000</v>
      </c>
      <c r="S217" s="450">
        <f>S218</f>
        <v>14842000</v>
      </c>
      <c r="T217" s="450"/>
      <c r="U217" s="450">
        <f>U218</f>
        <v>1632000</v>
      </c>
      <c r="V217" s="450">
        <f>V218</f>
        <v>1129000</v>
      </c>
      <c r="W217" s="450">
        <f>W218</f>
        <v>1124000</v>
      </c>
      <c r="X217" s="450">
        <f t="shared" si="163"/>
        <v>3885000</v>
      </c>
      <c r="Y217" s="450">
        <f t="shared" si="134"/>
        <v>26.175717558280557</v>
      </c>
      <c r="Z217" s="438"/>
      <c r="AA217" s="450">
        <f>AA218</f>
        <v>1523500</v>
      </c>
      <c r="AB217" s="450">
        <f>AB218</f>
        <v>1524000</v>
      </c>
      <c r="AC217" s="450">
        <f>AC218</f>
        <v>1570500</v>
      </c>
      <c r="AD217" s="450">
        <f t="shared" si="165"/>
        <v>4618000</v>
      </c>
      <c r="AE217" s="450">
        <f t="shared" si="151"/>
        <v>31.114405066702602</v>
      </c>
      <c r="AF217" s="438"/>
      <c r="AG217" s="450">
        <f t="shared" si="135"/>
        <v>8503000</v>
      </c>
      <c r="AH217" s="450">
        <f t="shared" si="136"/>
        <v>57.290122624983155</v>
      </c>
      <c r="AI217" s="438"/>
      <c r="AJ217" s="450">
        <f>AJ218</f>
        <v>1411000</v>
      </c>
      <c r="AK217" s="450">
        <f>AK218</f>
        <v>1351500</v>
      </c>
      <c r="AL217" s="450">
        <f>AL218</f>
        <v>1393500</v>
      </c>
      <c r="AM217" s="450">
        <f t="shared" si="167"/>
        <v>4156000</v>
      </c>
      <c r="AN217" s="450">
        <f t="shared" si="152"/>
        <v>28.001617032744914</v>
      </c>
      <c r="AO217" s="438"/>
      <c r="AP217" s="450">
        <f>AP218</f>
        <v>629000</v>
      </c>
      <c r="AQ217" s="450">
        <f>AQ218</f>
        <v>497500</v>
      </c>
      <c r="AR217" s="450">
        <f>AR218</f>
        <v>1056500</v>
      </c>
      <c r="AS217" s="450">
        <f t="shared" si="169"/>
        <v>2183000</v>
      </c>
      <c r="AT217" s="450">
        <f t="shared" si="153"/>
        <v>14.708260342271931</v>
      </c>
      <c r="AU217" s="438"/>
      <c r="AV217" s="450">
        <f t="shared" si="158"/>
        <v>6339000</v>
      </c>
      <c r="AW217" s="450">
        <f t="shared" si="141"/>
        <v>42.709877375016845</v>
      </c>
      <c r="AX217" s="438"/>
      <c r="AY217" s="450">
        <f t="shared" si="159"/>
        <v>14842000</v>
      </c>
      <c r="AZ217" s="450">
        <f t="shared" si="142"/>
        <v>100</v>
      </c>
      <c r="BB217" s="232">
        <f t="shared" si="143"/>
        <v>0</v>
      </c>
      <c r="BC217" s="233">
        <f t="shared" si="170"/>
        <v>0</v>
      </c>
      <c r="BD217" s="233">
        <f t="shared" si="145"/>
        <v>14842000</v>
      </c>
      <c r="BE217" s="93"/>
    </row>
    <row r="218" spans="1:57" ht="30" customHeight="1" x14ac:dyDescent="0.2">
      <c r="A218" s="74"/>
      <c r="B218" s="76"/>
      <c r="C218" s="76"/>
      <c r="D218" s="77"/>
      <c r="E218" s="97" t="s">
        <v>45</v>
      </c>
      <c r="F218" s="76"/>
      <c r="G218" s="79"/>
      <c r="H218" s="80"/>
      <c r="I218" s="81"/>
      <c r="J218" s="78"/>
      <c r="K218" s="82"/>
      <c r="L218" s="83"/>
      <c r="M218" s="77"/>
      <c r="N218" s="84" t="s">
        <v>46</v>
      </c>
      <c r="O218" s="98">
        <v>9943000</v>
      </c>
      <c r="P218" s="99">
        <f t="shared" si="171"/>
        <v>14842000</v>
      </c>
      <c r="Q218" s="86">
        <f t="shared" si="171"/>
        <v>15988000</v>
      </c>
      <c r="R218" s="87">
        <f t="shared" si="171"/>
        <v>17194000</v>
      </c>
      <c r="S218" s="99">
        <f t="shared" si="171"/>
        <v>14842000</v>
      </c>
      <c r="T218" s="99"/>
      <c r="U218" s="99">
        <f t="shared" si="171"/>
        <v>1632000</v>
      </c>
      <c r="V218" s="99">
        <f t="shared" si="171"/>
        <v>1129000</v>
      </c>
      <c r="W218" s="99">
        <f t="shared" si="171"/>
        <v>1124000</v>
      </c>
      <c r="X218" s="99">
        <f t="shared" si="163"/>
        <v>3885000</v>
      </c>
      <c r="Y218" s="99">
        <f t="shared" si="134"/>
        <v>26.175717558280557</v>
      </c>
      <c r="AA218" s="99">
        <f t="shared" ref="AA218:AC219" si="172">AA219</f>
        <v>1523500</v>
      </c>
      <c r="AB218" s="99">
        <f t="shared" si="172"/>
        <v>1524000</v>
      </c>
      <c r="AC218" s="99">
        <f t="shared" si="172"/>
        <v>1570500</v>
      </c>
      <c r="AD218" s="99">
        <f t="shared" si="165"/>
        <v>4618000</v>
      </c>
      <c r="AE218" s="99">
        <f t="shared" si="151"/>
        <v>31.114405066702602</v>
      </c>
      <c r="AG218" s="99">
        <f t="shared" si="135"/>
        <v>8503000</v>
      </c>
      <c r="AH218" s="99">
        <f t="shared" si="136"/>
        <v>57.290122624983155</v>
      </c>
      <c r="AJ218" s="99">
        <f t="shared" ref="AJ218:AL219" si="173">AJ219</f>
        <v>1411000</v>
      </c>
      <c r="AK218" s="99">
        <f t="shared" si="173"/>
        <v>1351500</v>
      </c>
      <c r="AL218" s="99">
        <f t="shared" si="173"/>
        <v>1393500</v>
      </c>
      <c r="AM218" s="99">
        <f t="shared" si="167"/>
        <v>4156000</v>
      </c>
      <c r="AN218" s="99">
        <f t="shared" si="152"/>
        <v>28.001617032744914</v>
      </c>
      <c r="AP218" s="99">
        <f t="shared" ref="AP218:AR219" si="174">AP219</f>
        <v>629000</v>
      </c>
      <c r="AQ218" s="99">
        <f t="shared" si="174"/>
        <v>497500</v>
      </c>
      <c r="AR218" s="99">
        <f t="shared" si="174"/>
        <v>1056500</v>
      </c>
      <c r="AS218" s="99">
        <f t="shared" si="169"/>
        <v>2183000</v>
      </c>
      <c r="AT218" s="99">
        <f t="shared" si="153"/>
        <v>14.708260342271931</v>
      </c>
      <c r="AV218" s="99">
        <f t="shared" si="158"/>
        <v>6339000</v>
      </c>
      <c r="AW218" s="99">
        <f t="shared" si="141"/>
        <v>42.709877375016845</v>
      </c>
      <c r="AY218" s="99">
        <f t="shared" si="159"/>
        <v>14842000</v>
      </c>
      <c r="AZ218" s="99">
        <f t="shared" si="142"/>
        <v>100</v>
      </c>
      <c r="BB218" s="98">
        <f t="shared" si="143"/>
        <v>0</v>
      </c>
      <c r="BC218" s="99">
        <f t="shared" si="170"/>
        <v>0</v>
      </c>
      <c r="BD218" s="99">
        <f t="shared" si="145"/>
        <v>14842000</v>
      </c>
      <c r="BE218" s="93"/>
    </row>
    <row r="219" spans="1:57" ht="30" customHeight="1" x14ac:dyDescent="0.2">
      <c r="A219" s="74"/>
      <c r="B219" s="76"/>
      <c r="C219" s="76"/>
      <c r="D219" s="77"/>
      <c r="E219" s="78"/>
      <c r="F219" s="100">
        <v>4</v>
      </c>
      <c r="G219" s="79"/>
      <c r="H219" s="80"/>
      <c r="I219" s="81"/>
      <c r="J219" s="78"/>
      <c r="K219" s="82"/>
      <c r="L219" s="83"/>
      <c r="M219" s="77"/>
      <c r="N219" s="101" t="s">
        <v>47</v>
      </c>
      <c r="O219" s="102">
        <v>9943000</v>
      </c>
      <c r="P219" s="103">
        <f t="shared" si="171"/>
        <v>14842000</v>
      </c>
      <c r="Q219" s="125">
        <f t="shared" si="171"/>
        <v>15988000</v>
      </c>
      <c r="R219" s="126">
        <f t="shared" si="171"/>
        <v>17194000</v>
      </c>
      <c r="S219" s="103">
        <f t="shared" si="171"/>
        <v>14842000</v>
      </c>
      <c r="T219" s="103"/>
      <c r="U219" s="103">
        <f t="shared" si="171"/>
        <v>1632000</v>
      </c>
      <c r="V219" s="103">
        <f t="shared" si="171"/>
        <v>1129000</v>
      </c>
      <c r="W219" s="103">
        <f t="shared" si="171"/>
        <v>1124000</v>
      </c>
      <c r="X219" s="103">
        <f t="shared" si="163"/>
        <v>3885000</v>
      </c>
      <c r="Y219" s="103">
        <f t="shared" si="134"/>
        <v>26.175717558280557</v>
      </c>
      <c r="AA219" s="103">
        <f t="shared" si="172"/>
        <v>1523500</v>
      </c>
      <c r="AB219" s="103">
        <f t="shared" si="172"/>
        <v>1524000</v>
      </c>
      <c r="AC219" s="103">
        <f t="shared" si="172"/>
        <v>1570500</v>
      </c>
      <c r="AD219" s="103">
        <f t="shared" si="165"/>
        <v>4618000</v>
      </c>
      <c r="AE219" s="103">
        <f t="shared" si="151"/>
        <v>31.114405066702602</v>
      </c>
      <c r="AG219" s="103">
        <f t="shared" si="135"/>
        <v>8503000</v>
      </c>
      <c r="AH219" s="103">
        <f t="shared" si="136"/>
        <v>57.290122624983155</v>
      </c>
      <c r="AJ219" s="103">
        <f t="shared" si="173"/>
        <v>1411000</v>
      </c>
      <c r="AK219" s="103">
        <f t="shared" si="173"/>
        <v>1351500</v>
      </c>
      <c r="AL219" s="103">
        <f t="shared" si="173"/>
        <v>1393500</v>
      </c>
      <c r="AM219" s="103">
        <f t="shared" si="167"/>
        <v>4156000</v>
      </c>
      <c r="AN219" s="103">
        <f t="shared" si="152"/>
        <v>28.001617032744914</v>
      </c>
      <c r="AP219" s="103">
        <f t="shared" si="174"/>
        <v>629000</v>
      </c>
      <c r="AQ219" s="103">
        <f t="shared" si="174"/>
        <v>497500</v>
      </c>
      <c r="AR219" s="103">
        <f t="shared" si="174"/>
        <v>1056500</v>
      </c>
      <c r="AS219" s="103">
        <f t="shared" si="169"/>
        <v>2183000</v>
      </c>
      <c r="AT219" s="103">
        <f t="shared" si="153"/>
        <v>14.708260342271931</v>
      </c>
      <c r="AV219" s="103">
        <f t="shared" si="158"/>
        <v>6339000</v>
      </c>
      <c r="AW219" s="103">
        <f t="shared" si="141"/>
        <v>42.709877375016845</v>
      </c>
      <c r="AY219" s="103">
        <f t="shared" si="159"/>
        <v>14842000</v>
      </c>
      <c r="AZ219" s="103">
        <f t="shared" si="142"/>
        <v>100</v>
      </c>
      <c r="BB219" s="102">
        <f t="shared" si="143"/>
        <v>0</v>
      </c>
      <c r="BC219" s="103">
        <f t="shared" si="170"/>
        <v>0</v>
      </c>
      <c r="BD219" s="103">
        <f t="shared" si="145"/>
        <v>14842000</v>
      </c>
      <c r="BE219" s="93"/>
    </row>
    <row r="220" spans="1:57" ht="30" customHeight="1" x14ac:dyDescent="0.2">
      <c r="A220" s="74"/>
      <c r="B220" s="76"/>
      <c r="C220" s="76"/>
      <c r="D220" s="77"/>
      <c r="E220" s="78"/>
      <c r="F220" s="76"/>
      <c r="G220" s="104">
        <v>1</v>
      </c>
      <c r="H220" s="105"/>
      <c r="I220" s="81"/>
      <c r="J220" s="78"/>
      <c r="K220" s="82"/>
      <c r="L220" s="83"/>
      <c r="M220" s="77"/>
      <c r="N220" s="101" t="s">
        <v>48</v>
      </c>
      <c r="O220" s="102">
        <v>9943000</v>
      </c>
      <c r="P220" s="103">
        <f>P221+P234+P245+P253</f>
        <v>14842000</v>
      </c>
      <c r="Q220" s="125">
        <f>Q221+Q234+Q245+Q253</f>
        <v>15988000</v>
      </c>
      <c r="R220" s="126">
        <f>R221+R234+R245+R253</f>
        <v>17194000</v>
      </c>
      <c r="S220" s="103">
        <f>S221+S234+S245+S253</f>
        <v>14842000</v>
      </c>
      <c r="T220" s="103"/>
      <c r="U220" s="103">
        <f>U221+U234+U245+U253</f>
        <v>1632000</v>
      </c>
      <c r="V220" s="103">
        <f>V221+V234+V245+V253</f>
        <v>1129000</v>
      </c>
      <c r="W220" s="103">
        <f>W221+W234+W245+W253</f>
        <v>1124000</v>
      </c>
      <c r="X220" s="103">
        <f t="shared" si="163"/>
        <v>3885000</v>
      </c>
      <c r="Y220" s="103">
        <f t="shared" si="134"/>
        <v>26.175717558280557</v>
      </c>
      <c r="AA220" s="103">
        <f>AA221+AA234+AA245+AA253</f>
        <v>1523500</v>
      </c>
      <c r="AB220" s="103">
        <f>AB221+AB234+AB245+AB253</f>
        <v>1524000</v>
      </c>
      <c r="AC220" s="103">
        <f>AC221+AC234+AC245+AC253</f>
        <v>1570500</v>
      </c>
      <c r="AD220" s="103">
        <f t="shared" si="165"/>
        <v>4618000</v>
      </c>
      <c r="AE220" s="103">
        <f t="shared" si="151"/>
        <v>31.114405066702602</v>
      </c>
      <c r="AG220" s="103">
        <f t="shared" si="135"/>
        <v>8503000</v>
      </c>
      <c r="AH220" s="103">
        <f t="shared" si="136"/>
        <v>57.290122624983155</v>
      </c>
      <c r="AJ220" s="103">
        <f>AJ221+AJ234+AJ245+AJ253</f>
        <v>1411000</v>
      </c>
      <c r="AK220" s="103">
        <f>AK221+AK234+AK245+AK253</f>
        <v>1351500</v>
      </c>
      <c r="AL220" s="103">
        <f>AL221+AL234+AL245+AL253</f>
        <v>1393500</v>
      </c>
      <c r="AM220" s="103">
        <f t="shared" si="167"/>
        <v>4156000</v>
      </c>
      <c r="AN220" s="103">
        <f t="shared" si="152"/>
        <v>28.001617032744914</v>
      </c>
      <c r="AP220" s="103">
        <f>AP221+AP234+AP245+AP253</f>
        <v>629000</v>
      </c>
      <c r="AQ220" s="103">
        <f>AQ221+AQ234+AQ245+AQ253</f>
        <v>497500</v>
      </c>
      <c r="AR220" s="103">
        <f>AR221+AR234+AR245+AR253</f>
        <v>1056500</v>
      </c>
      <c r="AS220" s="103">
        <f t="shared" si="169"/>
        <v>2183000</v>
      </c>
      <c r="AT220" s="103">
        <f t="shared" si="153"/>
        <v>14.708260342271931</v>
      </c>
      <c r="AV220" s="103">
        <f t="shared" si="158"/>
        <v>6339000</v>
      </c>
      <c r="AW220" s="103">
        <f t="shared" si="141"/>
        <v>42.709877375016845</v>
      </c>
      <c r="AY220" s="103">
        <f t="shared" si="159"/>
        <v>14842000</v>
      </c>
      <c r="AZ220" s="103">
        <f t="shared" si="142"/>
        <v>100</v>
      </c>
      <c r="BB220" s="102">
        <f t="shared" si="143"/>
        <v>0</v>
      </c>
      <c r="BC220" s="103">
        <f t="shared" si="170"/>
        <v>0</v>
      </c>
      <c r="BD220" s="103">
        <f t="shared" si="145"/>
        <v>14842000</v>
      </c>
      <c r="BE220" s="93"/>
    </row>
    <row r="221" spans="1:57" ht="30" customHeight="1" x14ac:dyDescent="0.2">
      <c r="A221" s="74"/>
      <c r="B221" s="76"/>
      <c r="C221" s="76"/>
      <c r="D221" s="77"/>
      <c r="E221" s="78"/>
      <c r="F221" s="76"/>
      <c r="G221" s="104"/>
      <c r="H221" s="169" t="s">
        <v>43</v>
      </c>
      <c r="I221" s="81"/>
      <c r="J221" s="78"/>
      <c r="K221" s="82"/>
      <c r="L221" s="83"/>
      <c r="M221" s="77"/>
      <c r="N221" s="101" t="s">
        <v>48</v>
      </c>
      <c r="O221" s="102">
        <v>9286000</v>
      </c>
      <c r="P221" s="103">
        <f>P222</f>
        <v>14055000</v>
      </c>
      <c r="Q221" s="125">
        <f>Q222</f>
        <v>15194000</v>
      </c>
      <c r="R221" s="126">
        <f>R222</f>
        <v>16395000</v>
      </c>
      <c r="S221" s="103">
        <f>S222</f>
        <v>14055000</v>
      </c>
      <c r="T221" s="103"/>
      <c r="U221" s="103">
        <f>U222</f>
        <v>1631000</v>
      </c>
      <c r="V221" s="103">
        <f>V222</f>
        <v>1127000</v>
      </c>
      <c r="W221" s="103">
        <f>W222</f>
        <v>884000</v>
      </c>
      <c r="X221" s="103">
        <f t="shared" si="163"/>
        <v>3642000</v>
      </c>
      <c r="Y221" s="103">
        <f t="shared" si="134"/>
        <v>25.91248665955176</v>
      </c>
      <c r="AA221" s="103">
        <f>AA222</f>
        <v>1465000</v>
      </c>
      <c r="AB221" s="103">
        <f>AB222</f>
        <v>1464000</v>
      </c>
      <c r="AC221" s="103">
        <f>AC222</f>
        <v>1464000</v>
      </c>
      <c r="AD221" s="103">
        <f t="shared" si="165"/>
        <v>4393000</v>
      </c>
      <c r="AE221" s="103">
        <f t="shared" si="151"/>
        <v>31.255780860903592</v>
      </c>
      <c r="AG221" s="103">
        <f t="shared" si="135"/>
        <v>8035000</v>
      </c>
      <c r="AH221" s="103">
        <f t="shared" si="136"/>
        <v>57.168267520455352</v>
      </c>
      <c r="AJ221" s="103">
        <f>AJ222</f>
        <v>1293000</v>
      </c>
      <c r="AK221" s="103">
        <f>AK222</f>
        <v>1293500</v>
      </c>
      <c r="AL221" s="103">
        <f>AL222</f>
        <v>1317500</v>
      </c>
      <c r="AM221" s="103">
        <f t="shared" si="167"/>
        <v>3904000</v>
      </c>
      <c r="AN221" s="103">
        <f t="shared" si="152"/>
        <v>27.776591960156527</v>
      </c>
      <c r="AP221" s="103">
        <f>AP222</f>
        <v>571000</v>
      </c>
      <c r="AQ221" s="103">
        <f>AQ222</f>
        <v>488500</v>
      </c>
      <c r="AR221" s="103">
        <f>AR222</f>
        <v>1056500</v>
      </c>
      <c r="AS221" s="103">
        <f t="shared" si="169"/>
        <v>2116000</v>
      </c>
      <c r="AT221" s="103">
        <f t="shared" si="153"/>
        <v>15.055140519388118</v>
      </c>
      <c r="AV221" s="103">
        <f t="shared" si="158"/>
        <v>6020000</v>
      </c>
      <c r="AW221" s="103">
        <f t="shared" si="141"/>
        <v>42.831732479544648</v>
      </c>
      <c r="AY221" s="103">
        <f t="shared" si="159"/>
        <v>14055000</v>
      </c>
      <c r="AZ221" s="103">
        <f t="shared" si="142"/>
        <v>100</v>
      </c>
      <c r="BB221" s="102">
        <f t="shared" si="143"/>
        <v>0</v>
      </c>
      <c r="BC221" s="103">
        <f t="shared" si="170"/>
        <v>0</v>
      </c>
      <c r="BD221" s="103">
        <f t="shared" si="145"/>
        <v>14055000</v>
      </c>
      <c r="BE221" s="93"/>
    </row>
    <row r="222" spans="1:57" ht="30" customHeight="1" thickBot="1" x14ac:dyDescent="0.25">
      <c r="A222" s="74"/>
      <c r="B222" s="76"/>
      <c r="C222" s="76"/>
      <c r="D222" s="77"/>
      <c r="E222" s="78"/>
      <c r="F222" s="76"/>
      <c r="G222" s="79"/>
      <c r="H222" s="80"/>
      <c r="I222" s="118">
        <v>2</v>
      </c>
      <c r="J222" s="78"/>
      <c r="K222" s="82"/>
      <c r="L222" s="83"/>
      <c r="M222" s="77"/>
      <c r="N222" s="119" t="s">
        <v>51</v>
      </c>
      <c r="O222" s="120">
        <v>9286000</v>
      </c>
      <c r="P222" s="121">
        <f>P223+P226+P229</f>
        <v>14055000</v>
      </c>
      <c r="Q222" s="122">
        <f>Q223+Q226+Q229</f>
        <v>15194000</v>
      </c>
      <c r="R222" s="123">
        <f>R223+R226+R229</f>
        <v>16395000</v>
      </c>
      <c r="S222" s="121">
        <f>S223+S226+S229</f>
        <v>14055000</v>
      </c>
      <c r="T222" s="121"/>
      <c r="U222" s="121">
        <f>U223+U226+U229</f>
        <v>1631000</v>
      </c>
      <c r="V222" s="121">
        <f>V223+V226+V229</f>
        <v>1127000</v>
      </c>
      <c r="W222" s="121">
        <f>W223+W226+W229</f>
        <v>884000</v>
      </c>
      <c r="X222" s="121">
        <f t="shared" si="163"/>
        <v>3642000</v>
      </c>
      <c r="Y222" s="121">
        <f t="shared" si="134"/>
        <v>25.91248665955176</v>
      </c>
      <c r="AA222" s="121">
        <f>AA223+AA226+AA229</f>
        <v>1465000</v>
      </c>
      <c r="AB222" s="121">
        <f>AB223+AB226+AB229</f>
        <v>1464000</v>
      </c>
      <c r="AC222" s="121">
        <f>AC223+AC226+AC229</f>
        <v>1464000</v>
      </c>
      <c r="AD222" s="121">
        <f t="shared" si="165"/>
        <v>4393000</v>
      </c>
      <c r="AE222" s="121">
        <f t="shared" si="151"/>
        <v>31.255780860903592</v>
      </c>
      <c r="AG222" s="121">
        <f t="shared" si="135"/>
        <v>8035000</v>
      </c>
      <c r="AH222" s="121">
        <f t="shared" si="136"/>
        <v>57.168267520455352</v>
      </c>
      <c r="AJ222" s="121">
        <f>AJ223+AJ226+AJ229</f>
        <v>1293000</v>
      </c>
      <c r="AK222" s="121">
        <f>AK223+AK226+AK229</f>
        <v>1293500</v>
      </c>
      <c r="AL222" s="121">
        <f>AL223+AL226+AL229</f>
        <v>1317500</v>
      </c>
      <c r="AM222" s="121">
        <f t="shared" si="167"/>
        <v>3904000</v>
      </c>
      <c r="AN222" s="121">
        <f t="shared" si="152"/>
        <v>27.776591960156527</v>
      </c>
      <c r="AP222" s="121">
        <f>AP223+AP226+AP229</f>
        <v>571000</v>
      </c>
      <c r="AQ222" s="121">
        <f>AQ223+AQ226+AQ229</f>
        <v>488500</v>
      </c>
      <c r="AR222" s="121">
        <f>AR223+AR226+AR229</f>
        <v>1056500</v>
      </c>
      <c r="AS222" s="121">
        <f t="shared" si="169"/>
        <v>2116000</v>
      </c>
      <c r="AT222" s="121">
        <f t="shared" si="153"/>
        <v>15.055140519388118</v>
      </c>
      <c r="AV222" s="121">
        <f t="shared" si="158"/>
        <v>6020000</v>
      </c>
      <c r="AW222" s="121">
        <f t="shared" si="141"/>
        <v>42.831732479544648</v>
      </c>
      <c r="AY222" s="121">
        <f t="shared" si="159"/>
        <v>14055000</v>
      </c>
      <c r="AZ222" s="121">
        <f t="shared" si="142"/>
        <v>100</v>
      </c>
      <c r="BB222" s="120">
        <f t="shared" si="143"/>
        <v>0</v>
      </c>
      <c r="BC222" s="121">
        <f t="shared" si="170"/>
        <v>0</v>
      </c>
      <c r="BD222" s="121">
        <f t="shared" si="145"/>
        <v>14055000</v>
      </c>
      <c r="BE222" s="93"/>
    </row>
    <row r="223" spans="1:57" ht="30" customHeight="1" thickBot="1" x14ac:dyDescent="0.25">
      <c r="A223" s="74"/>
      <c r="B223" s="76"/>
      <c r="C223" s="76"/>
      <c r="D223" s="77"/>
      <c r="E223" s="78"/>
      <c r="F223" s="76"/>
      <c r="G223" s="79"/>
      <c r="H223" s="80"/>
      <c r="I223" s="81"/>
      <c r="J223" s="124" t="s">
        <v>60</v>
      </c>
      <c r="K223" s="82"/>
      <c r="L223" s="83"/>
      <c r="M223" s="77"/>
      <c r="N223" s="101" t="s">
        <v>61</v>
      </c>
      <c r="O223" s="103">
        <v>7710000</v>
      </c>
      <c r="P223" s="103">
        <f>P224+P225</f>
        <v>12017000</v>
      </c>
      <c r="Q223" s="103">
        <f>Q224+Q225</f>
        <v>12949000</v>
      </c>
      <c r="R223" s="103">
        <f>R224+R225</f>
        <v>13983000</v>
      </c>
      <c r="S223" s="103">
        <f>S224+S225</f>
        <v>12017000</v>
      </c>
      <c r="T223" s="103"/>
      <c r="U223" s="103">
        <f>U224+U225</f>
        <v>1400000</v>
      </c>
      <c r="V223" s="103">
        <f>V224+V225</f>
        <v>960000</v>
      </c>
      <c r="W223" s="103">
        <f>W224+W225</f>
        <v>701000</v>
      </c>
      <c r="X223" s="103">
        <f t="shared" si="163"/>
        <v>3061000</v>
      </c>
      <c r="Y223" s="103">
        <f t="shared" si="134"/>
        <v>25.472247649163684</v>
      </c>
      <c r="AA223" s="103">
        <f>AA224+AA225</f>
        <v>1303000</v>
      </c>
      <c r="AB223" s="103">
        <f>AB224+AB225</f>
        <v>1302000</v>
      </c>
      <c r="AC223" s="103">
        <f>AC224+AC225</f>
        <v>1302000</v>
      </c>
      <c r="AD223" s="103">
        <f t="shared" si="165"/>
        <v>3907000</v>
      </c>
      <c r="AE223" s="170">
        <f t="shared" ref="AE223:AE228" si="175">AD223/(P223/100)</f>
        <v>32.51227427810602</v>
      </c>
      <c r="AG223" s="103">
        <f t="shared" si="135"/>
        <v>6968000</v>
      </c>
      <c r="AH223" s="103">
        <f t="shared" si="136"/>
        <v>57.984521927269704</v>
      </c>
      <c r="AJ223" s="103">
        <f>AJ224+AJ225</f>
        <v>1101000</v>
      </c>
      <c r="AK223" s="103">
        <f>AK224+AK225</f>
        <v>1101000</v>
      </c>
      <c r="AL223" s="103">
        <f>AL224+AL225</f>
        <v>1105000</v>
      </c>
      <c r="AM223" s="103">
        <f t="shared" si="167"/>
        <v>3307000</v>
      </c>
      <c r="AN223" s="170">
        <f t="shared" ref="AN223:AN228" si="176">AM223/(P223/100)</f>
        <v>27.519347590912872</v>
      </c>
      <c r="AP223" s="103">
        <f>AP224+AP225</f>
        <v>402000</v>
      </c>
      <c r="AQ223" s="103">
        <f>AQ224+AQ225</f>
        <v>400000</v>
      </c>
      <c r="AR223" s="103">
        <f>AR224+AR225</f>
        <v>940000</v>
      </c>
      <c r="AS223" s="103">
        <f t="shared" si="169"/>
        <v>1742000</v>
      </c>
      <c r="AT223" s="170">
        <f t="shared" ref="AT223:AT228" si="177">AS223/(P223/100)</f>
        <v>14.496130481817426</v>
      </c>
      <c r="AV223" s="103">
        <f t="shared" si="158"/>
        <v>5049000</v>
      </c>
      <c r="AW223" s="103">
        <f t="shared" si="141"/>
        <v>42.015478072730296</v>
      </c>
      <c r="AY223" s="103">
        <f t="shared" si="159"/>
        <v>12017000</v>
      </c>
      <c r="AZ223" s="103">
        <f t="shared" si="142"/>
        <v>100</v>
      </c>
      <c r="BB223" s="102">
        <f t="shared" si="143"/>
        <v>0</v>
      </c>
      <c r="BC223" s="103">
        <f t="shared" si="170"/>
        <v>0</v>
      </c>
      <c r="BD223" s="103">
        <f t="shared" si="145"/>
        <v>12017000</v>
      </c>
      <c r="BE223" s="93"/>
    </row>
    <row r="224" spans="1:57" ht="30" customHeight="1" thickBot="1" x14ac:dyDescent="0.25">
      <c r="A224" s="74"/>
      <c r="B224" s="76"/>
      <c r="C224" s="76"/>
      <c r="D224" s="77"/>
      <c r="E224" s="78"/>
      <c r="F224" s="76"/>
      <c r="G224" s="79"/>
      <c r="H224" s="80"/>
      <c r="I224" s="81"/>
      <c r="J224" s="78"/>
      <c r="K224" s="127">
        <v>1</v>
      </c>
      <c r="L224" s="83"/>
      <c r="M224" s="77"/>
      <c r="N224" s="128" t="s">
        <v>62</v>
      </c>
      <c r="O224" s="117">
        <v>7690000</v>
      </c>
      <c r="P224" s="117">
        <v>12000000</v>
      </c>
      <c r="Q224" s="117">
        <v>12930000</v>
      </c>
      <c r="R224" s="117">
        <v>13963000</v>
      </c>
      <c r="S224" s="117">
        <v>12000000</v>
      </c>
      <c r="T224" s="117"/>
      <c r="U224" s="160">
        <v>1400000</v>
      </c>
      <c r="V224" s="160">
        <v>960000</v>
      </c>
      <c r="W224" s="160">
        <v>700000</v>
      </c>
      <c r="X224" s="117">
        <f>U224+V224+W224</f>
        <v>3060000</v>
      </c>
      <c r="Y224" s="144">
        <f>X224/(S224/100)</f>
        <v>25.5</v>
      </c>
      <c r="AA224" s="160">
        <v>1300000</v>
      </c>
      <c r="AB224" s="160">
        <v>1300000</v>
      </c>
      <c r="AC224" s="160">
        <v>1300000</v>
      </c>
      <c r="AD224" s="117">
        <f t="shared" si="165"/>
        <v>3900000</v>
      </c>
      <c r="AE224" s="171">
        <f t="shared" si="175"/>
        <v>32.5</v>
      </c>
      <c r="AG224" s="117">
        <f>X224+AD224</f>
        <v>6960000</v>
      </c>
      <c r="AH224" s="117">
        <f>AG224/(S224/100)</f>
        <v>58</v>
      </c>
      <c r="AJ224" s="160">
        <v>1100000</v>
      </c>
      <c r="AK224" s="160">
        <v>1100000</v>
      </c>
      <c r="AL224" s="160">
        <v>1100000</v>
      </c>
      <c r="AM224" s="117">
        <f t="shared" si="167"/>
        <v>3300000</v>
      </c>
      <c r="AN224" s="171">
        <f t="shared" si="176"/>
        <v>27.5</v>
      </c>
      <c r="AP224" s="160">
        <v>400000</v>
      </c>
      <c r="AQ224" s="160">
        <v>400000</v>
      </c>
      <c r="AR224" s="160">
        <v>940000</v>
      </c>
      <c r="AS224" s="117">
        <f t="shared" si="169"/>
        <v>1740000</v>
      </c>
      <c r="AT224" s="171">
        <f t="shared" si="177"/>
        <v>14.5</v>
      </c>
      <c r="AV224" s="117">
        <f>AM224+AS224</f>
        <v>5040000</v>
      </c>
      <c r="AW224" s="117">
        <f>AV224/(S224/100)</f>
        <v>42</v>
      </c>
      <c r="AY224" s="117">
        <f>AG224+AV224</f>
        <v>12000000</v>
      </c>
      <c r="AZ224" s="117">
        <f>AY224/(S224/100)</f>
        <v>100</v>
      </c>
      <c r="BB224" s="117">
        <f t="shared" si="143"/>
        <v>0</v>
      </c>
      <c r="BC224" s="117">
        <f t="shared" si="170"/>
        <v>0</v>
      </c>
      <c r="BD224" s="117">
        <f t="shared" si="145"/>
        <v>12000000</v>
      </c>
      <c r="BE224" s="93"/>
    </row>
    <row r="225" spans="1:57" ht="30" customHeight="1" thickBot="1" x14ac:dyDescent="0.25">
      <c r="A225" s="74"/>
      <c r="B225" s="76"/>
      <c r="C225" s="76"/>
      <c r="D225" s="77"/>
      <c r="E225" s="78"/>
      <c r="F225" s="76"/>
      <c r="G225" s="79"/>
      <c r="H225" s="80"/>
      <c r="I225" s="81"/>
      <c r="J225" s="78"/>
      <c r="K225" s="127">
        <v>4</v>
      </c>
      <c r="L225" s="83"/>
      <c r="M225" s="77"/>
      <c r="N225" s="128" t="s">
        <v>63</v>
      </c>
      <c r="O225" s="117">
        <v>20000</v>
      </c>
      <c r="P225" s="117">
        <v>17000</v>
      </c>
      <c r="Q225" s="117">
        <v>19000</v>
      </c>
      <c r="R225" s="117">
        <v>20000</v>
      </c>
      <c r="S225" s="117">
        <v>17000</v>
      </c>
      <c r="T225" s="117"/>
      <c r="U225" s="160"/>
      <c r="V225" s="160"/>
      <c r="W225" s="160">
        <v>1000</v>
      </c>
      <c r="X225" s="117">
        <f>U225+V225+W225</f>
        <v>1000</v>
      </c>
      <c r="Y225" s="144">
        <f>X225/(S225/100)</f>
        <v>5.882352941176471</v>
      </c>
      <c r="AA225" s="160">
        <v>3000</v>
      </c>
      <c r="AB225" s="160">
        <v>2000</v>
      </c>
      <c r="AC225" s="160">
        <v>2000</v>
      </c>
      <c r="AD225" s="117">
        <f t="shared" si="165"/>
        <v>7000</v>
      </c>
      <c r="AE225" s="171">
        <f t="shared" si="175"/>
        <v>41.176470588235297</v>
      </c>
      <c r="AG225" s="117">
        <f>X225+AD225</f>
        <v>8000</v>
      </c>
      <c r="AH225" s="117">
        <f>AG225/(S225/100)</f>
        <v>47.058823529411768</v>
      </c>
      <c r="AJ225" s="160">
        <v>1000</v>
      </c>
      <c r="AK225" s="160">
        <v>1000</v>
      </c>
      <c r="AL225" s="160">
        <v>5000</v>
      </c>
      <c r="AM225" s="117">
        <f t="shared" si="167"/>
        <v>7000</v>
      </c>
      <c r="AN225" s="171">
        <f t="shared" si="176"/>
        <v>41.176470588235297</v>
      </c>
      <c r="AP225" s="160">
        <v>2000</v>
      </c>
      <c r="AQ225" s="160"/>
      <c r="AR225" s="160"/>
      <c r="AS225" s="117">
        <f t="shared" si="169"/>
        <v>2000</v>
      </c>
      <c r="AT225" s="171">
        <f t="shared" si="177"/>
        <v>11.764705882352942</v>
      </c>
      <c r="AV225" s="117">
        <f>AM225+AS225</f>
        <v>9000</v>
      </c>
      <c r="AW225" s="117">
        <f>AV225/(S225/100)</f>
        <v>52.941176470588232</v>
      </c>
      <c r="AY225" s="117">
        <f>AG225+AV225</f>
        <v>17000</v>
      </c>
      <c r="AZ225" s="117">
        <f>AY225/(S225/100)</f>
        <v>100</v>
      </c>
      <c r="BB225" s="117">
        <f t="shared" si="143"/>
        <v>0</v>
      </c>
      <c r="BC225" s="117">
        <f t="shared" si="170"/>
        <v>0</v>
      </c>
      <c r="BD225" s="117">
        <f t="shared" si="145"/>
        <v>17000</v>
      </c>
      <c r="BE225" s="93"/>
    </row>
    <row r="226" spans="1:57" ht="30" customHeight="1" thickBot="1" x14ac:dyDescent="0.25">
      <c r="A226" s="74"/>
      <c r="B226" s="76"/>
      <c r="C226" s="76"/>
      <c r="D226" s="77"/>
      <c r="E226" s="78"/>
      <c r="F226" s="76"/>
      <c r="G226" s="79"/>
      <c r="H226" s="80"/>
      <c r="I226" s="81"/>
      <c r="J226" s="124" t="s">
        <v>64</v>
      </c>
      <c r="K226" s="82"/>
      <c r="L226" s="83"/>
      <c r="M226" s="77"/>
      <c r="N226" s="101" t="s">
        <v>65</v>
      </c>
      <c r="O226" s="103">
        <v>1413000</v>
      </c>
      <c r="P226" s="103">
        <f>P227+P228</f>
        <v>1901000</v>
      </c>
      <c r="Q226" s="103">
        <f>Q227+Q228</f>
        <v>2101000</v>
      </c>
      <c r="R226" s="103">
        <f>R227+R228</f>
        <v>2261000</v>
      </c>
      <c r="S226" s="103">
        <f>S227+S228</f>
        <v>1901000</v>
      </c>
      <c r="T226" s="103"/>
      <c r="U226" s="103">
        <f>U227+U228</f>
        <v>229000</v>
      </c>
      <c r="V226" s="103">
        <f>V227+V228</f>
        <v>156000</v>
      </c>
      <c r="W226" s="103">
        <f>W227+W228</f>
        <v>159000</v>
      </c>
      <c r="X226" s="103">
        <f t="shared" si="163"/>
        <v>544000</v>
      </c>
      <c r="Y226" s="103">
        <f t="shared" si="134"/>
        <v>28.616517622304052</v>
      </c>
      <c r="AA226" s="103">
        <f>AA227+AA228</f>
        <v>150000</v>
      </c>
      <c r="AB226" s="103">
        <f>AB227+AB228</f>
        <v>150000</v>
      </c>
      <c r="AC226" s="103">
        <f>AC227+AC228</f>
        <v>150000</v>
      </c>
      <c r="AD226" s="103">
        <f t="shared" si="165"/>
        <v>450000</v>
      </c>
      <c r="AE226" s="170">
        <f t="shared" si="175"/>
        <v>23.671751709626513</v>
      </c>
      <c r="AG226" s="103">
        <f t="shared" si="135"/>
        <v>994000</v>
      </c>
      <c r="AH226" s="103">
        <f t="shared" si="136"/>
        <v>52.288269331930564</v>
      </c>
      <c r="AJ226" s="103">
        <f>AJ227+AJ228</f>
        <v>180000</v>
      </c>
      <c r="AK226" s="103">
        <f>AK227+AK228</f>
        <v>180500</v>
      </c>
      <c r="AL226" s="103">
        <f>AL227+AL228</f>
        <v>200000</v>
      </c>
      <c r="AM226" s="103">
        <f t="shared" si="167"/>
        <v>560500</v>
      </c>
      <c r="AN226" s="170">
        <f t="shared" si="176"/>
        <v>29.484481851657023</v>
      </c>
      <c r="AP226" s="103">
        <f>AP227+AP228</f>
        <v>160000</v>
      </c>
      <c r="AQ226" s="103">
        <f>AQ227+AQ228</f>
        <v>79500</v>
      </c>
      <c r="AR226" s="103">
        <f>AR227+AR228</f>
        <v>107000</v>
      </c>
      <c r="AS226" s="103">
        <f t="shared" si="169"/>
        <v>346500</v>
      </c>
      <c r="AT226" s="170">
        <f t="shared" si="177"/>
        <v>18.227248816412416</v>
      </c>
      <c r="AV226" s="103">
        <f t="shared" si="158"/>
        <v>907000</v>
      </c>
      <c r="AW226" s="103">
        <f t="shared" si="141"/>
        <v>47.711730668069436</v>
      </c>
      <c r="AY226" s="103">
        <f t="shared" si="159"/>
        <v>1901000</v>
      </c>
      <c r="AZ226" s="103">
        <f t="shared" si="142"/>
        <v>100</v>
      </c>
      <c r="BB226" s="102">
        <f t="shared" si="143"/>
        <v>0</v>
      </c>
      <c r="BC226" s="103">
        <f t="shared" si="170"/>
        <v>0</v>
      </c>
      <c r="BD226" s="103">
        <f t="shared" si="145"/>
        <v>1901000</v>
      </c>
      <c r="BE226" s="93"/>
    </row>
    <row r="227" spans="1:57" ht="30" customHeight="1" thickBot="1" x14ac:dyDescent="0.25">
      <c r="A227" s="202"/>
      <c r="B227" s="203"/>
      <c r="C227" s="203"/>
      <c r="D227" s="164"/>
      <c r="E227" s="161"/>
      <c r="F227" s="203"/>
      <c r="G227" s="204"/>
      <c r="H227" s="205"/>
      <c r="I227" s="206"/>
      <c r="J227" s="78"/>
      <c r="K227" s="127">
        <v>1</v>
      </c>
      <c r="L227" s="83"/>
      <c r="M227" s="77"/>
      <c r="N227" s="165" t="s">
        <v>62</v>
      </c>
      <c r="O227" s="117">
        <v>1410000</v>
      </c>
      <c r="P227" s="117">
        <v>1900000</v>
      </c>
      <c r="Q227" s="117">
        <v>2100000</v>
      </c>
      <c r="R227" s="117">
        <v>2260000</v>
      </c>
      <c r="S227" s="117">
        <v>1900000</v>
      </c>
      <c r="T227" s="117"/>
      <c r="U227" s="160">
        <v>229000</v>
      </c>
      <c r="V227" s="160">
        <v>156000</v>
      </c>
      <c r="W227" s="160">
        <v>158000</v>
      </c>
      <c r="X227" s="117">
        <f t="shared" si="163"/>
        <v>543000</v>
      </c>
      <c r="Y227" s="144">
        <f>X227/(S227/100)</f>
        <v>28.578947368421051</v>
      </c>
      <c r="AA227" s="160">
        <v>150000</v>
      </c>
      <c r="AB227" s="160">
        <v>150000</v>
      </c>
      <c r="AC227" s="160">
        <v>150000</v>
      </c>
      <c r="AD227" s="117">
        <f t="shared" si="165"/>
        <v>450000</v>
      </c>
      <c r="AE227" s="171">
        <f t="shared" si="175"/>
        <v>23.684210526315791</v>
      </c>
      <c r="AG227" s="117">
        <f>X227+AD227</f>
        <v>993000</v>
      </c>
      <c r="AH227" s="117">
        <f>AG227/(S227/100)</f>
        <v>52.263157894736842</v>
      </c>
      <c r="AJ227" s="160">
        <v>180000</v>
      </c>
      <c r="AK227" s="160">
        <v>180500</v>
      </c>
      <c r="AL227" s="160">
        <v>200000</v>
      </c>
      <c r="AM227" s="117">
        <f t="shared" si="167"/>
        <v>560500</v>
      </c>
      <c r="AN227" s="171">
        <f t="shared" si="176"/>
        <v>29.5</v>
      </c>
      <c r="AP227" s="160">
        <v>160000</v>
      </c>
      <c r="AQ227" s="160">
        <v>79500</v>
      </c>
      <c r="AR227" s="160">
        <v>107000</v>
      </c>
      <c r="AS227" s="117">
        <f t="shared" si="169"/>
        <v>346500</v>
      </c>
      <c r="AT227" s="171">
        <f t="shared" si="177"/>
        <v>18.236842105263158</v>
      </c>
      <c r="AV227" s="117">
        <f t="shared" si="158"/>
        <v>907000</v>
      </c>
      <c r="AW227" s="117">
        <f>AV227/(S227/100)</f>
        <v>47.736842105263158</v>
      </c>
      <c r="AY227" s="117">
        <f t="shared" si="159"/>
        <v>1900000</v>
      </c>
      <c r="AZ227" s="117">
        <f>AY227/(S227/100)</f>
        <v>100</v>
      </c>
      <c r="BB227" s="117">
        <f t="shared" si="143"/>
        <v>0</v>
      </c>
      <c r="BC227" s="117">
        <f t="shared" si="170"/>
        <v>0</v>
      </c>
      <c r="BD227" s="117">
        <f t="shared" si="145"/>
        <v>1900000</v>
      </c>
      <c r="BE227" s="93"/>
    </row>
    <row r="228" spans="1:57" ht="30" customHeight="1" x14ac:dyDescent="0.2">
      <c r="A228" s="74"/>
      <c r="B228" s="76"/>
      <c r="C228" s="76"/>
      <c r="D228" s="77"/>
      <c r="E228" s="78"/>
      <c r="F228" s="76"/>
      <c r="G228" s="79"/>
      <c r="H228" s="80"/>
      <c r="I228" s="81"/>
      <c r="J228" s="78"/>
      <c r="K228" s="127">
        <v>4</v>
      </c>
      <c r="L228" s="83"/>
      <c r="M228" s="77"/>
      <c r="N228" s="128" t="s">
        <v>63</v>
      </c>
      <c r="O228" s="117">
        <v>3000</v>
      </c>
      <c r="P228" s="117">
        <v>1000</v>
      </c>
      <c r="Q228" s="117">
        <v>1000</v>
      </c>
      <c r="R228" s="117">
        <v>1000</v>
      </c>
      <c r="S228" s="117">
        <v>1000</v>
      </c>
      <c r="T228" s="117"/>
      <c r="U228" s="160"/>
      <c r="V228" s="160"/>
      <c r="W228" s="160">
        <v>1000</v>
      </c>
      <c r="X228" s="117">
        <f t="shared" si="163"/>
        <v>1000</v>
      </c>
      <c r="Y228" s="144">
        <f>X228/(S228/100)</f>
        <v>100</v>
      </c>
      <c r="AA228" s="160"/>
      <c r="AB228" s="160"/>
      <c r="AC228" s="160"/>
      <c r="AD228" s="117">
        <f t="shared" si="165"/>
        <v>0</v>
      </c>
      <c r="AE228" s="171">
        <f t="shared" si="175"/>
        <v>0</v>
      </c>
      <c r="AG228" s="117">
        <f>X228+AD228</f>
        <v>1000</v>
      </c>
      <c r="AH228" s="117">
        <f>AG228/(S228/100)</f>
        <v>100</v>
      </c>
      <c r="AJ228" s="160"/>
      <c r="AK228" s="160"/>
      <c r="AL228" s="160"/>
      <c r="AM228" s="117">
        <f t="shared" si="167"/>
        <v>0</v>
      </c>
      <c r="AN228" s="171">
        <f t="shared" si="176"/>
        <v>0</v>
      </c>
      <c r="AP228" s="160"/>
      <c r="AQ228" s="160"/>
      <c r="AR228" s="160"/>
      <c r="AS228" s="117">
        <f t="shared" si="169"/>
        <v>0</v>
      </c>
      <c r="AT228" s="171">
        <f t="shared" si="177"/>
        <v>0</v>
      </c>
      <c r="AV228" s="117">
        <f t="shared" si="158"/>
        <v>0</v>
      </c>
      <c r="AW228" s="117">
        <f>AV228/(S228/100)</f>
        <v>0</v>
      </c>
      <c r="AY228" s="117">
        <f t="shared" si="159"/>
        <v>1000</v>
      </c>
      <c r="AZ228" s="117">
        <f>AY228/(S228/100)</f>
        <v>100</v>
      </c>
      <c r="BB228" s="117">
        <f t="shared" si="143"/>
        <v>0</v>
      </c>
      <c r="BC228" s="117">
        <f t="shared" si="170"/>
        <v>0</v>
      </c>
      <c r="BD228" s="117">
        <f t="shared" si="145"/>
        <v>1000</v>
      </c>
      <c r="BE228" s="93"/>
    </row>
    <row r="229" spans="1:57" ht="30" customHeight="1" x14ac:dyDescent="0.2">
      <c r="A229" s="74"/>
      <c r="B229" s="76"/>
      <c r="C229" s="76"/>
      <c r="D229" s="77"/>
      <c r="E229" s="78"/>
      <c r="F229" s="76"/>
      <c r="G229" s="79"/>
      <c r="H229" s="80"/>
      <c r="I229" s="81"/>
      <c r="J229" s="124" t="s">
        <v>52</v>
      </c>
      <c r="K229" s="82"/>
      <c r="L229" s="83"/>
      <c r="M229" s="77"/>
      <c r="N229" s="101" t="s">
        <v>53</v>
      </c>
      <c r="O229" s="102">
        <v>163000</v>
      </c>
      <c r="P229" s="103">
        <f>P230+P231+P232+P233</f>
        <v>137000</v>
      </c>
      <c r="Q229" s="125">
        <f>Q230+Q231+Q232+Q233</f>
        <v>144000</v>
      </c>
      <c r="R229" s="126">
        <f>R230+R231+R232+R233</f>
        <v>151000</v>
      </c>
      <c r="S229" s="103">
        <f>S230+S231+S232+S233</f>
        <v>137000</v>
      </c>
      <c r="T229" s="103"/>
      <c r="U229" s="103">
        <f>U230+U231+U232+U233</f>
        <v>2000</v>
      </c>
      <c r="V229" s="103">
        <f>V230+V231+V232+V233</f>
        <v>11000</v>
      </c>
      <c r="W229" s="103">
        <f>W230+W231+W232+W233</f>
        <v>24000</v>
      </c>
      <c r="X229" s="103">
        <f t="shared" si="163"/>
        <v>37000</v>
      </c>
      <c r="Y229" s="103">
        <f t="shared" ref="Y229:Y292" si="178">X229/(S229/100)</f>
        <v>27.007299270072991</v>
      </c>
      <c r="AA229" s="103">
        <f>AA230+AA231+AA232+AA233</f>
        <v>12000</v>
      </c>
      <c r="AB229" s="103">
        <f>AB230+AB231+AB232+AB233</f>
        <v>12000</v>
      </c>
      <c r="AC229" s="103">
        <f>AC230+AC231+AC232+AC233</f>
        <v>12000</v>
      </c>
      <c r="AD229" s="103">
        <f t="shared" si="165"/>
        <v>36000</v>
      </c>
      <c r="AE229" s="103">
        <f>AD229/(S229/100)</f>
        <v>26.277372262773724</v>
      </c>
      <c r="AG229" s="103">
        <f t="shared" ref="AG229:AG292" si="179">X229+AD229</f>
        <v>73000</v>
      </c>
      <c r="AH229" s="103">
        <f t="shared" ref="AH229:AH292" si="180">AG229/(S229/100)</f>
        <v>53.284671532846716</v>
      </c>
      <c r="AJ229" s="103">
        <f>AJ230+AJ231+AJ232+AJ233</f>
        <v>12000</v>
      </c>
      <c r="AK229" s="103">
        <f>AK230+AK231+AK232+AK233</f>
        <v>12000</v>
      </c>
      <c r="AL229" s="103">
        <f>AL230+AL231+AL232+AL233</f>
        <v>12500</v>
      </c>
      <c r="AM229" s="103">
        <f t="shared" si="167"/>
        <v>36500</v>
      </c>
      <c r="AN229" s="103">
        <f>AM229/(S229/100)</f>
        <v>26.642335766423358</v>
      </c>
      <c r="AP229" s="103">
        <f>AP230+AP231+AP232+AP233</f>
        <v>9000</v>
      </c>
      <c r="AQ229" s="103">
        <f>AQ230+AQ231+AQ232+AQ233</f>
        <v>9000</v>
      </c>
      <c r="AR229" s="103">
        <f>AR230+AR231+AR232+AR233</f>
        <v>9500</v>
      </c>
      <c r="AS229" s="103">
        <f t="shared" si="169"/>
        <v>27500</v>
      </c>
      <c r="AT229" s="103">
        <f>AS229/(S229/100)</f>
        <v>20.072992700729927</v>
      </c>
      <c r="AV229" s="103">
        <f t="shared" si="158"/>
        <v>64000</v>
      </c>
      <c r="AW229" s="103">
        <f t="shared" ref="AW229:AW292" si="181">AV229/(S229/100)</f>
        <v>46.715328467153284</v>
      </c>
      <c r="AY229" s="103">
        <f t="shared" si="159"/>
        <v>137000</v>
      </c>
      <c r="AZ229" s="103">
        <f t="shared" ref="AZ229:AZ292" si="182">AY229/(S229/100)</f>
        <v>100</v>
      </c>
      <c r="BB229" s="102">
        <f t="shared" si="143"/>
        <v>0</v>
      </c>
      <c r="BC229" s="103">
        <f t="shared" si="170"/>
        <v>0</v>
      </c>
      <c r="BD229" s="103">
        <f t="shared" si="145"/>
        <v>137000</v>
      </c>
      <c r="BE229" s="93"/>
    </row>
    <row r="230" spans="1:57" ht="30" customHeight="1" x14ac:dyDescent="0.2">
      <c r="A230" s="74"/>
      <c r="B230" s="76"/>
      <c r="C230" s="76"/>
      <c r="D230" s="77"/>
      <c r="E230" s="78"/>
      <c r="F230" s="76"/>
      <c r="G230" s="79"/>
      <c r="H230" s="80"/>
      <c r="I230" s="81"/>
      <c r="J230" s="78"/>
      <c r="K230" s="127">
        <v>2</v>
      </c>
      <c r="L230" s="83"/>
      <c r="M230" s="77"/>
      <c r="N230" s="128" t="s">
        <v>54</v>
      </c>
      <c r="O230" s="129">
        <v>13000</v>
      </c>
      <c r="P230" s="117">
        <v>17000</v>
      </c>
      <c r="Q230" s="117">
        <v>17000</v>
      </c>
      <c r="R230" s="117">
        <v>17000</v>
      </c>
      <c r="S230" s="117">
        <v>17000</v>
      </c>
      <c r="T230" s="117"/>
      <c r="U230" s="160"/>
      <c r="V230" s="160"/>
      <c r="W230" s="160">
        <v>4000</v>
      </c>
      <c r="X230" s="117">
        <f t="shared" si="163"/>
        <v>4000</v>
      </c>
      <c r="Y230" s="144">
        <f t="shared" si="178"/>
        <v>23.529411764705884</v>
      </c>
      <c r="AA230" s="160">
        <v>1000</v>
      </c>
      <c r="AB230" s="160">
        <v>1000</v>
      </c>
      <c r="AC230" s="160">
        <v>1000</v>
      </c>
      <c r="AD230" s="117">
        <f t="shared" si="165"/>
        <v>3000</v>
      </c>
      <c r="AE230" s="144">
        <f>AD230/(S230/100)</f>
        <v>17.647058823529413</v>
      </c>
      <c r="AG230" s="117">
        <f t="shared" si="179"/>
        <v>7000</v>
      </c>
      <c r="AH230" s="117">
        <f t="shared" si="180"/>
        <v>41.176470588235297</v>
      </c>
      <c r="AJ230" s="160">
        <v>1500</v>
      </c>
      <c r="AK230" s="160">
        <v>1500</v>
      </c>
      <c r="AL230" s="160">
        <v>2000</v>
      </c>
      <c r="AM230" s="117">
        <f t="shared" si="167"/>
        <v>5000</v>
      </c>
      <c r="AN230" s="144">
        <f>AM230/(S230/100)</f>
        <v>29.411764705882351</v>
      </c>
      <c r="AP230" s="160">
        <v>1500</v>
      </c>
      <c r="AQ230" s="160">
        <v>1500</v>
      </c>
      <c r="AR230" s="160">
        <v>2000</v>
      </c>
      <c r="AS230" s="117">
        <f t="shared" si="169"/>
        <v>5000</v>
      </c>
      <c r="AT230" s="144">
        <f>AS230/(S230/100)</f>
        <v>29.411764705882351</v>
      </c>
      <c r="AV230" s="117">
        <f t="shared" si="158"/>
        <v>10000</v>
      </c>
      <c r="AW230" s="117">
        <f t="shared" si="181"/>
        <v>58.823529411764703</v>
      </c>
      <c r="AY230" s="117">
        <f t="shared" si="159"/>
        <v>17000</v>
      </c>
      <c r="AZ230" s="117">
        <f t="shared" si="182"/>
        <v>100</v>
      </c>
      <c r="BB230" s="117">
        <f t="shared" si="143"/>
        <v>0</v>
      </c>
      <c r="BC230" s="117">
        <f t="shared" si="170"/>
        <v>0</v>
      </c>
      <c r="BD230" s="117">
        <f t="shared" si="145"/>
        <v>17000</v>
      </c>
      <c r="BE230" s="93"/>
    </row>
    <row r="231" spans="1:57" ht="30" customHeight="1" x14ac:dyDescent="0.2">
      <c r="A231" s="74"/>
      <c r="B231" s="76"/>
      <c r="C231" s="76"/>
      <c r="D231" s="77"/>
      <c r="E231" s="78"/>
      <c r="F231" s="76"/>
      <c r="G231" s="79"/>
      <c r="H231" s="80"/>
      <c r="I231" s="81"/>
      <c r="J231" s="78"/>
      <c r="K231" s="127">
        <v>3</v>
      </c>
      <c r="L231" s="83"/>
      <c r="M231" s="77"/>
      <c r="N231" s="128" t="s">
        <v>66</v>
      </c>
      <c r="O231" s="129">
        <v>120000</v>
      </c>
      <c r="P231" s="117">
        <v>106000</v>
      </c>
      <c r="Q231" s="117">
        <v>112000</v>
      </c>
      <c r="R231" s="117">
        <v>119000</v>
      </c>
      <c r="S231" s="117">
        <v>106000</v>
      </c>
      <c r="T231" s="117"/>
      <c r="U231" s="160"/>
      <c r="V231" s="160">
        <v>9000</v>
      </c>
      <c r="W231" s="160">
        <v>16000</v>
      </c>
      <c r="X231" s="117">
        <f t="shared" si="163"/>
        <v>25000</v>
      </c>
      <c r="Y231" s="144">
        <f t="shared" si="178"/>
        <v>23.584905660377359</v>
      </c>
      <c r="AA231" s="160">
        <v>10000</v>
      </c>
      <c r="AB231" s="160">
        <v>10000</v>
      </c>
      <c r="AC231" s="160">
        <v>10000</v>
      </c>
      <c r="AD231" s="117">
        <f t="shared" si="165"/>
        <v>30000</v>
      </c>
      <c r="AE231" s="144">
        <f>AD231/(S231/100)</f>
        <v>28.30188679245283</v>
      </c>
      <c r="AG231" s="117">
        <f t="shared" si="179"/>
        <v>55000</v>
      </c>
      <c r="AH231" s="117">
        <f t="shared" si="180"/>
        <v>51.886792452830186</v>
      </c>
      <c r="AJ231" s="160">
        <v>10000</v>
      </c>
      <c r="AK231" s="160">
        <v>10000</v>
      </c>
      <c r="AL231" s="160">
        <v>10000</v>
      </c>
      <c r="AM231" s="117">
        <f t="shared" si="167"/>
        <v>30000</v>
      </c>
      <c r="AN231" s="144">
        <f>AM231/(S231/100)</f>
        <v>28.30188679245283</v>
      </c>
      <c r="AP231" s="160">
        <v>7000</v>
      </c>
      <c r="AQ231" s="160">
        <v>7000</v>
      </c>
      <c r="AR231" s="160">
        <v>7000</v>
      </c>
      <c r="AS231" s="117">
        <f t="shared" si="169"/>
        <v>21000</v>
      </c>
      <c r="AT231" s="144">
        <f>AS231/(S231/100)</f>
        <v>19.811320754716981</v>
      </c>
      <c r="AV231" s="117">
        <f t="shared" si="158"/>
        <v>51000</v>
      </c>
      <c r="AW231" s="117">
        <f t="shared" si="181"/>
        <v>48.113207547169814</v>
      </c>
      <c r="AY231" s="117">
        <f t="shared" si="159"/>
        <v>106000</v>
      </c>
      <c r="AZ231" s="117">
        <f t="shared" si="182"/>
        <v>100</v>
      </c>
      <c r="BB231" s="117">
        <f t="shared" si="143"/>
        <v>0</v>
      </c>
      <c r="BC231" s="117">
        <f t="shared" si="170"/>
        <v>0</v>
      </c>
      <c r="BD231" s="117">
        <f t="shared" si="145"/>
        <v>106000</v>
      </c>
      <c r="BE231" s="93"/>
    </row>
    <row r="232" spans="1:57" ht="30" customHeight="1" x14ac:dyDescent="0.2">
      <c r="A232" s="74"/>
      <c r="B232" s="76"/>
      <c r="C232" s="76"/>
      <c r="D232" s="77"/>
      <c r="E232" s="78"/>
      <c r="F232" s="76"/>
      <c r="G232" s="79"/>
      <c r="H232" s="80"/>
      <c r="I232" s="81"/>
      <c r="J232" s="78"/>
      <c r="K232" s="127">
        <v>5</v>
      </c>
      <c r="L232" s="83"/>
      <c r="M232" s="77"/>
      <c r="N232" s="128" t="s">
        <v>55</v>
      </c>
      <c r="O232" s="129">
        <v>6000</v>
      </c>
      <c r="P232" s="117">
        <v>5000</v>
      </c>
      <c r="Q232" s="117">
        <v>6000</v>
      </c>
      <c r="R232" s="117">
        <v>6000</v>
      </c>
      <c r="S232" s="117">
        <v>5000</v>
      </c>
      <c r="T232" s="117"/>
      <c r="U232" s="160">
        <v>2000</v>
      </c>
      <c r="V232" s="160">
        <v>2000</v>
      </c>
      <c r="W232" s="160">
        <v>1000</v>
      </c>
      <c r="X232" s="117">
        <f t="shared" si="163"/>
        <v>5000</v>
      </c>
      <c r="Y232" s="144">
        <f t="shared" si="178"/>
        <v>100</v>
      </c>
      <c r="AA232" s="160"/>
      <c r="AB232" s="160"/>
      <c r="AC232" s="160"/>
      <c r="AD232" s="117">
        <f t="shared" si="165"/>
        <v>0</v>
      </c>
      <c r="AE232" s="144">
        <f>AD232/(S232/100)</f>
        <v>0</v>
      </c>
      <c r="AG232" s="117">
        <f t="shared" si="179"/>
        <v>5000</v>
      </c>
      <c r="AH232" s="117">
        <f t="shared" si="180"/>
        <v>100</v>
      </c>
      <c r="AJ232" s="160"/>
      <c r="AK232" s="160"/>
      <c r="AL232" s="160"/>
      <c r="AM232" s="117">
        <f t="shared" si="167"/>
        <v>0</v>
      </c>
      <c r="AN232" s="144">
        <f>AM232/(S232/100)</f>
        <v>0</v>
      </c>
      <c r="AP232" s="160"/>
      <c r="AQ232" s="160"/>
      <c r="AR232" s="160"/>
      <c r="AS232" s="117">
        <f t="shared" si="169"/>
        <v>0</v>
      </c>
      <c r="AT232" s="144">
        <f>AS232/(S232/100)</f>
        <v>0</v>
      </c>
      <c r="AV232" s="117">
        <f t="shared" si="158"/>
        <v>0</v>
      </c>
      <c r="AW232" s="117">
        <f t="shared" si="181"/>
        <v>0</v>
      </c>
      <c r="AY232" s="117">
        <f t="shared" si="159"/>
        <v>5000</v>
      </c>
      <c r="AZ232" s="117">
        <f t="shared" si="182"/>
        <v>100</v>
      </c>
      <c r="BB232" s="117">
        <f t="shared" si="143"/>
        <v>0</v>
      </c>
      <c r="BC232" s="117">
        <f t="shared" si="170"/>
        <v>0</v>
      </c>
      <c r="BD232" s="117">
        <f t="shared" si="145"/>
        <v>5000</v>
      </c>
      <c r="BE232" s="93"/>
    </row>
    <row r="233" spans="1:57" ht="30" customHeight="1" x14ac:dyDescent="0.2">
      <c r="A233" s="74"/>
      <c r="B233" s="76"/>
      <c r="C233" s="76"/>
      <c r="D233" s="77"/>
      <c r="E233" s="78"/>
      <c r="F233" s="76"/>
      <c r="G233" s="79"/>
      <c r="H233" s="80"/>
      <c r="I233" s="81"/>
      <c r="J233" s="78"/>
      <c r="K233" s="127">
        <v>7</v>
      </c>
      <c r="L233" s="83"/>
      <c r="M233" s="77"/>
      <c r="N233" s="128" t="s">
        <v>56</v>
      </c>
      <c r="O233" s="129">
        <v>24000</v>
      </c>
      <c r="P233" s="117">
        <v>9000</v>
      </c>
      <c r="Q233" s="117">
        <v>9000</v>
      </c>
      <c r="R233" s="117">
        <v>9000</v>
      </c>
      <c r="S233" s="117">
        <v>9000</v>
      </c>
      <c r="T233" s="117"/>
      <c r="U233" s="160"/>
      <c r="V233" s="160"/>
      <c r="W233" s="160">
        <v>3000</v>
      </c>
      <c r="X233" s="117">
        <f t="shared" si="163"/>
        <v>3000</v>
      </c>
      <c r="Y233" s="144">
        <f t="shared" si="178"/>
        <v>33.333333333333336</v>
      </c>
      <c r="AA233" s="160">
        <v>1000</v>
      </c>
      <c r="AB233" s="160">
        <v>1000</v>
      </c>
      <c r="AC233" s="160">
        <v>1000</v>
      </c>
      <c r="AD233" s="117">
        <f t="shared" si="165"/>
        <v>3000</v>
      </c>
      <c r="AE233" s="144">
        <f>AD233/(S233/100)</f>
        <v>33.333333333333336</v>
      </c>
      <c r="AG233" s="117">
        <f t="shared" si="179"/>
        <v>6000</v>
      </c>
      <c r="AH233" s="117">
        <f t="shared" si="180"/>
        <v>66.666666666666671</v>
      </c>
      <c r="AJ233" s="160">
        <v>500</v>
      </c>
      <c r="AK233" s="160">
        <v>500</v>
      </c>
      <c r="AL233" s="160">
        <v>500</v>
      </c>
      <c r="AM233" s="117">
        <f t="shared" si="167"/>
        <v>1500</v>
      </c>
      <c r="AN233" s="144">
        <f>AM233/(S233/100)</f>
        <v>16.666666666666668</v>
      </c>
      <c r="AP233" s="160">
        <v>500</v>
      </c>
      <c r="AQ233" s="160">
        <v>500</v>
      </c>
      <c r="AR233" s="160">
        <v>500</v>
      </c>
      <c r="AS233" s="117">
        <f t="shared" si="169"/>
        <v>1500</v>
      </c>
      <c r="AT233" s="144">
        <f>AS233/(S233/100)</f>
        <v>16.666666666666668</v>
      </c>
      <c r="AV233" s="117">
        <f t="shared" si="158"/>
        <v>3000</v>
      </c>
      <c r="AW233" s="117">
        <f t="shared" si="181"/>
        <v>33.333333333333336</v>
      </c>
      <c r="AY233" s="117">
        <f t="shared" si="159"/>
        <v>9000</v>
      </c>
      <c r="AZ233" s="117">
        <f t="shared" si="182"/>
        <v>100</v>
      </c>
      <c r="BB233" s="117">
        <f t="shared" si="143"/>
        <v>0</v>
      </c>
      <c r="BC233" s="117">
        <f t="shared" si="170"/>
        <v>0</v>
      </c>
      <c r="BD233" s="117">
        <f t="shared" si="145"/>
        <v>9000</v>
      </c>
      <c r="BE233" s="93"/>
    </row>
    <row r="234" spans="1:57" ht="30" customHeight="1" x14ac:dyDescent="0.2">
      <c r="A234" s="74"/>
      <c r="B234" s="76"/>
      <c r="C234" s="76"/>
      <c r="D234" s="77"/>
      <c r="E234" s="78"/>
      <c r="F234" s="76"/>
      <c r="G234" s="104"/>
      <c r="H234" s="106" t="s">
        <v>49</v>
      </c>
      <c r="I234" s="107"/>
      <c r="J234" s="108"/>
      <c r="K234" s="109"/>
      <c r="L234" s="110"/>
      <c r="M234" s="111"/>
      <c r="N234" s="112" t="s">
        <v>50</v>
      </c>
      <c r="O234" s="113">
        <v>549000</v>
      </c>
      <c r="P234" s="114">
        <f>P235</f>
        <v>625000</v>
      </c>
      <c r="Q234" s="115">
        <f>Q235</f>
        <v>631000</v>
      </c>
      <c r="R234" s="116">
        <f>R235</f>
        <v>636000</v>
      </c>
      <c r="S234" s="114">
        <f>S235</f>
        <v>625000</v>
      </c>
      <c r="T234" s="114"/>
      <c r="U234" s="114">
        <f>U235</f>
        <v>1000</v>
      </c>
      <c r="V234" s="114">
        <f>V235</f>
        <v>2000</v>
      </c>
      <c r="W234" s="114">
        <f>W235</f>
        <v>187000</v>
      </c>
      <c r="X234" s="114">
        <f>SUM(U234:W234)</f>
        <v>190000</v>
      </c>
      <c r="Y234" s="114">
        <f t="shared" si="178"/>
        <v>30.4</v>
      </c>
      <c r="AA234" s="114">
        <f>AA235</f>
        <v>43500</v>
      </c>
      <c r="AB234" s="114">
        <f>AB235</f>
        <v>43000</v>
      </c>
      <c r="AC234" s="114">
        <f>AC235</f>
        <v>85500</v>
      </c>
      <c r="AD234" s="114">
        <f>SUM(AA234:AC234)</f>
        <v>172000</v>
      </c>
      <c r="AE234" s="114">
        <f t="shared" ref="AE234:AE244" si="183">AD234/(S234/100)</f>
        <v>27.52</v>
      </c>
      <c r="AG234" s="114">
        <f t="shared" si="179"/>
        <v>362000</v>
      </c>
      <c r="AH234" s="114">
        <f t="shared" si="180"/>
        <v>57.92</v>
      </c>
      <c r="AJ234" s="114">
        <f>AJ235</f>
        <v>101000</v>
      </c>
      <c r="AK234" s="114">
        <f>AK235</f>
        <v>44000</v>
      </c>
      <c r="AL234" s="114">
        <f>AL235</f>
        <v>63000</v>
      </c>
      <c r="AM234" s="114">
        <f>SUM(AJ234:AL234)</f>
        <v>208000</v>
      </c>
      <c r="AN234" s="114">
        <f t="shared" ref="AN234:AN244" si="184">AM234/(S234/100)</f>
        <v>33.28</v>
      </c>
      <c r="AP234" s="114">
        <f>AP235</f>
        <v>46000</v>
      </c>
      <c r="AQ234" s="114">
        <f>AQ235</f>
        <v>9000</v>
      </c>
      <c r="AR234" s="114">
        <f>AR235</f>
        <v>0</v>
      </c>
      <c r="AS234" s="114">
        <f>SUM(AP234:AR234)</f>
        <v>55000</v>
      </c>
      <c r="AT234" s="114">
        <f t="shared" ref="AT234:AT244" si="185">AS234/(S234/100)</f>
        <v>8.8000000000000007</v>
      </c>
      <c r="AV234" s="114">
        <f>AV235</f>
        <v>263000</v>
      </c>
      <c r="AW234" s="114">
        <f t="shared" si="181"/>
        <v>42.08</v>
      </c>
      <c r="AY234" s="114">
        <f>AY235</f>
        <v>625000</v>
      </c>
      <c r="AZ234" s="114">
        <f t="shared" si="182"/>
        <v>100</v>
      </c>
      <c r="BB234" s="114">
        <f t="shared" si="143"/>
        <v>0</v>
      </c>
      <c r="BC234" s="117">
        <f t="shared" si="170"/>
        <v>0</v>
      </c>
      <c r="BD234" s="114">
        <f t="shared" si="145"/>
        <v>625000</v>
      </c>
      <c r="BE234" s="93"/>
    </row>
    <row r="235" spans="1:57" ht="30" customHeight="1" x14ac:dyDescent="0.2">
      <c r="A235" s="74"/>
      <c r="B235" s="76"/>
      <c r="C235" s="76"/>
      <c r="D235" s="77"/>
      <c r="E235" s="78"/>
      <c r="F235" s="76"/>
      <c r="G235" s="79"/>
      <c r="H235" s="80"/>
      <c r="I235" s="118">
        <v>2</v>
      </c>
      <c r="J235" s="78"/>
      <c r="K235" s="82"/>
      <c r="L235" s="83"/>
      <c r="M235" s="77"/>
      <c r="N235" s="119" t="s">
        <v>51</v>
      </c>
      <c r="O235" s="120">
        <v>549000</v>
      </c>
      <c r="P235" s="121">
        <f>P236+P239+P241</f>
        <v>625000</v>
      </c>
      <c r="Q235" s="122">
        <f>Q236+Q239+Q241</f>
        <v>631000</v>
      </c>
      <c r="R235" s="123">
        <f>R236+R239+R241</f>
        <v>636000</v>
      </c>
      <c r="S235" s="121">
        <f>S236+S239+S241</f>
        <v>625000</v>
      </c>
      <c r="T235" s="121"/>
      <c r="U235" s="121">
        <f>U236+U239+U241</f>
        <v>1000</v>
      </c>
      <c r="V235" s="121">
        <f>V236+V239+V241</f>
        <v>2000</v>
      </c>
      <c r="W235" s="121">
        <f>W236+W239+W241</f>
        <v>187000</v>
      </c>
      <c r="X235" s="121">
        <f>X236+X239+X241</f>
        <v>190000</v>
      </c>
      <c r="Y235" s="121">
        <f t="shared" si="178"/>
        <v>30.4</v>
      </c>
      <c r="AA235" s="121">
        <f>AA236+AA239+AA241</f>
        <v>43500</v>
      </c>
      <c r="AB235" s="121">
        <f>AB236+AB239+AB241</f>
        <v>43000</v>
      </c>
      <c r="AC235" s="121">
        <f>AC236+AC239+AC241</f>
        <v>85500</v>
      </c>
      <c r="AD235" s="121">
        <f>AD236+AD239+AD241</f>
        <v>172000</v>
      </c>
      <c r="AE235" s="121">
        <f t="shared" si="183"/>
        <v>27.52</v>
      </c>
      <c r="AG235" s="121">
        <f t="shared" si="179"/>
        <v>362000</v>
      </c>
      <c r="AH235" s="121">
        <f t="shared" si="180"/>
        <v>57.92</v>
      </c>
      <c r="AJ235" s="121">
        <f>AJ236+AJ239+AJ241</f>
        <v>101000</v>
      </c>
      <c r="AK235" s="121">
        <f>AK236+AK239+AK241</f>
        <v>44000</v>
      </c>
      <c r="AL235" s="121">
        <f>AL236+AL239+AL241</f>
        <v>63000</v>
      </c>
      <c r="AM235" s="121">
        <f>AM236+AM239+AM241</f>
        <v>208000</v>
      </c>
      <c r="AN235" s="121">
        <f t="shared" si="184"/>
        <v>33.28</v>
      </c>
      <c r="AP235" s="121">
        <f>AP236+AP239+AP241</f>
        <v>46000</v>
      </c>
      <c r="AQ235" s="121">
        <f>AQ236+AQ239+AQ241</f>
        <v>9000</v>
      </c>
      <c r="AR235" s="121">
        <f>AR236+AR239+AR241</f>
        <v>0</v>
      </c>
      <c r="AS235" s="121">
        <f>AS236+AS239+AS241</f>
        <v>55000</v>
      </c>
      <c r="AT235" s="121">
        <f t="shared" si="185"/>
        <v>8.8000000000000007</v>
      </c>
      <c r="AV235" s="121">
        <f>AV236+AV239+AV241</f>
        <v>263000</v>
      </c>
      <c r="AW235" s="121">
        <f t="shared" si="181"/>
        <v>42.08</v>
      </c>
      <c r="AY235" s="121">
        <f>AY236+AY239+AY241</f>
        <v>625000</v>
      </c>
      <c r="AZ235" s="121">
        <f t="shared" si="182"/>
        <v>100</v>
      </c>
      <c r="BB235" s="121">
        <f t="shared" si="143"/>
        <v>0</v>
      </c>
      <c r="BC235" s="117">
        <f t="shared" si="170"/>
        <v>0</v>
      </c>
      <c r="BD235" s="121">
        <f t="shared" si="145"/>
        <v>625000</v>
      </c>
      <c r="BE235" s="93"/>
    </row>
    <row r="236" spans="1:57" ht="30" customHeight="1" x14ac:dyDescent="0.2">
      <c r="A236" s="74"/>
      <c r="B236" s="76"/>
      <c r="C236" s="76"/>
      <c r="D236" s="77"/>
      <c r="E236" s="78"/>
      <c r="F236" s="76"/>
      <c r="G236" s="79"/>
      <c r="H236" s="80"/>
      <c r="I236" s="81"/>
      <c r="J236" s="124" t="s">
        <v>60</v>
      </c>
      <c r="K236" s="82"/>
      <c r="L236" s="83"/>
      <c r="M236" s="77"/>
      <c r="N236" s="101" t="s">
        <v>61</v>
      </c>
      <c r="O236" s="102">
        <v>522000</v>
      </c>
      <c r="P236" s="103">
        <f>P237+P238</f>
        <v>600000</v>
      </c>
      <c r="Q236" s="125">
        <f>Q237+Q238</f>
        <v>605000</v>
      </c>
      <c r="R236" s="126">
        <f>R237+R238</f>
        <v>610000</v>
      </c>
      <c r="S236" s="103">
        <f>S237+S238</f>
        <v>600000</v>
      </c>
      <c r="T236" s="103"/>
      <c r="U236" s="103">
        <f>U237+U238</f>
        <v>1000</v>
      </c>
      <c r="V236" s="103">
        <f>V237+V238</f>
        <v>2000</v>
      </c>
      <c r="W236" s="103">
        <f>W237+W238</f>
        <v>178000</v>
      </c>
      <c r="X236" s="103">
        <f>SUM(U236:W236)</f>
        <v>181000</v>
      </c>
      <c r="Y236" s="103">
        <f t="shared" si="178"/>
        <v>30.166666666666668</v>
      </c>
      <c r="AA236" s="103">
        <f>AA237+AA238</f>
        <v>41000</v>
      </c>
      <c r="AB236" s="103">
        <f>AB237+AB238</f>
        <v>40000</v>
      </c>
      <c r="AC236" s="103">
        <f>AC237+AC238</f>
        <v>82000</v>
      </c>
      <c r="AD236" s="103">
        <f>SUM(AA236:AC236)</f>
        <v>163000</v>
      </c>
      <c r="AE236" s="103">
        <f t="shared" si="183"/>
        <v>27.166666666666668</v>
      </c>
      <c r="AG236" s="103">
        <f t="shared" si="179"/>
        <v>344000</v>
      </c>
      <c r="AH236" s="103">
        <f t="shared" si="180"/>
        <v>57.333333333333336</v>
      </c>
      <c r="AJ236" s="103">
        <f>AJ237+AJ238</f>
        <v>100000</v>
      </c>
      <c r="AK236" s="103">
        <f>AK237+AK238</f>
        <v>43000</v>
      </c>
      <c r="AL236" s="103">
        <f>AL237+AL238</f>
        <v>62000</v>
      </c>
      <c r="AM236" s="103">
        <f>SUM(AJ236:AL236)</f>
        <v>205000</v>
      </c>
      <c r="AN236" s="103">
        <f t="shared" si="184"/>
        <v>34.166666666666664</v>
      </c>
      <c r="AP236" s="103">
        <f>AP237+AP238</f>
        <v>45000</v>
      </c>
      <c r="AQ236" s="103">
        <f>AQ237+AQ238</f>
        <v>6000</v>
      </c>
      <c r="AR236" s="103">
        <f>AR237+AR238</f>
        <v>0</v>
      </c>
      <c r="AS236" s="103">
        <f>AS237+AS238</f>
        <v>51000</v>
      </c>
      <c r="AT236" s="103">
        <f t="shared" si="185"/>
        <v>8.5</v>
      </c>
      <c r="AV236" s="103">
        <f t="shared" ref="AV236:AV252" si="186">AM236+AS236</f>
        <v>256000</v>
      </c>
      <c r="AW236" s="103">
        <f t="shared" si="181"/>
        <v>42.666666666666664</v>
      </c>
      <c r="AY236" s="103">
        <f>AY237+AY238</f>
        <v>600000</v>
      </c>
      <c r="AZ236" s="103">
        <f t="shared" si="182"/>
        <v>100</v>
      </c>
      <c r="BB236" s="103">
        <f t="shared" si="143"/>
        <v>0</v>
      </c>
      <c r="BC236" s="117">
        <f t="shared" si="170"/>
        <v>0</v>
      </c>
      <c r="BD236" s="103">
        <f t="shared" si="145"/>
        <v>600000</v>
      </c>
      <c r="BE236" s="93"/>
    </row>
    <row r="237" spans="1:57" ht="30" customHeight="1" x14ac:dyDescent="0.2">
      <c r="A237" s="74"/>
      <c r="B237" s="76"/>
      <c r="C237" s="76"/>
      <c r="D237" s="77"/>
      <c r="E237" s="78"/>
      <c r="F237" s="76"/>
      <c r="G237" s="79"/>
      <c r="H237" s="80"/>
      <c r="I237" s="81"/>
      <c r="J237" s="78"/>
      <c r="K237" s="127">
        <v>1</v>
      </c>
      <c r="L237" s="83"/>
      <c r="M237" s="77"/>
      <c r="N237" s="128" t="s">
        <v>62</v>
      </c>
      <c r="O237" s="129">
        <v>510000</v>
      </c>
      <c r="P237" s="117">
        <v>570000</v>
      </c>
      <c r="Q237" s="117">
        <v>575000</v>
      </c>
      <c r="R237" s="117">
        <v>580000</v>
      </c>
      <c r="S237" s="117">
        <v>570000</v>
      </c>
      <c r="T237" s="117"/>
      <c r="U237" s="117"/>
      <c r="V237" s="117">
        <v>2000</v>
      </c>
      <c r="W237" s="117">
        <v>174000</v>
      </c>
      <c r="X237" s="117">
        <f>SUM(U237:W237)</f>
        <v>176000</v>
      </c>
      <c r="Y237" s="117">
        <f t="shared" si="178"/>
        <v>30.87719298245614</v>
      </c>
      <c r="AA237" s="117">
        <v>40000</v>
      </c>
      <c r="AB237" s="117">
        <v>37000</v>
      </c>
      <c r="AC237" s="117">
        <v>79000</v>
      </c>
      <c r="AD237" s="117">
        <f>SUM(AA237:AC237)</f>
        <v>156000</v>
      </c>
      <c r="AE237" s="117">
        <f t="shared" si="183"/>
        <v>27.368421052631579</v>
      </c>
      <c r="AG237" s="117">
        <f t="shared" si="179"/>
        <v>332000</v>
      </c>
      <c r="AH237" s="117">
        <f t="shared" si="180"/>
        <v>58.245614035087719</v>
      </c>
      <c r="AJ237" s="117">
        <v>98000</v>
      </c>
      <c r="AK237" s="117">
        <v>40000</v>
      </c>
      <c r="AL237" s="117">
        <v>60000</v>
      </c>
      <c r="AM237" s="117">
        <f>SUM(AJ237:AL237)</f>
        <v>198000</v>
      </c>
      <c r="AN237" s="117">
        <f t="shared" si="184"/>
        <v>34.736842105263158</v>
      </c>
      <c r="AP237" s="117">
        <v>40000</v>
      </c>
      <c r="AQ237" s="117"/>
      <c r="AR237" s="117"/>
      <c r="AS237" s="117">
        <f>AP237+AQ237+AR237</f>
        <v>40000</v>
      </c>
      <c r="AT237" s="117">
        <f t="shared" si="185"/>
        <v>7.0175438596491224</v>
      </c>
      <c r="AV237" s="117">
        <f t="shared" si="186"/>
        <v>238000</v>
      </c>
      <c r="AW237" s="117">
        <f t="shared" si="181"/>
        <v>41.754385964912281</v>
      </c>
      <c r="AY237" s="117">
        <f>AG237+AV237</f>
        <v>570000</v>
      </c>
      <c r="AZ237" s="117">
        <f t="shared" si="182"/>
        <v>100</v>
      </c>
      <c r="BB237" s="117">
        <f t="shared" si="143"/>
        <v>0</v>
      </c>
      <c r="BC237" s="117">
        <f t="shared" si="170"/>
        <v>0</v>
      </c>
      <c r="BD237" s="117">
        <f t="shared" si="145"/>
        <v>570000</v>
      </c>
      <c r="BE237" s="93"/>
    </row>
    <row r="238" spans="1:57" ht="30" customHeight="1" x14ac:dyDescent="0.2">
      <c r="A238" s="74"/>
      <c r="B238" s="76"/>
      <c r="C238" s="76"/>
      <c r="D238" s="77"/>
      <c r="E238" s="78"/>
      <c r="F238" s="76"/>
      <c r="G238" s="79"/>
      <c r="H238" s="80"/>
      <c r="I238" s="81"/>
      <c r="J238" s="78"/>
      <c r="K238" s="127">
        <v>4</v>
      </c>
      <c r="L238" s="83"/>
      <c r="M238" s="77"/>
      <c r="N238" s="128" t="s">
        <v>63</v>
      </c>
      <c r="O238" s="129">
        <v>12000</v>
      </c>
      <c r="P238" s="117">
        <v>30000</v>
      </c>
      <c r="Q238" s="117">
        <v>30000</v>
      </c>
      <c r="R238" s="117">
        <v>30000</v>
      </c>
      <c r="S238" s="117">
        <v>30000</v>
      </c>
      <c r="T238" s="117"/>
      <c r="U238" s="117">
        <v>1000</v>
      </c>
      <c r="V238" s="117"/>
      <c r="W238" s="117">
        <v>4000</v>
      </c>
      <c r="X238" s="117">
        <f>SUM(U238:W238)</f>
        <v>5000</v>
      </c>
      <c r="Y238" s="117">
        <f t="shared" si="178"/>
        <v>16.666666666666668</v>
      </c>
      <c r="AA238" s="117">
        <v>1000</v>
      </c>
      <c r="AB238" s="117">
        <v>3000</v>
      </c>
      <c r="AC238" s="117">
        <v>3000</v>
      </c>
      <c r="AD238" s="117">
        <f>SUM(AA238:AC238)</f>
        <v>7000</v>
      </c>
      <c r="AE238" s="117">
        <f t="shared" si="183"/>
        <v>23.333333333333332</v>
      </c>
      <c r="AG238" s="117">
        <f t="shared" si="179"/>
        <v>12000</v>
      </c>
      <c r="AH238" s="117">
        <f t="shared" si="180"/>
        <v>40</v>
      </c>
      <c r="AJ238" s="117">
        <v>2000</v>
      </c>
      <c r="AK238" s="117">
        <v>3000</v>
      </c>
      <c r="AL238" s="117">
        <v>2000</v>
      </c>
      <c r="AM238" s="117">
        <f>SUM(AJ238:AL238)</f>
        <v>7000</v>
      </c>
      <c r="AN238" s="117">
        <f t="shared" si="184"/>
        <v>23.333333333333332</v>
      </c>
      <c r="AP238" s="117">
        <v>5000</v>
      </c>
      <c r="AQ238" s="117">
        <v>6000</v>
      </c>
      <c r="AR238" s="117"/>
      <c r="AS238" s="117">
        <f>SUM(AP238:AR238)</f>
        <v>11000</v>
      </c>
      <c r="AT238" s="117">
        <f t="shared" si="185"/>
        <v>36.666666666666664</v>
      </c>
      <c r="AV238" s="117">
        <f t="shared" si="186"/>
        <v>18000</v>
      </c>
      <c r="AW238" s="117">
        <f t="shared" si="181"/>
        <v>60</v>
      </c>
      <c r="AY238" s="117">
        <f>AG238+AV238</f>
        <v>30000</v>
      </c>
      <c r="AZ238" s="117">
        <f t="shared" si="182"/>
        <v>100</v>
      </c>
      <c r="BB238" s="117">
        <f t="shared" si="143"/>
        <v>0</v>
      </c>
      <c r="BC238" s="117">
        <f t="shared" si="170"/>
        <v>0</v>
      </c>
      <c r="BD238" s="117">
        <f t="shared" si="145"/>
        <v>30000</v>
      </c>
      <c r="BE238" s="93"/>
    </row>
    <row r="239" spans="1:57" ht="30" customHeight="1" x14ac:dyDescent="0.2">
      <c r="A239" s="74"/>
      <c r="B239" s="76"/>
      <c r="C239" s="76"/>
      <c r="D239" s="77"/>
      <c r="E239" s="78"/>
      <c r="F239" s="76"/>
      <c r="G239" s="79"/>
      <c r="H239" s="80"/>
      <c r="I239" s="81"/>
      <c r="J239" s="124" t="s">
        <v>64</v>
      </c>
      <c r="K239" s="82"/>
      <c r="L239" s="83"/>
      <c r="M239" s="77"/>
      <c r="N239" s="101" t="s">
        <v>65</v>
      </c>
      <c r="O239" s="102">
        <v>5000</v>
      </c>
      <c r="P239" s="103">
        <f>P240</f>
        <v>3000</v>
      </c>
      <c r="Q239" s="125">
        <f>Q240</f>
        <v>3000</v>
      </c>
      <c r="R239" s="126">
        <f>R240</f>
        <v>3000</v>
      </c>
      <c r="S239" s="103">
        <f>S240</f>
        <v>3000</v>
      </c>
      <c r="T239" s="103"/>
      <c r="U239" s="103">
        <f>U240</f>
        <v>0</v>
      </c>
      <c r="V239" s="103">
        <f>V240</f>
        <v>0</v>
      </c>
      <c r="W239" s="103">
        <f>W240</f>
        <v>3000</v>
      </c>
      <c r="X239" s="103">
        <f>SUM(U239:W239)</f>
        <v>3000</v>
      </c>
      <c r="Y239" s="103">
        <f t="shared" si="178"/>
        <v>100</v>
      </c>
      <c r="AA239" s="103">
        <f>AA240</f>
        <v>0</v>
      </c>
      <c r="AB239" s="103">
        <f>AB240</f>
        <v>0</v>
      </c>
      <c r="AC239" s="103">
        <f>AC240</f>
        <v>0</v>
      </c>
      <c r="AD239" s="103">
        <f>SUM(AA239:AC239)</f>
        <v>0</v>
      </c>
      <c r="AE239" s="103">
        <f t="shared" si="183"/>
        <v>0</v>
      </c>
      <c r="AG239" s="103">
        <f t="shared" si="179"/>
        <v>3000</v>
      </c>
      <c r="AH239" s="103">
        <f t="shared" si="180"/>
        <v>100</v>
      </c>
      <c r="AJ239" s="103">
        <f>AJ240</f>
        <v>0</v>
      </c>
      <c r="AK239" s="103">
        <f>AK240</f>
        <v>0</v>
      </c>
      <c r="AL239" s="103">
        <f>AL240</f>
        <v>0</v>
      </c>
      <c r="AM239" s="103">
        <f>SUM(AJ239:AL239)</f>
        <v>0</v>
      </c>
      <c r="AN239" s="103">
        <f t="shared" si="184"/>
        <v>0</v>
      </c>
      <c r="AP239" s="103">
        <f>AP240</f>
        <v>0</v>
      </c>
      <c r="AQ239" s="103">
        <f>AQ240</f>
        <v>0</v>
      </c>
      <c r="AR239" s="103">
        <f>AR240</f>
        <v>0</v>
      </c>
      <c r="AS239" s="103">
        <f>SUM(AP239:AR239)</f>
        <v>0</v>
      </c>
      <c r="AT239" s="103">
        <f t="shared" si="185"/>
        <v>0</v>
      </c>
      <c r="AV239" s="103">
        <f t="shared" si="186"/>
        <v>0</v>
      </c>
      <c r="AW239" s="103">
        <f t="shared" si="181"/>
        <v>0</v>
      </c>
      <c r="AY239" s="103">
        <f>AG239+AV239</f>
        <v>3000</v>
      </c>
      <c r="AZ239" s="103">
        <f t="shared" si="182"/>
        <v>100</v>
      </c>
      <c r="BB239" s="103">
        <f t="shared" si="143"/>
        <v>0</v>
      </c>
      <c r="BC239" s="117">
        <f t="shared" si="170"/>
        <v>0</v>
      </c>
      <c r="BD239" s="103">
        <f t="shared" si="145"/>
        <v>3000</v>
      </c>
      <c r="BE239" s="93"/>
    </row>
    <row r="240" spans="1:57" ht="30" customHeight="1" x14ac:dyDescent="0.2">
      <c r="A240" s="74"/>
      <c r="B240" s="76"/>
      <c r="C240" s="76"/>
      <c r="D240" s="77"/>
      <c r="E240" s="78"/>
      <c r="F240" s="76"/>
      <c r="G240" s="79"/>
      <c r="H240" s="80"/>
      <c r="I240" s="81"/>
      <c r="J240" s="78"/>
      <c r="K240" s="127">
        <v>4</v>
      </c>
      <c r="L240" s="83"/>
      <c r="M240" s="77"/>
      <c r="N240" s="128" t="s">
        <v>63</v>
      </c>
      <c r="O240" s="129">
        <v>5000</v>
      </c>
      <c r="P240" s="117">
        <v>3000</v>
      </c>
      <c r="Q240" s="117">
        <v>3000</v>
      </c>
      <c r="R240" s="117">
        <v>3000</v>
      </c>
      <c r="S240" s="117">
        <v>3000</v>
      </c>
      <c r="T240" s="117"/>
      <c r="U240" s="117"/>
      <c r="V240" s="117"/>
      <c r="W240" s="117">
        <v>3000</v>
      </c>
      <c r="X240" s="117">
        <f>SUM(U240:W240)</f>
        <v>3000</v>
      </c>
      <c r="Y240" s="117">
        <f t="shared" si="178"/>
        <v>100</v>
      </c>
      <c r="AA240" s="117"/>
      <c r="AB240" s="117"/>
      <c r="AC240" s="117"/>
      <c r="AD240" s="117">
        <f>SUM(AA240:AC240)</f>
        <v>0</v>
      </c>
      <c r="AE240" s="117">
        <f t="shared" si="183"/>
        <v>0</v>
      </c>
      <c r="AG240" s="117">
        <f t="shared" si="179"/>
        <v>3000</v>
      </c>
      <c r="AH240" s="117">
        <f t="shared" si="180"/>
        <v>100</v>
      </c>
      <c r="AJ240" s="117"/>
      <c r="AK240" s="117"/>
      <c r="AL240" s="117"/>
      <c r="AM240" s="117">
        <f>SUM(AJ240:AL240)</f>
        <v>0</v>
      </c>
      <c r="AN240" s="117">
        <f t="shared" si="184"/>
        <v>0</v>
      </c>
      <c r="AP240" s="117"/>
      <c r="AQ240" s="117"/>
      <c r="AR240" s="117"/>
      <c r="AS240" s="117">
        <f>SUM(AP240:AR240)</f>
        <v>0</v>
      </c>
      <c r="AT240" s="117">
        <f t="shared" si="185"/>
        <v>0</v>
      </c>
      <c r="AV240" s="117">
        <f t="shared" si="186"/>
        <v>0</v>
      </c>
      <c r="AW240" s="117">
        <f t="shared" si="181"/>
        <v>0</v>
      </c>
      <c r="AY240" s="117">
        <f>AG240+AV240</f>
        <v>3000</v>
      </c>
      <c r="AZ240" s="117">
        <f t="shared" si="182"/>
        <v>100</v>
      </c>
      <c r="BB240" s="117">
        <f t="shared" si="143"/>
        <v>0</v>
      </c>
      <c r="BC240" s="117">
        <f t="shared" si="170"/>
        <v>0</v>
      </c>
      <c r="BD240" s="117">
        <f t="shared" si="145"/>
        <v>3000</v>
      </c>
      <c r="BE240" s="93"/>
    </row>
    <row r="241" spans="1:57" ht="30" customHeight="1" x14ac:dyDescent="0.2">
      <c r="A241" s="74"/>
      <c r="B241" s="76"/>
      <c r="C241" s="76"/>
      <c r="D241" s="77"/>
      <c r="E241" s="78"/>
      <c r="F241" s="76"/>
      <c r="G241" s="79"/>
      <c r="H241" s="80"/>
      <c r="I241" s="81"/>
      <c r="J241" s="124" t="s">
        <v>52</v>
      </c>
      <c r="K241" s="82"/>
      <c r="L241" s="83"/>
      <c r="M241" s="77"/>
      <c r="N241" s="101" t="s">
        <v>53</v>
      </c>
      <c r="O241" s="102">
        <v>22000</v>
      </c>
      <c r="P241" s="103">
        <f>P242+P243+P244</f>
        <v>22000</v>
      </c>
      <c r="Q241" s="125">
        <f>Q242+Q243+Q244</f>
        <v>23000</v>
      </c>
      <c r="R241" s="126">
        <f>R242+R243+R244</f>
        <v>23000</v>
      </c>
      <c r="S241" s="103">
        <f>S242+S243+S244</f>
        <v>22000</v>
      </c>
      <c r="T241" s="103"/>
      <c r="U241" s="103">
        <f>U242+U243+U244</f>
        <v>0</v>
      </c>
      <c r="V241" s="103">
        <f>V242+V243+V244</f>
        <v>0</v>
      </c>
      <c r="W241" s="103">
        <f>W242+W243+W244</f>
        <v>6000</v>
      </c>
      <c r="X241" s="103">
        <f>X242+X243+X244</f>
        <v>6000</v>
      </c>
      <c r="Y241" s="103">
        <f t="shared" si="178"/>
        <v>27.272727272727273</v>
      </c>
      <c r="AA241" s="103">
        <f>AA242+AA243+AA244</f>
        <v>2500</v>
      </c>
      <c r="AB241" s="103">
        <f>AB242+AB243+AB244</f>
        <v>3000</v>
      </c>
      <c r="AC241" s="103">
        <f>AC242+AC243+AC244</f>
        <v>3500</v>
      </c>
      <c r="AD241" s="103">
        <f>AD242+AD243+AD244</f>
        <v>9000</v>
      </c>
      <c r="AE241" s="103">
        <f t="shared" si="183"/>
        <v>40.909090909090907</v>
      </c>
      <c r="AG241" s="103">
        <f t="shared" si="179"/>
        <v>15000</v>
      </c>
      <c r="AH241" s="103">
        <f t="shared" si="180"/>
        <v>68.181818181818187</v>
      </c>
      <c r="AJ241" s="103">
        <f>AJ242+AJ243+AJ244</f>
        <v>1000</v>
      </c>
      <c r="AK241" s="103">
        <f>AK242+AK243+AK244</f>
        <v>1000</v>
      </c>
      <c r="AL241" s="103">
        <f>AL242+AL243+AL244</f>
        <v>1000</v>
      </c>
      <c r="AM241" s="103">
        <f>AM242+AM243+AM244</f>
        <v>3000</v>
      </c>
      <c r="AN241" s="103">
        <f t="shared" si="184"/>
        <v>13.636363636363637</v>
      </c>
      <c r="AP241" s="103">
        <f>AP242+AP243+AP244</f>
        <v>1000</v>
      </c>
      <c r="AQ241" s="103">
        <f>AQ242+AQ243+AQ244</f>
        <v>3000</v>
      </c>
      <c r="AR241" s="103">
        <f>AR242+AR243+AR244</f>
        <v>0</v>
      </c>
      <c r="AS241" s="103">
        <f>AS242+AS243+AS244</f>
        <v>4000</v>
      </c>
      <c r="AT241" s="103">
        <f t="shared" si="185"/>
        <v>18.181818181818183</v>
      </c>
      <c r="AV241" s="103">
        <f t="shared" si="186"/>
        <v>7000</v>
      </c>
      <c r="AW241" s="103">
        <f t="shared" si="181"/>
        <v>31.818181818181817</v>
      </c>
      <c r="AY241" s="103">
        <f>AY242+AY243+AY244</f>
        <v>22000</v>
      </c>
      <c r="AZ241" s="103">
        <f t="shared" si="182"/>
        <v>100</v>
      </c>
      <c r="BB241" s="103">
        <f t="shared" ref="BB241:BB304" si="187">S241-AY241</f>
        <v>0</v>
      </c>
      <c r="BC241" s="117">
        <f t="shared" si="170"/>
        <v>0</v>
      </c>
      <c r="BD241" s="103">
        <f t="shared" ref="BD241:BD304" si="188">S241-BB241</f>
        <v>22000</v>
      </c>
      <c r="BE241" s="93"/>
    </row>
    <row r="242" spans="1:57" ht="30" customHeight="1" x14ac:dyDescent="0.2">
      <c r="A242" s="74"/>
      <c r="B242" s="76"/>
      <c r="C242" s="76"/>
      <c r="D242" s="77"/>
      <c r="E242" s="78"/>
      <c r="F242" s="76"/>
      <c r="G242" s="79"/>
      <c r="H242" s="80"/>
      <c r="I242" s="81"/>
      <c r="J242" s="78"/>
      <c r="K242" s="127">
        <v>2</v>
      </c>
      <c r="L242" s="83"/>
      <c r="M242" s="77"/>
      <c r="N242" s="128" t="s">
        <v>54</v>
      </c>
      <c r="O242" s="129">
        <v>10000</v>
      </c>
      <c r="P242" s="117">
        <v>8000</v>
      </c>
      <c r="Q242" s="117">
        <v>9000</v>
      </c>
      <c r="R242" s="117">
        <v>9000</v>
      </c>
      <c r="S242" s="117">
        <v>8000</v>
      </c>
      <c r="T242" s="117"/>
      <c r="U242" s="117"/>
      <c r="V242" s="117"/>
      <c r="W242" s="117">
        <v>3000</v>
      </c>
      <c r="X242" s="117">
        <f>SUM(U242:W242)</f>
        <v>3000</v>
      </c>
      <c r="Y242" s="117">
        <f t="shared" si="178"/>
        <v>37.5</v>
      </c>
      <c r="AA242" s="117">
        <v>500</v>
      </c>
      <c r="AB242" s="117">
        <v>1000</v>
      </c>
      <c r="AC242" s="117">
        <v>500</v>
      </c>
      <c r="AD242" s="117">
        <f>SUM(AA242:AC242)</f>
        <v>2000</v>
      </c>
      <c r="AE242" s="117">
        <f t="shared" si="183"/>
        <v>25</v>
      </c>
      <c r="AG242" s="117">
        <f t="shared" si="179"/>
        <v>5000</v>
      </c>
      <c r="AH242" s="117">
        <f t="shared" si="180"/>
        <v>62.5</v>
      </c>
      <c r="AJ242" s="117"/>
      <c r="AK242" s="117"/>
      <c r="AL242" s="117"/>
      <c r="AM242" s="117">
        <f>SUM(AJ242:AL242)</f>
        <v>0</v>
      </c>
      <c r="AN242" s="117">
        <f t="shared" si="184"/>
        <v>0</v>
      </c>
      <c r="AP242" s="117">
        <v>1000</v>
      </c>
      <c r="AQ242" s="117">
        <v>2000</v>
      </c>
      <c r="AR242" s="117"/>
      <c r="AS242" s="117">
        <f>SUM(AP242:AR242)</f>
        <v>3000</v>
      </c>
      <c r="AT242" s="117">
        <f t="shared" si="185"/>
        <v>37.5</v>
      </c>
      <c r="AV242" s="117">
        <f t="shared" si="186"/>
        <v>3000</v>
      </c>
      <c r="AW242" s="117">
        <f t="shared" si="181"/>
        <v>37.5</v>
      </c>
      <c r="AY242" s="117">
        <f>AG242+AV242</f>
        <v>8000</v>
      </c>
      <c r="AZ242" s="117">
        <f t="shared" si="182"/>
        <v>100</v>
      </c>
      <c r="BB242" s="117">
        <f t="shared" si="187"/>
        <v>0</v>
      </c>
      <c r="BC242" s="117">
        <f t="shared" si="170"/>
        <v>0</v>
      </c>
      <c r="BD242" s="117">
        <f t="shared" si="188"/>
        <v>8000</v>
      </c>
      <c r="BE242" s="93"/>
    </row>
    <row r="243" spans="1:57" ht="30" customHeight="1" x14ac:dyDescent="0.2">
      <c r="A243" s="74"/>
      <c r="B243" s="76"/>
      <c r="C243" s="76"/>
      <c r="D243" s="77"/>
      <c r="E243" s="78"/>
      <c r="F243" s="76"/>
      <c r="G243" s="79"/>
      <c r="H243" s="80"/>
      <c r="I243" s="81"/>
      <c r="J243" s="78"/>
      <c r="K243" s="127">
        <v>5</v>
      </c>
      <c r="L243" s="83"/>
      <c r="M243" s="77"/>
      <c r="N243" s="128" t="s">
        <v>55</v>
      </c>
      <c r="O243" s="129">
        <v>6000</v>
      </c>
      <c r="P243" s="117">
        <v>6000</v>
      </c>
      <c r="Q243" s="117">
        <v>6000</v>
      </c>
      <c r="R243" s="117">
        <v>6000</v>
      </c>
      <c r="S243" s="117">
        <v>6000</v>
      </c>
      <c r="T243" s="117"/>
      <c r="U243" s="117"/>
      <c r="V243" s="117"/>
      <c r="W243" s="117">
        <v>2000</v>
      </c>
      <c r="X243" s="117">
        <f>SUM(U243:W243)</f>
        <v>2000</v>
      </c>
      <c r="Y243" s="117">
        <f t="shared" si="178"/>
        <v>33.333333333333336</v>
      </c>
      <c r="AA243" s="117">
        <v>1000</v>
      </c>
      <c r="AB243" s="117">
        <v>1000</v>
      </c>
      <c r="AC243" s="117">
        <v>2000</v>
      </c>
      <c r="AD243" s="117">
        <f>SUM(AA243:AC243)</f>
        <v>4000</v>
      </c>
      <c r="AE243" s="117">
        <f t="shared" si="183"/>
        <v>66.666666666666671</v>
      </c>
      <c r="AG243" s="117">
        <f t="shared" si="179"/>
        <v>6000</v>
      </c>
      <c r="AH243" s="117">
        <f t="shared" si="180"/>
        <v>100</v>
      </c>
      <c r="AJ243" s="117"/>
      <c r="AK243" s="117"/>
      <c r="AL243" s="117"/>
      <c r="AM243" s="117">
        <f>SUM(AJ243:AL243)</f>
        <v>0</v>
      </c>
      <c r="AN243" s="117">
        <f t="shared" si="184"/>
        <v>0</v>
      </c>
      <c r="AP243" s="117"/>
      <c r="AQ243" s="117"/>
      <c r="AR243" s="117"/>
      <c r="AS243" s="117">
        <f>SUM(AP243:AR243)</f>
        <v>0</v>
      </c>
      <c r="AT243" s="117">
        <f t="shared" si="185"/>
        <v>0</v>
      </c>
      <c r="AV243" s="117">
        <f t="shared" si="186"/>
        <v>0</v>
      </c>
      <c r="AW243" s="117">
        <f t="shared" si="181"/>
        <v>0</v>
      </c>
      <c r="AY243" s="117">
        <f>AG243+AV243</f>
        <v>6000</v>
      </c>
      <c r="AZ243" s="117">
        <f t="shared" si="182"/>
        <v>100</v>
      </c>
      <c r="BB243" s="117">
        <f t="shared" si="187"/>
        <v>0</v>
      </c>
      <c r="BC243" s="117">
        <f t="shared" si="170"/>
        <v>0</v>
      </c>
      <c r="BD243" s="117">
        <f t="shared" si="188"/>
        <v>6000</v>
      </c>
      <c r="BE243" s="93"/>
    </row>
    <row r="244" spans="1:57" ht="30" customHeight="1" x14ac:dyDescent="0.2">
      <c r="A244" s="74"/>
      <c r="B244" s="76"/>
      <c r="C244" s="76"/>
      <c r="D244" s="77"/>
      <c r="E244" s="78"/>
      <c r="F244" s="76"/>
      <c r="G244" s="79"/>
      <c r="H244" s="80"/>
      <c r="I244" s="81"/>
      <c r="J244" s="78"/>
      <c r="K244" s="127">
        <v>7</v>
      </c>
      <c r="L244" s="83"/>
      <c r="M244" s="77"/>
      <c r="N244" s="128" t="s">
        <v>56</v>
      </c>
      <c r="O244" s="129">
        <v>6000</v>
      </c>
      <c r="P244" s="117">
        <v>8000</v>
      </c>
      <c r="Q244" s="117">
        <v>8000</v>
      </c>
      <c r="R244" s="117">
        <v>8000</v>
      </c>
      <c r="S244" s="117">
        <v>8000</v>
      </c>
      <c r="T244" s="117"/>
      <c r="U244" s="117"/>
      <c r="V244" s="117"/>
      <c r="W244" s="117">
        <v>1000</v>
      </c>
      <c r="X244" s="117">
        <f>SUM(U244:W244)</f>
        <v>1000</v>
      </c>
      <c r="Y244" s="117">
        <f t="shared" si="178"/>
        <v>12.5</v>
      </c>
      <c r="AA244" s="117">
        <v>1000</v>
      </c>
      <c r="AB244" s="117">
        <v>1000</v>
      </c>
      <c r="AC244" s="117">
        <v>1000</v>
      </c>
      <c r="AD244" s="117">
        <f>SUM(AA244:AC244)</f>
        <v>3000</v>
      </c>
      <c r="AE244" s="117">
        <f t="shared" si="183"/>
        <v>37.5</v>
      </c>
      <c r="AG244" s="117">
        <f t="shared" si="179"/>
        <v>4000</v>
      </c>
      <c r="AH244" s="117">
        <f t="shared" si="180"/>
        <v>50</v>
      </c>
      <c r="AJ244" s="117">
        <v>1000</v>
      </c>
      <c r="AK244" s="117">
        <v>1000</v>
      </c>
      <c r="AL244" s="117">
        <v>1000</v>
      </c>
      <c r="AM244" s="117">
        <f>SUM(AJ244:AL244)</f>
        <v>3000</v>
      </c>
      <c r="AN244" s="117">
        <f t="shared" si="184"/>
        <v>37.5</v>
      </c>
      <c r="AP244" s="117"/>
      <c r="AQ244" s="117">
        <v>1000</v>
      </c>
      <c r="AR244" s="117"/>
      <c r="AS244" s="117">
        <f>SUM(AP244:AR244)</f>
        <v>1000</v>
      </c>
      <c r="AT244" s="117">
        <f t="shared" si="185"/>
        <v>12.5</v>
      </c>
      <c r="AV244" s="117">
        <f t="shared" si="186"/>
        <v>4000</v>
      </c>
      <c r="AW244" s="117">
        <f t="shared" si="181"/>
        <v>50</v>
      </c>
      <c r="AY244" s="117">
        <f>AG244+AV244</f>
        <v>8000</v>
      </c>
      <c r="AZ244" s="117">
        <f t="shared" si="182"/>
        <v>100</v>
      </c>
      <c r="BB244" s="117">
        <f t="shared" si="187"/>
        <v>0</v>
      </c>
      <c r="BC244" s="117">
        <f t="shared" si="170"/>
        <v>0</v>
      </c>
      <c r="BD244" s="117">
        <f t="shared" si="188"/>
        <v>8000</v>
      </c>
      <c r="BE244" s="93"/>
    </row>
    <row r="245" spans="1:57" ht="30" customHeight="1" x14ac:dyDescent="0.2">
      <c r="A245" s="74"/>
      <c r="B245" s="76"/>
      <c r="C245" s="76"/>
      <c r="D245" s="77"/>
      <c r="E245" s="78"/>
      <c r="F245" s="76"/>
      <c r="G245" s="104"/>
      <c r="H245" s="130" t="s">
        <v>57</v>
      </c>
      <c r="I245" s="131"/>
      <c r="J245" s="132"/>
      <c r="K245" s="133"/>
      <c r="L245" s="134"/>
      <c r="M245" s="135"/>
      <c r="N245" s="136" t="s">
        <v>58</v>
      </c>
      <c r="O245" s="137">
        <v>108000</v>
      </c>
      <c r="P245" s="139">
        <f>P246</f>
        <v>160000</v>
      </c>
      <c r="Q245" s="138">
        <f>Q246</f>
        <v>161000</v>
      </c>
      <c r="R245" s="175">
        <f>R246</f>
        <v>161000</v>
      </c>
      <c r="S245" s="139">
        <f>S246</f>
        <v>160000</v>
      </c>
      <c r="T245" s="139"/>
      <c r="U245" s="139">
        <f>U246</f>
        <v>0</v>
      </c>
      <c r="V245" s="139">
        <f>V246</f>
        <v>0</v>
      </c>
      <c r="W245" s="139">
        <f>W246</f>
        <v>52000</v>
      </c>
      <c r="X245" s="139">
        <f>X246</f>
        <v>52000</v>
      </c>
      <c r="Y245" s="139">
        <f t="shared" si="178"/>
        <v>32.5</v>
      </c>
      <c r="AA245" s="139">
        <f>AA246</f>
        <v>15000</v>
      </c>
      <c r="AB245" s="139">
        <f>AB246</f>
        <v>17000</v>
      </c>
      <c r="AC245" s="139">
        <f>AC246</f>
        <v>21000</v>
      </c>
      <c r="AD245" s="139">
        <f>AD246</f>
        <v>53000</v>
      </c>
      <c r="AE245" s="139">
        <f t="shared" si="151"/>
        <v>33.125</v>
      </c>
      <c r="AG245" s="139">
        <f t="shared" si="179"/>
        <v>105000</v>
      </c>
      <c r="AH245" s="139">
        <f t="shared" si="180"/>
        <v>65.625</v>
      </c>
      <c r="AJ245" s="139">
        <f>AJ246</f>
        <v>16000</v>
      </c>
      <c r="AK245" s="139">
        <f>AK246</f>
        <v>14000</v>
      </c>
      <c r="AL245" s="139">
        <f>AL246</f>
        <v>13000</v>
      </c>
      <c r="AM245" s="139">
        <f>AM246</f>
        <v>43000</v>
      </c>
      <c r="AN245" s="139">
        <f t="shared" si="152"/>
        <v>26.875</v>
      </c>
      <c r="AP245" s="139">
        <f>AP246</f>
        <v>12000</v>
      </c>
      <c r="AQ245" s="139">
        <f>AQ246</f>
        <v>0</v>
      </c>
      <c r="AR245" s="139">
        <f>AR246</f>
        <v>0</v>
      </c>
      <c r="AS245" s="139">
        <f>AS246</f>
        <v>12000</v>
      </c>
      <c r="AT245" s="139">
        <f t="shared" si="153"/>
        <v>7.5</v>
      </c>
      <c r="AV245" s="139">
        <f t="shared" si="186"/>
        <v>55000</v>
      </c>
      <c r="AW245" s="139">
        <f t="shared" si="181"/>
        <v>34.375</v>
      </c>
      <c r="AY245" s="139">
        <f t="shared" ref="AY245:AY252" si="189">AG245+AV245</f>
        <v>160000</v>
      </c>
      <c r="AZ245" s="176">
        <f t="shared" si="182"/>
        <v>100</v>
      </c>
      <c r="BB245" s="137">
        <f t="shared" si="187"/>
        <v>0</v>
      </c>
      <c r="BC245" s="139">
        <f t="shared" ref="BC245:BC252" si="190">BB245/(P245/100)</f>
        <v>0</v>
      </c>
      <c r="BD245" s="139">
        <f t="shared" si="188"/>
        <v>160000</v>
      </c>
      <c r="BE245" s="93"/>
    </row>
    <row r="246" spans="1:57" ht="30" customHeight="1" x14ac:dyDescent="0.2">
      <c r="A246" s="74"/>
      <c r="B246" s="76"/>
      <c r="C246" s="76"/>
      <c r="D246" s="77"/>
      <c r="E246" s="78"/>
      <c r="F246" s="76"/>
      <c r="G246" s="79"/>
      <c r="H246" s="80"/>
      <c r="I246" s="118">
        <v>2</v>
      </c>
      <c r="J246" s="78"/>
      <c r="K246" s="82"/>
      <c r="L246" s="83"/>
      <c r="M246" s="77"/>
      <c r="N246" s="119" t="s">
        <v>51</v>
      </c>
      <c r="O246" s="120">
        <v>108000</v>
      </c>
      <c r="P246" s="121">
        <f>P247+P249</f>
        <v>160000</v>
      </c>
      <c r="Q246" s="121">
        <f>Q247+Q249</f>
        <v>161000</v>
      </c>
      <c r="R246" s="121">
        <f>R247+R249</f>
        <v>161000</v>
      </c>
      <c r="S246" s="121">
        <f>S247+S249</f>
        <v>160000</v>
      </c>
      <c r="T246" s="121"/>
      <c r="U246" s="121">
        <f>U247+U249</f>
        <v>0</v>
      </c>
      <c r="V246" s="121">
        <f>V247+V249</f>
        <v>0</v>
      </c>
      <c r="W246" s="121">
        <f>W247+W249</f>
        <v>52000</v>
      </c>
      <c r="X246" s="121">
        <f>X247+X249</f>
        <v>52000</v>
      </c>
      <c r="Y246" s="121">
        <f t="shared" si="178"/>
        <v>32.5</v>
      </c>
      <c r="AA246" s="121">
        <f>AA247+AA249</f>
        <v>15000</v>
      </c>
      <c r="AB246" s="121">
        <f>AB247+AB249</f>
        <v>17000</v>
      </c>
      <c r="AC246" s="121">
        <f>AC247+AC249</f>
        <v>21000</v>
      </c>
      <c r="AD246" s="121">
        <f>AD247+AD249</f>
        <v>53000</v>
      </c>
      <c r="AE246" s="121">
        <f t="shared" si="151"/>
        <v>33.125</v>
      </c>
      <c r="AG246" s="121">
        <f t="shared" si="179"/>
        <v>105000</v>
      </c>
      <c r="AH246" s="121">
        <f t="shared" si="180"/>
        <v>65.625</v>
      </c>
      <c r="AJ246" s="121">
        <f>AJ247+AJ249</f>
        <v>16000</v>
      </c>
      <c r="AK246" s="121">
        <f>AK247+AK249</f>
        <v>14000</v>
      </c>
      <c r="AL246" s="121">
        <f>AL247+AL249</f>
        <v>13000</v>
      </c>
      <c r="AM246" s="121">
        <f>AM247+AM249</f>
        <v>43000</v>
      </c>
      <c r="AN246" s="121">
        <f t="shared" si="152"/>
        <v>26.875</v>
      </c>
      <c r="AP246" s="121">
        <f>AP247+AP249</f>
        <v>12000</v>
      </c>
      <c r="AQ246" s="121">
        <f>AQ247+AQ249</f>
        <v>0</v>
      </c>
      <c r="AR246" s="121">
        <f>AR247+AR249</f>
        <v>0</v>
      </c>
      <c r="AS246" s="121">
        <f>AS247+AS249</f>
        <v>12000</v>
      </c>
      <c r="AT246" s="121">
        <f t="shared" si="153"/>
        <v>7.5</v>
      </c>
      <c r="AV246" s="121">
        <f t="shared" si="186"/>
        <v>55000</v>
      </c>
      <c r="AW246" s="121">
        <f t="shared" si="181"/>
        <v>34.375</v>
      </c>
      <c r="AY246" s="121">
        <f t="shared" si="189"/>
        <v>160000</v>
      </c>
      <c r="AZ246" s="142">
        <f t="shared" si="182"/>
        <v>100</v>
      </c>
      <c r="BB246" s="120">
        <f t="shared" si="187"/>
        <v>0</v>
      </c>
      <c r="BC246" s="121">
        <f t="shared" si="190"/>
        <v>0</v>
      </c>
      <c r="BD246" s="121">
        <f t="shared" si="188"/>
        <v>160000</v>
      </c>
      <c r="BE246" s="93"/>
    </row>
    <row r="247" spans="1:57" ht="30" customHeight="1" x14ac:dyDescent="0.2">
      <c r="A247" s="74"/>
      <c r="B247" s="76"/>
      <c r="C247" s="76"/>
      <c r="D247" s="77"/>
      <c r="E247" s="78"/>
      <c r="F247" s="76"/>
      <c r="G247" s="79"/>
      <c r="H247" s="80"/>
      <c r="I247" s="81"/>
      <c r="J247" s="124" t="s">
        <v>60</v>
      </c>
      <c r="K247" s="82"/>
      <c r="L247" s="83"/>
      <c r="M247" s="77"/>
      <c r="N247" s="101" t="s">
        <v>61</v>
      </c>
      <c r="O247" s="102">
        <v>100000</v>
      </c>
      <c r="P247" s="103">
        <f>P248</f>
        <v>150000</v>
      </c>
      <c r="Q247" s="103">
        <f>Q248</f>
        <v>150000</v>
      </c>
      <c r="R247" s="103">
        <f>R248</f>
        <v>150000</v>
      </c>
      <c r="S247" s="103">
        <f>S248</f>
        <v>150000</v>
      </c>
      <c r="T247" s="103"/>
      <c r="U247" s="103">
        <f>U248</f>
        <v>0</v>
      </c>
      <c r="V247" s="103">
        <f>V248</f>
        <v>0</v>
      </c>
      <c r="W247" s="103">
        <f>W248</f>
        <v>50000</v>
      </c>
      <c r="X247" s="103">
        <f>X248</f>
        <v>50000</v>
      </c>
      <c r="Y247" s="103">
        <f t="shared" si="178"/>
        <v>33.333333333333336</v>
      </c>
      <c r="AA247" s="103">
        <f>AA248</f>
        <v>15000</v>
      </c>
      <c r="AB247" s="103">
        <f>AB248</f>
        <v>17000</v>
      </c>
      <c r="AC247" s="103">
        <f>AC248</f>
        <v>17000</v>
      </c>
      <c r="AD247" s="103">
        <f>AD248</f>
        <v>49000</v>
      </c>
      <c r="AE247" s="103">
        <f t="shared" si="151"/>
        <v>32.666666666666664</v>
      </c>
      <c r="AG247" s="103">
        <f t="shared" si="179"/>
        <v>99000</v>
      </c>
      <c r="AH247" s="103">
        <f t="shared" si="180"/>
        <v>66</v>
      </c>
      <c r="AJ247" s="103">
        <f>AJ248</f>
        <v>13000</v>
      </c>
      <c r="AK247" s="103">
        <f>AK248</f>
        <v>13000</v>
      </c>
      <c r="AL247" s="103">
        <f>AL248</f>
        <v>13000</v>
      </c>
      <c r="AM247" s="103">
        <f>AM248</f>
        <v>39000</v>
      </c>
      <c r="AN247" s="103">
        <f t="shared" si="152"/>
        <v>26</v>
      </c>
      <c r="AP247" s="103">
        <f>AP248</f>
        <v>12000</v>
      </c>
      <c r="AQ247" s="103">
        <f>AQ248</f>
        <v>0</v>
      </c>
      <c r="AR247" s="103">
        <f>AR248</f>
        <v>0</v>
      </c>
      <c r="AS247" s="103">
        <f>AS248</f>
        <v>12000</v>
      </c>
      <c r="AT247" s="103">
        <f t="shared" si="153"/>
        <v>8</v>
      </c>
      <c r="AV247" s="103">
        <f t="shared" si="186"/>
        <v>51000</v>
      </c>
      <c r="AW247" s="103">
        <f t="shared" si="181"/>
        <v>34</v>
      </c>
      <c r="AY247" s="103">
        <f t="shared" si="189"/>
        <v>150000</v>
      </c>
      <c r="AZ247" s="143">
        <f t="shared" si="182"/>
        <v>100</v>
      </c>
      <c r="BB247" s="102">
        <f t="shared" si="187"/>
        <v>0</v>
      </c>
      <c r="BC247" s="103">
        <f t="shared" si="190"/>
        <v>0</v>
      </c>
      <c r="BD247" s="103">
        <f t="shared" si="188"/>
        <v>150000</v>
      </c>
      <c r="BE247" s="93"/>
    </row>
    <row r="248" spans="1:57" ht="30" customHeight="1" x14ac:dyDescent="0.2">
      <c r="A248" s="74"/>
      <c r="B248" s="76"/>
      <c r="C248" s="76"/>
      <c r="D248" s="77"/>
      <c r="E248" s="78"/>
      <c r="F248" s="76"/>
      <c r="G248" s="79"/>
      <c r="H248" s="80"/>
      <c r="I248" s="81"/>
      <c r="J248" s="78"/>
      <c r="K248" s="127">
        <v>1</v>
      </c>
      <c r="L248" s="83"/>
      <c r="M248" s="77"/>
      <c r="N248" s="128" t="s">
        <v>62</v>
      </c>
      <c r="O248" s="129">
        <v>100000</v>
      </c>
      <c r="P248" s="117">
        <v>150000</v>
      </c>
      <c r="Q248" s="117">
        <v>150000</v>
      </c>
      <c r="R248" s="117">
        <v>150000</v>
      </c>
      <c r="S248" s="117">
        <v>150000</v>
      </c>
      <c r="T248" s="117"/>
      <c r="U248" s="117"/>
      <c r="V248" s="117"/>
      <c r="W248" s="117">
        <v>50000</v>
      </c>
      <c r="X248" s="117">
        <f>SUM(U248:W248)</f>
        <v>50000</v>
      </c>
      <c r="Y248" s="117">
        <f t="shared" si="178"/>
        <v>33.333333333333336</v>
      </c>
      <c r="AA248" s="117">
        <v>15000</v>
      </c>
      <c r="AB248" s="117">
        <v>17000</v>
      </c>
      <c r="AC248" s="117">
        <v>17000</v>
      </c>
      <c r="AD248" s="117">
        <f>SUM(AA248:AC248)</f>
        <v>49000</v>
      </c>
      <c r="AE248" s="117">
        <f t="shared" si="151"/>
        <v>32.666666666666664</v>
      </c>
      <c r="AG248" s="117">
        <f t="shared" si="179"/>
        <v>99000</v>
      </c>
      <c r="AH248" s="117">
        <f t="shared" si="180"/>
        <v>66</v>
      </c>
      <c r="AJ248" s="117">
        <v>13000</v>
      </c>
      <c r="AK248" s="117">
        <v>13000</v>
      </c>
      <c r="AL248" s="117">
        <v>13000</v>
      </c>
      <c r="AM248" s="117">
        <f>SUM(AJ248:AL248)</f>
        <v>39000</v>
      </c>
      <c r="AN248" s="117">
        <f t="shared" si="152"/>
        <v>26</v>
      </c>
      <c r="AP248" s="117">
        <v>12000</v>
      </c>
      <c r="AQ248" s="117"/>
      <c r="AR248" s="117"/>
      <c r="AS248" s="117">
        <f>SUM(AP248:AR248)</f>
        <v>12000</v>
      </c>
      <c r="AT248" s="117">
        <f t="shared" si="153"/>
        <v>8</v>
      </c>
      <c r="AV248" s="117">
        <f t="shared" si="186"/>
        <v>51000</v>
      </c>
      <c r="AW248" s="117">
        <f t="shared" si="181"/>
        <v>34</v>
      </c>
      <c r="AY248" s="117">
        <f t="shared" si="189"/>
        <v>150000</v>
      </c>
      <c r="AZ248" s="144">
        <f t="shared" si="182"/>
        <v>100</v>
      </c>
      <c r="BB248" s="117">
        <f t="shared" si="187"/>
        <v>0</v>
      </c>
      <c r="BC248" s="117">
        <f t="shared" si="190"/>
        <v>0</v>
      </c>
      <c r="BD248" s="117">
        <f t="shared" si="188"/>
        <v>150000</v>
      </c>
      <c r="BE248" s="93"/>
    </row>
    <row r="249" spans="1:57" ht="30" customHeight="1" x14ac:dyDescent="0.2">
      <c r="A249" s="74"/>
      <c r="B249" s="76"/>
      <c r="C249" s="76"/>
      <c r="D249" s="77"/>
      <c r="E249" s="78"/>
      <c r="F249" s="76"/>
      <c r="G249" s="79"/>
      <c r="H249" s="80"/>
      <c r="I249" s="81"/>
      <c r="J249" s="124" t="s">
        <v>52</v>
      </c>
      <c r="K249" s="82"/>
      <c r="L249" s="83"/>
      <c r="M249" s="77"/>
      <c r="N249" s="101" t="s">
        <v>53</v>
      </c>
      <c r="O249" s="102">
        <v>8000</v>
      </c>
      <c r="P249" s="103">
        <f>P250+P252</f>
        <v>10000</v>
      </c>
      <c r="Q249" s="103">
        <f>Q250+Q252</f>
        <v>11000</v>
      </c>
      <c r="R249" s="103">
        <f>R250+R252</f>
        <v>11000</v>
      </c>
      <c r="S249" s="103">
        <f>S250+S252</f>
        <v>10000</v>
      </c>
      <c r="T249" s="103"/>
      <c r="U249" s="103">
        <f>U250+U251+U252</f>
        <v>0</v>
      </c>
      <c r="V249" s="103">
        <f>V250+V251+V252</f>
        <v>0</v>
      </c>
      <c r="W249" s="103">
        <f>W250+W251+W252</f>
        <v>2000</v>
      </c>
      <c r="X249" s="103">
        <f>SUM(U249:W249)</f>
        <v>2000</v>
      </c>
      <c r="Y249" s="103">
        <f t="shared" si="178"/>
        <v>20</v>
      </c>
      <c r="AA249" s="103">
        <f>AA250+AA251+AA252</f>
        <v>0</v>
      </c>
      <c r="AB249" s="103">
        <f>AB250+AB251+AB252</f>
        <v>0</v>
      </c>
      <c r="AC249" s="103">
        <f>AC250+AC251+AC252</f>
        <v>4000</v>
      </c>
      <c r="AD249" s="103">
        <f>SUM(AA249:AC249)</f>
        <v>4000</v>
      </c>
      <c r="AE249" s="103">
        <f t="shared" si="151"/>
        <v>40</v>
      </c>
      <c r="AG249" s="103">
        <f t="shared" si="179"/>
        <v>6000</v>
      </c>
      <c r="AH249" s="103">
        <f t="shared" si="180"/>
        <v>60</v>
      </c>
      <c r="AJ249" s="103">
        <f>AJ250+AJ251+AJ252</f>
        <v>3000</v>
      </c>
      <c r="AK249" s="103">
        <f>AK250+AK251+AK252</f>
        <v>1000</v>
      </c>
      <c r="AL249" s="103">
        <f>AL250+AL251+AL252</f>
        <v>0</v>
      </c>
      <c r="AM249" s="103">
        <f>SUM(AJ249:AL249)</f>
        <v>4000</v>
      </c>
      <c r="AN249" s="103">
        <f t="shared" si="152"/>
        <v>40</v>
      </c>
      <c r="AP249" s="103">
        <f>AP250+AP251+AP252</f>
        <v>0</v>
      </c>
      <c r="AQ249" s="103">
        <f>AQ250+AQ251+AQ252</f>
        <v>0</v>
      </c>
      <c r="AR249" s="103">
        <f>AR250+AR251+AR252</f>
        <v>0</v>
      </c>
      <c r="AS249" s="103">
        <f>SUM(AP249:AR249)</f>
        <v>0</v>
      </c>
      <c r="AT249" s="103">
        <f t="shared" si="153"/>
        <v>0</v>
      </c>
      <c r="AV249" s="103">
        <f t="shared" si="186"/>
        <v>4000</v>
      </c>
      <c r="AW249" s="103">
        <f t="shared" si="181"/>
        <v>40</v>
      </c>
      <c r="AY249" s="103">
        <f t="shared" si="189"/>
        <v>10000</v>
      </c>
      <c r="AZ249" s="143">
        <f t="shared" si="182"/>
        <v>100</v>
      </c>
      <c r="BB249" s="102">
        <f t="shared" si="187"/>
        <v>0</v>
      </c>
      <c r="BC249" s="103">
        <f t="shared" si="190"/>
        <v>0</v>
      </c>
      <c r="BD249" s="103">
        <f t="shared" si="188"/>
        <v>10000</v>
      </c>
      <c r="BE249" s="93"/>
    </row>
    <row r="250" spans="1:57" ht="30" customHeight="1" x14ac:dyDescent="0.2">
      <c r="A250" s="74"/>
      <c r="B250" s="76"/>
      <c r="C250" s="76"/>
      <c r="D250" s="77"/>
      <c r="E250" s="78"/>
      <c r="F250" s="76"/>
      <c r="G250" s="79"/>
      <c r="H250" s="80"/>
      <c r="I250" s="81"/>
      <c r="J250" s="78"/>
      <c r="K250" s="127">
        <v>2</v>
      </c>
      <c r="L250" s="83"/>
      <c r="M250" s="77"/>
      <c r="N250" s="128" t="s">
        <v>54</v>
      </c>
      <c r="O250" s="129">
        <v>7000</v>
      </c>
      <c r="P250" s="117">
        <v>4000</v>
      </c>
      <c r="Q250" s="117">
        <v>4000</v>
      </c>
      <c r="R250" s="117">
        <v>4000</v>
      </c>
      <c r="S250" s="117">
        <v>4000</v>
      </c>
      <c r="T250" s="117"/>
      <c r="U250" s="117"/>
      <c r="V250" s="117"/>
      <c r="W250" s="117">
        <v>1000</v>
      </c>
      <c r="X250" s="117">
        <f>SUM(U250:W250)</f>
        <v>1000</v>
      </c>
      <c r="Y250" s="117">
        <f t="shared" si="178"/>
        <v>25</v>
      </c>
      <c r="AA250" s="117"/>
      <c r="AB250" s="117"/>
      <c r="AC250" s="117">
        <v>1000</v>
      </c>
      <c r="AD250" s="117">
        <f>SUM(AA250:AC250)</f>
        <v>1000</v>
      </c>
      <c r="AE250" s="117">
        <f t="shared" si="151"/>
        <v>25</v>
      </c>
      <c r="AG250" s="117">
        <f t="shared" si="179"/>
        <v>2000</v>
      </c>
      <c r="AH250" s="117">
        <f t="shared" si="180"/>
        <v>50</v>
      </c>
      <c r="AJ250" s="117">
        <v>1000</v>
      </c>
      <c r="AK250" s="117">
        <v>1000</v>
      </c>
      <c r="AL250" s="117"/>
      <c r="AM250" s="117">
        <f>SUM(AJ250:AL250)</f>
        <v>2000</v>
      </c>
      <c r="AN250" s="117">
        <f t="shared" si="152"/>
        <v>50</v>
      </c>
      <c r="AP250" s="117"/>
      <c r="AQ250" s="117"/>
      <c r="AR250" s="117"/>
      <c r="AS250" s="117">
        <f>SUM(AP250:AR250)</f>
        <v>0</v>
      </c>
      <c r="AT250" s="117">
        <f t="shared" si="153"/>
        <v>0</v>
      </c>
      <c r="AV250" s="117">
        <f t="shared" si="186"/>
        <v>2000</v>
      </c>
      <c r="AW250" s="117">
        <f t="shared" si="181"/>
        <v>50</v>
      </c>
      <c r="AY250" s="117">
        <f t="shared" si="189"/>
        <v>4000</v>
      </c>
      <c r="AZ250" s="144">
        <f t="shared" si="182"/>
        <v>100</v>
      </c>
      <c r="BB250" s="117">
        <f t="shared" si="187"/>
        <v>0</v>
      </c>
      <c r="BC250" s="117">
        <f t="shared" si="190"/>
        <v>0</v>
      </c>
      <c r="BD250" s="117">
        <f t="shared" si="188"/>
        <v>4000</v>
      </c>
      <c r="BE250" s="93"/>
    </row>
    <row r="251" spans="1:57" ht="12.75" hidden="1" customHeight="1" x14ac:dyDescent="0.2">
      <c r="A251" s="74"/>
      <c r="B251" s="76"/>
      <c r="C251" s="76"/>
      <c r="D251" s="77"/>
      <c r="E251" s="78"/>
      <c r="F251" s="76"/>
      <c r="G251" s="79"/>
      <c r="H251" s="80"/>
      <c r="I251" s="81"/>
      <c r="J251" s="78"/>
      <c r="K251" s="127">
        <v>5</v>
      </c>
      <c r="L251" s="83"/>
      <c r="M251" s="77"/>
      <c r="N251" s="128" t="s">
        <v>55</v>
      </c>
      <c r="O251" s="129">
        <v>0</v>
      </c>
      <c r="P251" s="117"/>
      <c r="Q251" s="117"/>
      <c r="R251" s="117"/>
      <c r="S251" s="117"/>
      <c r="T251" s="117"/>
      <c r="U251" s="117"/>
      <c r="V251" s="117"/>
      <c r="W251" s="117"/>
      <c r="X251" s="117">
        <f>SUM(U251:W251)</f>
        <v>0</v>
      </c>
      <c r="Y251" s="117" t="e">
        <f t="shared" si="178"/>
        <v>#DIV/0!</v>
      </c>
      <c r="AA251" s="117"/>
      <c r="AB251" s="117"/>
      <c r="AC251" s="117"/>
      <c r="AD251" s="117">
        <f>SUM(AA251:AC251)</f>
        <v>0</v>
      </c>
      <c r="AE251" s="117" t="e">
        <f t="shared" si="151"/>
        <v>#DIV/0!</v>
      </c>
      <c r="AG251" s="117">
        <f t="shared" si="179"/>
        <v>0</v>
      </c>
      <c r="AH251" s="117" t="e">
        <f t="shared" si="180"/>
        <v>#DIV/0!</v>
      </c>
      <c r="AJ251" s="117"/>
      <c r="AK251" s="117"/>
      <c r="AL251" s="117"/>
      <c r="AM251" s="117">
        <f>SUM(AJ251:AL251)</f>
        <v>0</v>
      </c>
      <c r="AN251" s="117" t="e">
        <f t="shared" si="152"/>
        <v>#DIV/0!</v>
      </c>
      <c r="AP251" s="117"/>
      <c r="AQ251" s="117"/>
      <c r="AR251" s="117"/>
      <c r="AS251" s="117">
        <f>SUM(AP251:AR251)</f>
        <v>0</v>
      </c>
      <c r="AT251" s="117" t="e">
        <f t="shared" si="153"/>
        <v>#DIV/0!</v>
      </c>
      <c r="AV251" s="117">
        <f t="shared" si="186"/>
        <v>0</v>
      </c>
      <c r="AW251" s="117" t="e">
        <f t="shared" si="181"/>
        <v>#DIV/0!</v>
      </c>
      <c r="AY251" s="117">
        <f t="shared" si="189"/>
        <v>0</v>
      </c>
      <c r="AZ251" s="144" t="e">
        <f t="shared" si="182"/>
        <v>#DIV/0!</v>
      </c>
      <c r="BB251" s="117">
        <f t="shared" si="187"/>
        <v>0</v>
      </c>
      <c r="BC251" s="117" t="e">
        <f t="shared" si="190"/>
        <v>#DIV/0!</v>
      </c>
      <c r="BD251" s="117">
        <f t="shared" si="188"/>
        <v>0</v>
      </c>
      <c r="BE251" s="93"/>
    </row>
    <row r="252" spans="1:57" ht="30" customHeight="1" x14ac:dyDescent="0.2">
      <c r="A252" s="74"/>
      <c r="B252" s="76"/>
      <c r="C252" s="76"/>
      <c r="D252" s="77"/>
      <c r="E252" s="78"/>
      <c r="F252" s="76"/>
      <c r="G252" s="79"/>
      <c r="H252" s="80"/>
      <c r="I252" s="81"/>
      <c r="J252" s="78"/>
      <c r="K252" s="127">
        <v>7</v>
      </c>
      <c r="L252" s="83"/>
      <c r="M252" s="77"/>
      <c r="N252" s="128" t="s">
        <v>56</v>
      </c>
      <c r="O252" s="129">
        <v>1000</v>
      </c>
      <c r="P252" s="117">
        <v>6000</v>
      </c>
      <c r="Q252" s="117">
        <v>7000</v>
      </c>
      <c r="R252" s="117">
        <v>7000</v>
      </c>
      <c r="S252" s="117">
        <v>6000</v>
      </c>
      <c r="T252" s="117"/>
      <c r="U252" s="117"/>
      <c r="V252" s="117"/>
      <c r="W252" s="117">
        <v>1000</v>
      </c>
      <c r="X252" s="117">
        <f>SUM(U252:W252)</f>
        <v>1000</v>
      </c>
      <c r="Y252" s="117">
        <f t="shared" si="178"/>
        <v>16.666666666666668</v>
      </c>
      <c r="AA252" s="117"/>
      <c r="AB252" s="117"/>
      <c r="AC252" s="117">
        <v>3000</v>
      </c>
      <c r="AD252" s="117">
        <f>SUM(AA252:AC252)</f>
        <v>3000</v>
      </c>
      <c r="AE252" s="117">
        <f t="shared" si="151"/>
        <v>50</v>
      </c>
      <c r="AG252" s="117">
        <f t="shared" si="179"/>
        <v>4000</v>
      </c>
      <c r="AH252" s="117">
        <f t="shared" si="180"/>
        <v>66.666666666666671</v>
      </c>
      <c r="AJ252" s="117">
        <v>2000</v>
      </c>
      <c r="AK252" s="117"/>
      <c r="AL252" s="117"/>
      <c r="AM252" s="117">
        <f>SUM(AJ252:AL252)</f>
        <v>2000</v>
      </c>
      <c r="AN252" s="117">
        <f t="shared" si="152"/>
        <v>33.333333333333336</v>
      </c>
      <c r="AP252" s="117"/>
      <c r="AQ252" s="117"/>
      <c r="AR252" s="117"/>
      <c r="AS252" s="117">
        <f>SUM(AP252:AR252)</f>
        <v>0</v>
      </c>
      <c r="AT252" s="117">
        <f t="shared" si="153"/>
        <v>0</v>
      </c>
      <c r="AV252" s="117">
        <f t="shared" si="186"/>
        <v>2000</v>
      </c>
      <c r="AW252" s="117">
        <f t="shared" si="181"/>
        <v>33.333333333333336</v>
      </c>
      <c r="AY252" s="117">
        <f t="shared" si="189"/>
        <v>6000</v>
      </c>
      <c r="AZ252" s="144">
        <f t="shared" si="182"/>
        <v>100</v>
      </c>
      <c r="BB252" s="117">
        <f t="shared" si="187"/>
        <v>0</v>
      </c>
      <c r="BC252" s="117">
        <f t="shared" si="190"/>
        <v>0</v>
      </c>
      <c r="BD252" s="117">
        <f t="shared" si="188"/>
        <v>6000</v>
      </c>
      <c r="BE252" s="93"/>
    </row>
    <row r="253" spans="1:57" ht="30" customHeight="1" x14ac:dyDescent="0.2">
      <c r="A253" s="74"/>
      <c r="B253" s="76"/>
      <c r="C253" s="76"/>
      <c r="D253" s="77"/>
      <c r="E253" s="78"/>
      <c r="F253" s="76"/>
      <c r="G253" s="79"/>
      <c r="H253" s="220" t="s">
        <v>71</v>
      </c>
      <c r="I253" s="221"/>
      <c r="J253" s="222"/>
      <c r="K253" s="223"/>
      <c r="L253" s="223"/>
      <c r="M253" s="224"/>
      <c r="N253" s="225" t="s">
        <v>72</v>
      </c>
      <c r="O253" s="226" t="e">
        <f>SUM(#REF!)</f>
        <v>#REF!</v>
      </c>
      <c r="P253" s="227">
        <f>P254</f>
        <v>2000</v>
      </c>
      <c r="Q253" s="227">
        <f t="shared" ref="Q253:R255" si="191">Q254</f>
        <v>2000</v>
      </c>
      <c r="R253" s="227">
        <f t="shared" si="191"/>
        <v>2000</v>
      </c>
      <c r="S253" s="227">
        <f>S254</f>
        <v>2000</v>
      </c>
      <c r="T253" s="227"/>
      <c r="U253" s="227">
        <f t="shared" ref="U253:W255" si="192">U254</f>
        <v>0</v>
      </c>
      <c r="V253" s="227">
        <f t="shared" si="192"/>
        <v>0</v>
      </c>
      <c r="W253" s="227">
        <f t="shared" si="192"/>
        <v>1000</v>
      </c>
      <c r="X253" s="227">
        <f t="shared" si="163"/>
        <v>1000</v>
      </c>
      <c r="Y253" s="227">
        <f t="shared" si="178"/>
        <v>50</v>
      </c>
      <c r="AA253" s="227">
        <f t="shared" ref="AA253:AC255" si="193">AA254</f>
        <v>0</v>
      </c>
      <c r="AB253" s="227">
        <f t="shared" si="193"/>
        <v>0</v>
      </c>
      <c r="AC253" s="227">
        <f t="shared" si="193"/>
        <v>0</v>
      </c>
      <c r="AD253" s="227">
        <f t="shared" si="165"/>
        <v>0</v>
      </c>
      <c r="AE253" s="227">
        <f t="shared" si="151"/>
        <v>0</v>
      </c>
      <c r="AG253" s="227">
        <f t="shared" si="179"/>
        <v>1000</v>
      </c>
      <c r="AH253" s="227">
        <f t="shared" si="180"/>
        <v>50</v>
      </c>
      <c r="AJ253" s="227">
        <f t="shared" ref="AJ253:AL255" si="194">AJ254</f>
        <v>1000</v>
      </c>
      <c r="AK253" s="227">
        <f t="shared" si="194"/>
        <v>0</v>
      </c>
      <c r="AL253" s="227">
        <f t="shared" si="194"/>
        <v>0</v>
      </c>
      <c r="AM253" s="227">
        <f t="shared" si="167"/>
        <v>1000</v>
      </c>
      <c r="AN253" s="227">
        <f t="shared" si="152"/>
        <v>50</v>
      </c>
      <c r="AP253" s="227">
        <f t="shared" ref="AP253:AR255" si="195">AP254</f>
        <v>0</v>
      </c>
      <c r="AQ253" s="227">
        <f t="shared" si="195"/>
        <v>0</v>
      </c>
      <c r="AR253" s="227">
        <f t="shared" si="195"/>
        <v>0</v>
      </c>
      <c r="AS253" s="227">
        <f t="shared" si="169"/>
        <v>0</v>
      </c>
      <c r="AT253" s="227">
        <f t="shared" si="153"/>
        <v>0</v>
      </c>
      <c r="AV253" s="227">
        <f t="shared" si="158"/>
        <v>1000</v>
      </c>
      <c r="AW253" s="227">
        <f t="shared" si="181"/>
        <v>50</v>
      </c>
      <c r="AY253" s="227">
        <f t="shared" si="159"/>
        <v>2000</v>
      </c>
      <c r="AZ253" s="227">
        <f t="shared" si="182"/>
        <v>100</v>
      </c>
      <c r="BB253" s="226">
        <f t="shared" si="187"/>
        <v>0</v>
      </c>
      <c r="BC253" s="227">
        <f t="shared" ref="BC253:BC287" si="196">BB253/(S253/100)</f>
        <v>0</v>
      </c>
      <c r="BD253" s="227">
        <f t="shared" si="188"/>
        <v>2000</v>
      </c>
      <c r="BE253" s="93"/>
    </row>
    <row r="254" spans="1:57" ht="30" customHeight="1" thickBot="1" x14ac:dyDescent="0.25">
      <c r="A254" s="74"/>
      <c r="B254" s="76"/>
      <c r="C254" s="76"/>
      <c r="D254" s="77"/>
      <c r="E254" s="78"/>
      <c r="F254" s="76"/>
      <c r="G254" s="79"/>
      <c r="H254" s="80"/>
      <c r="I254" s="118">
        <v>2</v>
      </c>
      <c r="J254" s="78"/>
      <c r="K254" s="76"/>
      <c r="L254" s="76"/>
      <c r="M254" s="77"/>
      <c r="N254" s="119" t="s">
        <v>51</v>
      </c>
      <c r="O254" s="120" t="e">
        <f>SUM(#REF!)</f>
        <v>#REF!</v>
      </c>
      <c r="P254" s="189">
        <f>P255</f>
        <v>2000</v>
      </c>
      <c r="Q254" s="189">
        <f t="shared" si="191"/>
        <v>2000</v>
      </c>
      <c r="R254" s="189">
        <f t="shared" si="191"/>
        <v>2000</v>
      </c>
      <c r="S254" s="189">
        <f>S255</f>
        <v>2000</v>
      </c>
      <c r="T254" s="189"/>
      <c r="U254" s="189">
        <f t="shared" si="192"/>
        <v>0</v>
      </c>
      <c r="V254" s="189">
        <f t="shared" si="192"/>
        <v>0</v>
      </c>
      <c r="W254" s="189">
        <f t="shared" si="192"/>
        <v>1000</v>
      </c>
      <c r="X254" s="189">
        <f t="shared" si="163"/>
        <v>1000</v>
      </c>
      <c r="Y254" s="189">
        <f t="shared" si="178"/>
        <v>50</v>
      </c>
      <c r="AA254" s="189">
        <f t="shared" si="193"/>
        <v>0</v>
      </c>
      <c r="AB254" s="189">
        <f t="shared" si="193"/>
        <v>0</v>
      </c>
      <c r="AC254" s="189">
        <f t="shared" si="193"/>
        <v>0</v>
      </c>
      <c r="AD254" s="189">
        <f t="shared" si="165"/>
        <v>0</v>
      </c>
      <c r="AE254" s="189">
        <f t="shared" si="151"/>
        <v>0</v>
      </c>
      <c r="AG254" s="189">
        <f t="shared" si="179"/>
        <v>1000</v>
      </c>
      <c r="AH254" s="189">
        <f t="shared" si="180"/>
        <v>50</v>
      </c>
      <c r="AJ254" s="189">
        <f t="shared" si="194"/>
        <v>1000</v>
      </c>
      <c r="AK254" s="189">
        <f t="shared" si="194"/>
        <v>0</v>
      </c>
      <c r="AL254" s="189">
        <f t="shared" si="194"/>
        <v>0</v>
      </c>
      <c r="AM254" s="189">
        <f t="shared" si="167"/>
        <v>1000</v>
      </c>
      <c r="AN254" s="189">
        <f t="shared" si="152"/>
        <v>50</v>
      </c>
      <c r="AP254" s="189">
        <f t="shared" si="195"/>
        <v>0</v>
      </c>
      <c r="AQ254" s="189">
        <f t="shared" si="195"/>
        <v>0</v>
      </c>
      <c r="AR254" s="189">
        <f t="shared" si="195"/>
        <v>0</v>
      </c>
      <c r="AS254" s="189">
        <f t="shared" si="169"/>
        <v>0</v>
      </c>
      <c r="AT254" s="189">
        <f t="shared" si="153"/>
        <v>0</v>
      </c>
      <c r="AV254" s="189">
        <f t="shared" si="158"/>
        <v>1000</v>
      </c>
      <c r="AW254" s="189">
        <f t="shared" si="181"/>
        <v>50</v>
      </c>
      <c r="AY254" s="189">
        <f t="shared" si="159"/>
        <v>2000</v>
      </c>
      <c r="AZ254" s="189">
        <f t="shared" si="182"/>
        <v>100</v>
      </c>
      <c r="BB254" s="120">
        <f t="shared" si="187"/>
        <v>0</v>
      </c>
      <c r="BC254" s="189">
        <f t="shared" si="196"/>
        <v>0</v>
      </c>
      <c r="BD254" s="189">
        <f t="shared" si="188"/>
        <v>2000</v>
      </c>
      <c r="BE254" s="93"/>
    </row>
    <row r="255" spans="1:57" ht="30" customHeight="1" thickBot="1" x14ac:dyDescent="0.25">
      <c r="A255" s="74"/>
      <c r="B255" s="76"/>
      <c r="C255" s="76"/>
      <c r="D255" s="77"/>
      <c r="E255" s="78"/>
      <c r="F255" s="76"/>
      <c r="G255" s="79"/>
      <c r="H255" s="191"/>
      <c r="I255" s="192"/>
      <c r="J255" s="124" t="s">
        <v>60</v>
      </c>
      <c r="K255" s="178"/>
      <c r="L255" s="178"/>
      <c r="M255" s="179"/>
      <c r="N255" s="101" t="s">
        <v>61</v>
      </c>
      <c r="O255" s="102" t="e">
        <f>SUM(#REF!)</f>
        <v>#REF!</v>
      </c>
      <c r="P255" s="193">
        <f>P256</f>
        <v>2000</v>
      </c>
      <c r="Q255" s="193">
        <f t="shared" si="191"/>
        <v>2000</v>
      </c>
      <c r="R255" s="193">
        <f t="shared" si="191"/>
        <v>2000</v>
      </c>
      <c r="S255" s="193">
        <f>S256</f>
        <v>2000</v>
      </c>
      <c r="T255" s="193"/>
      <c r="U255" s="193">
        <f t="shared" si="192"/>
        <v>0</v>
      </c>
      <c r="V255" s="193">
        <f t="shared" si="192"/>
        <v>0</v>
      </c>
      <c r="W255" s="193">
        <f t="shared" si="192"/>
        <v>1000</v>
      </c>
      <c r="X255" s="193">
        <f t="shared" si="163"/>
        <v>1000</v>
      </c>
      <c r="Y255" s="86">
        <f t="shared" si="178"/>
        <v>50</v>
      </c>
      <c r="AA255" s="193">
        <f t="shared" si="193"/>
        <v>0</v>
      </c>
      <c r="AB255" s="193">
        <f t="shared" si="193"/>
        <v>0</v>
      </c>
      <c r="AC255" s="193">
        <f t="shared" si="193"/>
        <v>0</v>
      </c>
      <c r="AD255" s="193">
        <f t="shared" si="165"/>
        <v>0</v>
      </c>
      <c r="AE255" s="170">
        <f t="shared" si="151"/>
        <v>0</v>
      </c>
      <c r="AG255" s="193">
        <f t="shared" si="179"/>
        <v>1000</v>
      </c>
      <c r="AH255" s="193">
        <f t="shared" si="180"/>
        <v>50</v>
      </c>
      <c r="AJ255" s="193">
        <f t="shared" si="194"/>
        <v>1000</v>
      </c>
      <c r="AK255" s="193">
        <f t="shared" si="194"/>
        <v>0</v>
      </c>
      <c r="AL255" s="193">
        <f t="shared" si="194"/>
        <v>0</v>
      </c>
      <c r="AM255" s="193">
        <f t="shared" si="167"/>
        <v>1000</v>
      </c>
      <c r="AN255" s="170">
        <f t="shared" si="152"/>
        <v>50</v>
      </c>
      <c r="AP255" s="193">
        <f t="shared" si="195"/>
        <v>0</v>
      </c>
      <c r="AQ255" s="193">
        <f t="shared" si="195"/>
        <v>0</v>
      </c>
      <c r="AR255" s="193">
        <f t="shared" si="195"/>
        <v>0</v>
      </c>
      <c r="AS255" s="193">
        <f t="shared" si="169"/>
        <v>0</v>
      </c>
      <c r="AT255" s="170">
        <f t="shared" si="153"/>
        <v>0</v>
      </c>
      <c r="AV255" s="193">
        <f t="shared" si="158"/>
        <v>1000</v>
      </c>
      <c r="AW255" s="86">
        <f t="shared" si="181"/>
        <v>50</v>
      </c>
      <c r="AY255" s="193">
        <f t="shared" si="159"/>
        <v>2000</v>
      </c>
      <c r="AZ255" s="193">
        <f t="shared" si="182"/>
        <v>100</v>
      </c>
      <c r="BB255" s="102">
        <f t="shared" si="187"/>
        <v>0</v>
      </c>
      <c r="BC255" s="193">
        <f t="shared" si="196"/>
        <v>0</v>
      </c>
      <c r="BD255" s="193">
        <f t="shared" si="188"/>
        <v>2000</v>
      </c>
      <c r="BE255" s="93"/>
    </row>
    <row r="256" spans="1:57" ht="30" customHeight="1" x14ac:dyDescent="0.2">
      <c r="A256" s="74"/>
      <c r="B256" s="76"/>
      <c r="C256" s="76"/>
      <c r="D256" s="77"/>
      <c r="E256" s="78"/>
      <c r="F256" s="76"/>
      <c r="G256" s="79"/>
      <c r="H256" s="80"/>
      <c r="I256" s="81"/>
      <c r="J256" s="78"/>
      <c r="K256" s="127">
        <v>1</v>
      </c>
      <c r="L256" s="83"/>
      <c r="M256" s="77"/>
      <c r="N256" s="128" t="s">
        <v>62</v>
      </c>
      <c r="O256" s="129" t="e">
        <f>SUM(#REF!)</f>
        <v>#REF!</v>
      </c>
      <c r="P256" s="117">
        <v>2000</v>
      </c>
      <c r="Q256" s="117">
        <v>2000</v>
      </c>
      <c r="R256" s="117">
        <v>2000</v>
      </c>
      <c r="S256" s="117">
        <v>2000</v>
      </c>
      <c r="T256" s="117"/>
      <c r="U256" s="117"/>
      <c r="V256" s="117"/>
      <c r="W256" s="117">
        <v>1000</v>
      </c>
      <c r="X256" s="117">
        <f t="shared" si="163"/>
        <v>1000</v>
      </c>
      <c r="Y256" s="86">
        <f t="shared" si="178"/>
        <v>50</v>
      </c>
      <c r="AA256" s="117"/>
      <c r="AB256" s="117"/>
      <c r="AC256" s="117"/>
      <c r="AD256" s="117">
        <f t="shared" si="165"/>
        <v>0</v>
      </c>
      <c r="AE256" s="170">
        <f t="shared" si="151"/>
        <v>0</v>
      </c>
      <c r="AG256" s="117">
        <f t="shared" si="179"/>
        <v>1000</v>
      </c>
      <c r="AH256" s="117">
        <f t="shared" si="180"/>
        <v>50</v>
      </c>
      <c r="AJ256" s="117">
        <v>1000</v>
      </c>
      <c r="AK256" s="117"/>
      <c r="AL256" s="117"/>
      <c r="AM256" s="117">
        <f t="shared" si="167"/>
        <v>1000</v>
      </c>
      <c r="AN256" s="170">
        <f t="shared" si="152"/>
        <v>50</v>
      </c>
      <c r="AP256" s="117"/>
      <c r="AQ256" s="117"/>
      <c r="AR256" s="117"/>
      <c r="AS256" s="117">
        <f t="shared" si="169"/>
        <v>0</v>
      </c>
      <c r="AT256" s="170">
        <f t="shared" si="153"/>
        <v>0</v>
      </c>
      <c r="AV256" s="117">
        <f t="shared" si="158"/>
        <v>1000</v>
      </c>
      <c r="AW256" s="86">
        <f t="shared" si="181"/>
        <v>50</v>
      </c>
      <c r="AY256" s="117">
        <f t="shared" si="159"/>
        <v>2000</v>
      </c>
      <c r="AZ256" s="117">
        <f t="shared" si="182"/>
        <v>100</v>
      </c>
      <c r="BB256" s="117">
        <f t="shared" si="187"/>
        <v>0</v>
      </c>
      <c r="BC256" s="117">
        <f t="shared" si="196"/>
        <v>0</v>
      </c>
      <c r="BD256" s="117">
        <f t="shared" si="188"/>
        <v>2000</v>
      </c>
      <c r="BE256" s="93"/>
    </row>
    <row r="257" spans="1:60" ht="30" customHeight="1" x14ac:dyDescent="0.2">
      <c r="A257" s="74"/>
      <c r="B257" s="76"/>
      <c r="C257" s="76"/>
      <c r="D257" s="426">
        <v>41</v>
      </c>
      <c r="E257" s="427"/>
      <c r="F257" s="428"/>
      <c r="G257" s="429"/>
      <c r="H257" s="430"/>
      <c r="I257" s="431"/>
      <c r="J257" s="427"/>
      <c r="K257" s="432"/>
      <c r="L257" s="433"/>
      <c r="M257" s="434"/>
      <c r="N257" s="435" t="s">
        <v>81</v>
      </c>
      <c r="O257" s="436">
        <v>10937000</v>
      </c>
      <c r="P257" s="437">
        <f>P258</f>
        <v>15249000</v>
      </c>
      <c r="Q257" s="437">
        <f t="shared" ref="P257:W259" si="197">Q258</f>
        <v>16325000</v>
      </c>
      <c r="R257" s="437">
        <f t="shared" si="197"/>
        <v>17439000</v>
      </c>
      <c r="S257" s="437">
        <f>S258</f>
        <v>15249000</v>
      </c>
      <c r="T257" s="437"/>
      <c r="U257" s="437">
        <f>U258</f>
        <v>1459000</v>
      </c>
      <c r="V257" s="437">
        <f>V258</f>
        <v>1183000</v>
      </c>
      <c r="W257" s="437">
        <f>W258</f>
        <v>1332500</v>
      </c>
      <c r="X257" s="437">
        <f t="shared" si="163"/>
        <v>3974500</v>
      </c>
      <c r="Y257" s="437">
        <f t="shared" si="178"/>
        <v>26.064004196996525</v>
      </c>
      <c r="Z257" s="438"/>
      <c r="AA257" s="437">
        <f>AA258</f>
        <v>1353000</v>
      </c>
      <c r="AB257" s="437">
        <f>AB258</f>
        <v>1403000</v>
      </c>
      <c r="AC257" s="437">
        <f>AC258</f>
        <v>1349000</v>
      </c>
      <c r="AD257" s="437">
        <f t="shared" si="165"/>
        <v>4105000</v>
      </c>
      <c r="AE257" s="437">
        <f t="shared" si="151"/>
        <v>26.919798019542267</v>
      </c>
      <c r="AF257" s="438"/>
      <c r="AG257" s="437">
        <f t="shared" si="179"/>
        <v>8079500</v>
      </c>
      <c r="AH257" s="437">
        <f t="shared" si="180"/>
        <v>52.983802216538791</v>
      </c>
      <c r="AI257" s="438"/>
      <c r="AJ257" s="437">
        <f>AJ258</f>
        <v>1294000</v>
      </c>
      <c r="AK257" s="437">
        <f>AK258</f>
        <v>1285500</v>
      </c>
      <c r="AL257" s="437">
        <f>AL258</f>
        <v>1394500</v>
      </c>
      <c r="AM257" s="437">
        <f t="shared" si="167"/>
        <v>3974000</v>
      </c>
      <c r="AN257" s="437">
        <f t="shared" si="152"/>
        <v>26.060725293461868</v>
      </c>
      <c r="AO257" s="438"/>
      <c r="AP257" s="437">
        <f>AP258</f>
        <v>1409500</v>
      </c>
      <c r="AQ257" s="437">
        <f>AQ258</f>
        <v>894000</v>
      </c>
      <c r="AR257" s="437">
        <f>AR258</f>
        <v>892000</v>
      </c>
      <c r="AS257" s="437">
        <f t="shared" si="169"/>
        <v>3195500</v>
      </c>
      <c r="AT257" s="437">
        <f t="shared" si="153"/>
        <v>20.955472489999345</v>
      </c>
      <c r="AU257" s="438"/>
      <c r="AV257" s="437">
        <f t="shared" si="158"/>
        <v>7169500</v>
      </c>
      <c r="AW257" s="437">
        <f t="shared" si="181"/>
        <v>47.016197783461209</v>
      </c>
      <c r="AX257" s="438"/>
      <c r="AY257" s="437">
        <f t="shared" si="159"/>
        <v>15249000</v>
      </c>
      <c r="AZ257" s="437">
        <f t="shared" si="182"/>
        <v>100</v>
      </c>
      <c r="BB257" s="95">
        <f t="shared" si="187"/>
        <v>0</v>
      </c>
      <c r="BC257" s="96">
        <f t="shared" si="196"/>
        <v>0</v>
      </c>
      <c r="BD257" s="96">
        <f t="shared" si="188"/>
        <v>15249000</v>
      </c>
      <c r="BE257" s="93"/>
      <c r="BF257" s="93"/>
      <c r="BG257" s="93"/>
      <c r="BH257" s="93"/>
    </row>
    <row r="258" spans="1:60" ht="30" customHeight="1" x14ac:dyDescent="0.2">
      <c r="A258" s="74"/>
      <c r="B258" s="76"/>
      <c r="C258" s="76"/>
      <c r="D258" s="77"/>
      <c r="E258" s="97" t="s">
        <v>45</v>
      </c>
      <c r="F258" s="76"/>
      <c r="G258" s="79"/>
      <c r="H258" s="80"/>
      <c r="I258" s="81"/>
      <c r="J258" s="78"/>
      <c r="K258" s="82"/>
      <c r="L258" s="83"/>
      <c r="M258" s="77"/>
      <c r="N258" s="84" t="s">
        <v>46</v>
      </c>
      <c r="O258" s="98">
        <v>10937000</v>
      </c>
      <c r="P258" s="99">
        <f t="shared" si="197"/>
        <v>15249000</v>
      </c>
      <c r="Q258" s="86">
        <f t="shared" si="197"/>
        <v>16325000</v>
      </c>
      <c r="R258" s="87">
        <f t="shared" si="197"/>
        <v>17439000</v>
      </c>
      <c r="S258" s="99">
        <f t="shared" si="197"/>
        <v>15249000</v>
      </c>
      <c r="T258" s="99"/>
      <c r="U258" s="99">
        <f t="shared" si="197"/>
        <v>1459000</v>
      </c>
      <c r="V258" s="99">
        <f t="shared" si="197"/>
        <v>1183000</v>
      </c>
      <c r="W258" s="99">
        <f t="shared" si="197"/>
        <v>1332500</v>
      </c>
      <c r="X258" s="99">
        <f t="shared" si="163"/>
        <v>3974500</v>
      </c>
      <c r="Y258" s="99">
        <f t="shared" si="178"/>
        <v>26.064004196996525</v>
      </c>
      <c r="AA258" s="99">
        <f t="shared" ref="AA258:AC259" si="198">AA259</f>
        <v>1353000</v>
      </c>
      <c r="AB258" s="99">
        <f t="shared" si="198"/>
        <v>1403000</v>
      </c>
      <c r="AC258" s="99">
        <f t="shared" si="198"/>
        <v>1349000</v>
      </c>
      <c r="AD258" s="99">
        <f t="shared" si="165"/>
        <v>4105000</v>
      </c>
      <c r="AE258" s="99">
        <f t="shared" ref="AE258:AE262" si="199">AD258/(S258/100)</f>
        <v>26.919798019542267</v>
      </c>
      <c r="AG258" s="99">
        <f t="shared" si="179"/>
        <v>8079500</v>
      </c>
      <c r="AH258" s="99">
        <f t="shared" si="180"/>
        <v>52.983802216538791</v>
      </c>
      <c r="AJ258" s="99">
        <f t="shared" ref="AJ258:AL259" si="200">AJ259</f>
        <v>1294000</v>
      </c>
      <c r="AK258" s="99">
        <f t="shared" si="200"/>
        <v>1285500</v>
      </c>
      <c r="AL258" s="99">
        <f t="shared" si="200"/>
        <v>1394500</v>
      </c>
      <c r="AM258" s="99">
        <f t="shared" si="167"/>
        <v>3974000</v>
      </c>
      <c r="AN258" s="99">
        <f t="shared" ref="AN258:AN262" si="201">AM258/(S258/100)</f>
        <v>26.060725293461868</v>
      </c>
      <c r="AP258" s="99">
        <f t="shared" ref="AP258:AR259" si="202">AP259</f>
        <v>1409500</v>
      </c>
      <c r="AQ258" s="99">
        <f t="shared" si="202"/>
        <v>894000</v>
      </c>
      <c r="AR258" s="99">
        <f t="shared" si="202"/>
        <v>892000</v>
      </c>
      <c r="AS258" s="99">
        <f t="shared" si="169"/>
        <v>3195500</v>
      </c>
      <c r="AT258" s="99">
        <f t="shared" ref="AT258:AT262" si="203">AS258/(S258/100)</f>
        <v>20.955472489999345</v>
      </c>
      <c r="AV258" s="99">
        <f t="shared" si="158"/>
        <v>7169500</v>
      </c>
      <c r="AW258" s="99">
        <f t="shared" si="181"/>
        <v>47.016197783461209</v>
      </c>
      <c r="AY258" s="99">
        <f t="shared" si="159"/>
        <v>15249000</v>
      </c>
      <c r="AZ258" s="99">
        <f t="shared" si="182"/>
        <v>100</v>
      </c>
      <c r="BB258" s="98">
        <f t="shared" si="187"/>
        <v>0</v>
      </c>
      <c r="BC258" s="99">
        <f t="shared" si="196"/>
        <v>0</v>
      </c>
      <c r="BD258" s="99">
        <f t="shared" si="188"/>
        <v>15249000</v>
      </c>
      <c r="BE258" s="93"/>
      <c r="BF258" s="93"/>
      <c r="BG258" s="93"/>
      <c r="BH258" s="93"/>
    </row>
    <row r="259" spans="1:60" ht="30" customHeight="1" x14ac:dyDescent="0.2">
      <c r="A259" s="74"/>
      <c r="B259" s="76"/>
      <c r="C259" s="76"/>
      <c r="D259" s="77"/>
      <c r="E259" s="78"/>
      <c r="F259" s="100">
        <v>4</v>
      </c>
      <c r="G259" s="79"/>
      <c r="H259" s="80"/>
      <c r="I259" s="81"/>
      <c r="J259" s="78"/>
      <c r="K259" s="82"/>
      <c r="L259" s="83"/>
      <c r="M259" s="77"/>
      <c r="N259" s="101" t="s">
        <v>47</v>
      </c>
      <c r="O259" s="102">
        <v>10937000</v>
      </c>
      <c r="P259" s="103">
        <f t="shared" si="197"/>
        <v>15249000</v>
      </c>
      <c r="Q259" s="125">
        <f t="shared" si="197"/>
        <v>16325000</v>
      </c>
      <c r="R259" s="126">
        <f t="shared" si="197"/>
        <v>17439000</v>
      </c>
      <c r="S259" s="103">
        <f t="shared" si="197"/>
        <v>15249000</v>
      </c>
      <c r="T259" s="103"/>
      <c r="U259" s="103">
        <f t="shared" si="197"/>
        <v>1459000</v>
      </c>
      <c r="V259" s="103">
        <f t="shared" si="197"/>
        <v>1183000</v>
      </c>
      <c r="W259" s="103">
        <f t="shared" si="197"/>
        <v>1332500</v>
      </c>
      <c r="X259" s="103">
        <f t="shared" si="163"/>
        <v>3974500</v>
      </c>
      <c r="Y259" s="103">
        <f t="shared" si="178"/>
        <v>26.064004196996525</v>
      </c>
      <c r="AA259" s="103">
        <f t="shared" si="198"/>
        <v>1353000</v>
      </c>
      <c r="AB259" s="103">
        <f t="shared" si="198"/>
        <v>1403000</v>
      </c>
      <c r="AC259" s="103">
        <f t="shared" si="198"/>
        <v>1349000</v>
      </c>
      <c r="AD259" s="103">
        <f t="shared" si="165"/>
        <v>4105000</v>
      </c>
      <c r="AE259" s="103">
        <f t="shared" si="199"/>
        <v>26.919798019542267</v>
      </c>
      <c r="AG259" s="103">
        <f t="shared" si="179"/>
        <v>8079500</v>
      </c>
      <c r="AH259" s="103">
        <f t="shared" si="180"/>
        <v>52.983802216538791</v>
      </c>
      <c r="AJ259" s="103">
        <f t="shared" si="200"/>
        <v>1294000</v>
      </c>
      <c r="AK259" s="103">
        <f t="shared" si="200"/>
        <v>1285500</v>
      </c>
      <c r="AL259" s="103">
        <f t="shared" si="200"/>
        <v>1394500</v>
      </c>
      <c r="AM259" s="103">
        <f t="shared" si="167"/>
        <v>3974000</v>
      </c>
      <c r="AN259" s="103">
        <f t="shared" si="201"/>
        <v>26.060725293461868</v>
      </c>
      <c r="AP259" s="103">
        <f t="shared" si="202"/>
        <v>1409500</v>
      </c>
      <c r="AQ259" s="103">
        <f t="shared" si="202"/>
        <v>894000</v>
      </c>
      <c r="AR259" s="103">
        <f t="shared" si="202"/>
        <v>892000</v>
      </c>
      <c r="AS259" s="103">
        <f t="shared" si="169"/>
        <v>3195500</v>
      </c>
      <c r="AT259" s="103">
        <f t="shared" si="203"/>
        <v>20.955472489999345</v>
      </c>
      <c r="AV259" s="103">
        <f t="shared" si="158"/>
        <v>7169500</v>
      </c>
      <c r="AW259" s="103">
        <f t="shared" si="181"/>
        <v>47.016197783461209</v>
      </c>
      <c r="AY259" s="103">
        <f t="shared" si="159"/>
        <v>15249000</v>
      </c>
      <c r="AZ259" s="103">
        <f t="shared" si="182"/>
        <v>100</v>
      </c>
      <c r="BB259" s="102">
        <f t="shared" si="187"/>
        <v>0</v>
      </c>
      <c r="BC259" s="103">
        <f t="shared" si="196"/>
        <v>0</v>
      </c>
      <c r="BD259" s="103">
        <f t="shared" si="188"/>
        <v>15249000</v>
      </c>
      <c r="BE259" s="93"/>
      <c r="BF259" s="93"/>
      <c r="BG259" s="93"/>
      <c r="BH259" s="93"/>
    </row>
    <row r="260" spans="1:60" ht="30" customHeight="1" x14ac:dyDescent="0.2">
      <c r="A260" s="74"/>
      <c r="B260" s="76"/>
      <c r="C260" s="76"/>
      <c r="D260" s="77"/>
      <c r="E260" s="78"/>
      <c r="F260" s="76"/>
      <c r="G260" s="104">
        <v>1</v>
      </c>
      <c r="H260" s="105"/>
      <c r="I260" s="81"/>
      <c r="J260" s="78"/>
      <c r="K260" s="82"/>
      <c r="L260" s="83"/>
      <c r="M260" s="77"/>
      <c r="N260" s="101" t="s">
        <v>48</v>
      </c>
      <c r="O260" s="102">
        <v>10937000</v>
      </c>
      <c r="P260" s="103">
        <f>P261+P276+P288+P296</f>
        <v>15249000</v>
      </c>
      <c r="Q260" s="125">
        <f>Q261+Q276+Q288+Q296</f>
        <v>16325000</v>
      </c>
      <c r="R260" s="126">
        <f>R261+R276+R288+R296</f>
        <v>17439000</v>
      </c>
      <c r="S260" s="103">
        <f>S261+S276+S288+S296</f>
        <v>15249000</v>
      </c>
      <c r="T260" s="103"/>
      <c r="U260" s="103">
        <f>U261+U276+U288+U296</f>
        <v>1459000</v>
      </c>
      <c r="V260" s="103">
        <f>V261+V276+V288+V296</f>
        <v>1183000</v>
      </c>
      <c r="W260" s="103">
        <f>W261+W276+W288+W296</f>
        <v>1332500</v>
      </c>
      <c r="X260" s="103">
        <f t="shared" si="163"/>
        <v>3974500</v>
      </c>
      <c r="Y260" s="103">
        <f t="shared" si="178"/>
        <v>26.064004196996525</v>
      </c>
      <c r="AA260" s="103">
        <f>AA261+AA276+AA288+AA296</f>
        <v>1353000</v>
      </c>
      <c r="AB260" s="103">
        <f>AB261+AB276+AB288+AB296</f>
        <v>1403000</v>
      </c>
      <c r="AC260" s="103">
        <f>AC261+AC276+AC288+AC296</f>
        <v>1349000</v>
      </c>
      <c r="AD260" s="103">
        <f t="shared" si="165"/>
        <v>4105000</v>
      </c>
      <c r="AE260" s="103">
        <f t="shared" si="199"/>
        <v>26.919798019542267</v>
      </c>
      <c r="AG260" s="103">
        <f t="shared" si="179"/>
        <v>8079500</v>
      </c>
      <c r="AH260" s="103">
        <f t="shared" si="180"/>
        <v>52.983802216538791</v>
      </c>
      <c r="AJ260" s="103">
        <f>AJ261+AJ276+AJ288+AJ296</f>
        <v>1294000</v>
      </c>
      <c r="AK260" s="103">
        <f>AK261+AK276+AK288+AK296</f>
        <v>1285500</v>
      </c>
      <c r="AL260" s="103">
        <f>AL261+AL276+AL288+AL296</f>
        <v>1394500</v>
      </c>
      <c r="AM260" s="103">
        <f t="shared" si="167"/>
        <v>3974000</v>
      </c>
      <c r="AN260" s="103">
        <f t="shared" si="201"/>
        <v>26.060725293461868</v>
      </c>
      <c r="AP260" s="103">
        <f>AP261+AP276+AP288+AP296</f>
        <v>1409500</v>
      </c>
      <c r="AQ260" s="103">
        <f>AQ261+AQ276+AQ288+AQ296</f>
        <v>894000</v>
      </c>
      <c r="AR260" s="103">
        <f>AR261+AR276+AR288+AR296</f>
        <v>892000</v>
      </c>
      <c r="AS260" s="103">
        <f t="shared" si="169"/>
        <v>3195500</v>
      </c>
      <c r="AT260" s="103">
        <f t="shared" si="203"/>
        <v>20.955472489999345</v>
      </c>
      <c r="AV260" s="103">
        <f t="shared" ref="AV260:AV275" si="204">AM260+AS260</f>
        <v>7169500</v>
      </c>
      <c r="AW260" s="103">
        <f t="shared" si="181"/>
        <v>47.016197783461209</v>
      </c>
      <c r="AY260" s="103">
        <f t="shared" ref="AY260:AY282" si="205">AG260+AV260</f>
        <v>15249000</v>
      </c>
      <c r="AZ260" s="103">
        <f t="shared" si="182"/>
        <v>100</v>
      </c>
      <c r="BB260" s="102">
        <f t="shared" si="187"/>
        <v>0</v>
      </c>
      <c r="BC260" s="103">
        <f t="shared" si="196"/>
        <v>0</v>
      </c>
      <c r="BD260" s="103">
        <f t="shared" si="188"/>
        <v>15249000</v>
      </c>
      <c r="BE260" s="93"/>
    </row>
    <row r="261" spans="1:60" ht="30" customHeight="1" x14ac:dyDescent="0.2">
      <c r="A261" s="74"/>
      <c r="B261" s="76"/>
      <c r="C261" s="76"/>
      <c r="D261" s="77"/>
      <c r="E261" s="78"/>
      <c r="F261" s="76"/>
      <c r="G261" s="104"/>
      <c r="H261" s="169" t="s">
        <v>43</v>
      </c>
      <c r="I261" s="81"/>
      <c r="J261" s="78"/>
      <c r="K261" s="82"/>
      <c r="L261" s="83"/>
      <c r="M261" s="77"/>
      <c r="N261" s="101" t="s">
        <v>48</v>
      </c>
      <c r="O261" s="102">
        <v>9797000</v>
      </c>
      <c r="P261" s="103">
        <f>P262</f>
        <v>14007000</v>
      </c>
      <c r="Q261" s="125">
        <f>Q262</f>
        <v>15071000</v>
      </c>
      <c r="R261" s="126">
        <f>R262</f>
        <v>16185000</v>
      </c>
      <c r="S261" s="103">
        <f>S262</f>
        <v>14007000</v>
      </c>
      <c r="T261" s="103"/>
      <c r="U261" s="103">
        <f>U262</f>
        <v>1453000</v>
      </c>
      <c r="V261" s="103">
        <f>V262</f>
        <v>1182000</v>
      </c>
      <c r="W261" s="103">
        <f>W262</f>
        <v>990000</v>
      </c>
      <c r="X261" s="103">
        <f t="shared" si="163"/>
        <v>3625000</v>
      </c>
      <c r="Y261" s="103">
        <f t="shared" si="178"/>
        <v>25.879917184265011</v>
      </c>
      <c r="AA261" s="103">
        <f>AA262</f>
        <v>1147000</v>
      </c>
      <c r="AB261" s="103">
        <f>AB262</f>
        <v>1197000</v>
      </c>
      <c r="AC261" s="103">
        <f>AC262</f>
        <v>1239000</v>
      </c>
      <c r="AD261" s="103">
        <f t="shared" si="165"/>
        <v>3583000</v>
      </c>
      <c r="AE261" s="103">
        <f t="shared" si="199"/>
        <v>25.58006710930249</v>
      </c>
      <c r="AG261" s="103">
        <f t="shared" si="179"/>
        <v>7208000</v>
      </c>
      <c r="AH261" s="103">
        <f t="shared" si="180"/>
        <v>51.459984293567501</v>
      </c>
      <c r="AJ261" s="103">
        <f>AJ262</f>
        <v>1193000</v>
      </c>
      <c r="AK261" s="103">
        <f>AK262</f>
        <v>1187000</v>
      </c>
      <c r="AL261" s="103">
        <f>AL262</f>
        <v>1294500</v>
      </c>
      <c r="AM261" s="103">
        <f t="shared" si="167"/>
        <v>3674500</v>
      </c>
      <c r="AN261" s="103">
        <f t="shared" si="201"/>
        <v>26.233311915470836</v>
      </c>
      <c r="AP261" s="103">
        <f>AP262</f>
        <v>1341500</v>
      </c>
      <c r="AQ261" s="103">
        <f>AQ262</f>
        <v>891000</v>
      </c>
      <c r="AR261" s="103">
        <f>AR262</f>
        <v>892000</v>
      </c>
      <c r="AS261" s="103">
        <f t="shared" si="169"/>
        <v>3124500</v>
      </c>
      <c r="AT261" s="103">
        <f t="shared" si="203"/>
        <v>22.306703790961663</v>
      </c>
      <c r="AV261" s="103">
        <f t="shared" si="204"/>
        <v>6799000</v>
      </c>
      <c r="AW261" s="103">
        <f t="shared" si="181"/>
        <v>48.540015706432499</v>
      </c>
      <c r="AY261" s="103">
        <f t="shared" si="205"/>
        <v>14007000</v>
      </c>
      <c r="AZ261" s="103">
        <f t="shared" si="182"/>
        <v>100</v>
      </c>
      <c r="BB261" s="102">
        <f t="shared" si="187"/>
        <v>0</v>
      </c>
      <c r="BC261" s="103">
        <f t="shared" si="196"/>
        <v>0</v>
      </c>
      <c r="BD261" s="103">
        <f t="shared" si="188"/>
        <v>14007000</v>
      </c>
      <c r="BE261" s="93"/>
    </row>
    <row r="262" spans="1:60" ht="30" customHeight="1" thickBot="1" x14ac:dyDescent="0.25">
      <c r="A262" s="74"/>
      <c r="B262" s="76"/>
      <c r="C262" s="76"/>
      <c r="D262" s="77"/>
      <c r="E262" s="78"/>
      <c r="F262" s="76"/>
      <c r="G262" s="79"/>
      <c r="H262" s="80"/>
      <c r="I262" s="118">
        <v>2</v>
      </c>
      <c r="J262" s="78"/>
      <c r="K262" s="82"/>
      <c r="L262" s="83"/>
      <c r="M262" s="77"/>
      <c r="N262" s="119" t="s">
        <v>51</v>
      </c>
      <c r="O262" s="120">
        <v>9797000</v>
      </c>
      <c r="P262" s="121">
        <f>P263+P267+P271</f>
        <v>14007000</v>
      </c>
      <c r="Q262" s="122">
        <f>Q263+Q267+Q271</f>
        <v>15071000</v>
      </c>
      <c r="R262" s="123">
        <f>R263+R267+R271</f>
        <v>16185000</v>
      </c>
      <c r="S262" s="121">
        <f>S263+S267+S271</f>
        <v>14007000</v>
      </c>
      <c r="T262" s="121"/>
      <c r="U262" s="121">
        <f>U263+U267+U271</f>
        <v>1453000</v>
      </c>
      <c r="V262" s="121">
        <f>V263+V267+V271</f>
        <v>1182000</v>
      </c>
      <c r="W262" s="121">
        <f>W263+W267+W271</f>
        <v>990000</v>
      </c>
      <c r="X262" s="121">
        <f t="shared" si="163"/>
        <v>3625000</v>
      </c>
      <c r="Y262" s="121">
        <f t="shared" si="178"/>
        <v>25.879917184265011</v>
      </c>
      <c r="AA262" s="121">
        <f>AA263+AA267+AA271</f>
        <v>1147000</v>
      </c>
      <c r="AB262" s="121">
        <f>AB263+AB267+AB271</f>
        <v>1197000</v>
      </c>
      <c r="AC262" s="121">
        <f>AC263+AC267+AC271</f>
        <v>1239000</v>
      </c>
      <c r="AD262" s="121">
        <f t="shared" si="165"/>
        <v>3583000</v>
      </c>
      <c r="AE262" s="121">
        <f t="shared" si="199"/>
        <v>25.58006710930249</v>
      </c>
      <c r="AG262" s="121">
        <f t="shared" si="179"/>
        <v>7208000</v>
      </c>
      <c r="AH262" s="121">
        <f t="shared" si="180"/>
        <v>51.459984293567501</v>
      </c>
      <c r="AJ262" s="121">
        <f>AJ263+AJ267+AJ271</f>
        <v>1193000</v>
      </c>
      <c r="AK262" s="121">
        <f>AK263+AK267+AK271</f>
        <v>1187000</v>
      </c>
      <c r="AL262" s="121">
        <f>AL263+AL267+AL271</f>
        <v>1294500</v>
      </c>
      <c r="AM262" s="121">
        <f t="shared" si="167"/>
        <v>3674500</v>
      </c>
      <c r="AN262" s="121">
        <f t="shared" si="201"/>
        <v>26.233311915470836</v>
      </c>
      <c r="AP262" s="121">
        <f>AP263+AP267+AP271</f>
        <v>1341500</v>
      </c>
      <c r="AQ262" s="121">
        <f>AQ263+AQ267+AQ271</f>
        <v>891000</v>
      </c>
      <c r="AR262" s="121">
        <f>AR263+AR267+AR271</f>
        <v>892000</v>
      </c>
      <c r="AS262" s="121">
        <f t="shared" si="169"/>
        <v>3124500</v>
      </c>
      <c r="AT262" s="121">
        <f t="shared" si="203"/>
        <v>22.306703790961663</v>
      </c>
      <c r="AV262" s="121">
        <f t="shared" si="204"/>
        <v>6799000</v>
      </c>
      <c r="AW262" s="121">
        <f t="shared" si="181"/>
        <v>48.540015706432499</v>
      </c>
      <c r="AY262" s="121">
        <f t="shared" si="205"/>
        <v>14007000</v>
      </c>
      <c r="AZ262" s="121">
        <f t="shared" si="182"/>
        <v>100</v>
      </c>
      <c r="BB262" s="120">
        <f t="shared" si="187"/>
        <v>0</v>
      </c>
      <c r="BC262" s="121">
        <f t="shared" si="196"/>
        <v>0</v>
      </c>
      <c r="BD262" s="121">
        <f t="shared" si="188"/>
        <v>14007000</v>
      </c>
      <c r="BE262" s="93"/>
    </row>
    <row r="263" spans="1:60" ht="30" customHeight="1" thickBot="1" x14ac:dyDescent="0.25">
      <c r="A263" s="74"/>
      <c r="B263" s="76"/>
      <c r="C263" s="76"/>
      <c r="D263" s="77"/>
      <c r="E263" s="78"/>
      <c r="F263" s="76"/>
      <c r="G263" s="79"/>
      <c r="H263" s="80"/>
      <c r="I263" s="81"/>
      <c r="J263" s="124" t="s">
        <v>60</v>
      </c>
      <c r="K263" s="82"/>
      <c r="L263" s="83"/>
      <c r="M263" s="77"/>
      <c r="N263" s="101" t="s">
        <v>61</v>
      </c>
      <c r="O263" s="103">
        <v>8166000</v>
      </c>
      <c r="P263" s="103">
        <f>P264+P265+P266</f>
        <v>11940000</v>
      </c>
      <c r="Q263" s="125">
        <f>Q264+Q265+Q266</f>
        <v>12793000</v>
      </c>
      <c r="R263" s="126">
        <f>R264+R265+R266</f>
        <v>13736000</v>
      </c>
      <c r="S263" s="103">
        <f>S264+S265+S266</f>
        <v>11940000</v>
      </c>
      <c r="T263" s="103"/>
      <c r="U263" s="103">
        <f>U264+U265+U266</f>
        <v>1217000</v>
      </c>
      <c r="V263" s="103">
        <f>V264+V265+V266</f>
        <v>1018000</v>
      </c>
      <c r="W263" s="103">
        <f>W264+W265+W266</f>
        <v>801000</v>
      </c>
      <c r="X263" s="103">
        <f t="shared" si="163"/>
        <v>3036000</v>
      </c>
      <c r="Y263" s="103">
        <f t="shared" si="178"/>
        <v>25.427135678391959</v>
      </c>
      <c r="AA263" s="103">
        <f>AA264+AA265+AA266</f>
        <v>973000</v>
      </c>
      <c r="AB263" s="103">
        <f>AB264+AB265+AB266</f>
        <v>1023000</v>
      </c>
      <c r="AC263" s="103">
        <f>AC264+AC265+AC266</f>
        <v>1065000</v>
      </c>
      <c r="AD263" s="103">
        <f t="shared" si="165"/>
        <v>3061000</v>
      </c>
      <c r="AE263" s="170">
        <f t="shared" ref="AE263:AE270" si="206">AD263/(P263/100)</f>
        <v>25.636515912897824</v>
      </c>
      <c r="AG263" s="103">
        <f t="shared" si="179"/>
        <v>6097000</v>
      </c>
      <c r="AH263" s="103">
        <f t="shared" si="180"/>
        <v>51.063651591289783</v>
      </c>
      <c r="AJ263" s="103">
        <f>AJ264+AJ265+AJ266</f>
        <v>1015000</v>
      </c>
      <c r="AK263" s="103">
        <f>AK264+AK265+AK266</f>
        <v>1013000</v>
      </c>
      <c r="AL263" s="103">
        <f>AL264+AL265+AL266</f>
        <v>1111000</v>
      </c>
      <c r="AM263" s="103">
        <f t="shared" si="167"/>
        <v>3139000</v>
      </c>
      <c r="AN263" s="170">
        <f t="shared" ref="AN263:AN270" si="207">AM263/(P263/100)</f>
        <v>26.289782244556115</v>
      </c>
      <c r="AP263" s="103">
        <f>AP264+AP265+AP266</f>
        <v>1180000</v>
      </c>
      <c r="AQ263" s="103">
        <f>AQ264+AQ265+AQ266</f>
        <v>742000</v>
      </c>
      <c r="AR263" s="103">
        <f>AR264+AR265+AR266</f>
        <v>782000</v>
      </c>
      <c r="AS263" s="103">
        <f t="shared" si="169"/>
        <v>2704000</v>
      </c>
      <c r="AT263" s="170">
        <f t="shared" ref="AT263:AT270" si="208">AS263/(P263/100)</f>
        <v>22.646566164154105</v>
      </c>
      <c r="AV263" s="103">
        <f t="shared" si="204"/>
        <v>5843000</v>
      </c>
      <c r="AW263" s="103">
        <f t="shared" si="181"/>
        <v>48.936348408710217</v>
      </c>
      <c r="AY263" s="103">
        <f t="shared" si="205"/>
        <v>11940000</v>
      </c>
      <c r="AZ263" s="103">
        <f t="shared" si="182"/>
        <v>100</v>
      </c>
      <c r="BB263" s="102">
        <f t="shared" si="187"/>
        <v>0</v>
      </c>
      <c r="BC263" s="103">
        <f t="shared" si="196"/>
        <v>0</v>
      </c>
      <c r="BD263" s="103">
        <f t="shared" si="188"/>
        <v>11940000</v>
      </c>
      <c r="BE263" s="93"/>
    </row>
    <row r="264" spans="1:60" ht="30" customHeight="1" thickBot="1" x14ac:dyDescent="0.25">
      <c r="A264" s="74"/>
      <c r="B264" s="76"/>
      <c r="C264" s="76"/>
      <c r="D264" s="77"/>
      <c r="E264" s="78"/>
      <c r="F264" s="76"/>
      <c r="G264" s="79"/>
      <c r="H264" s="80"/>
      <c r="I264" s="81"/>
      <c r="J264" s="78"/>
      <c r="K264" s="127">
        <v>1</v>
      </c>
      <c r="L264" s="83"/>
      <c r="M264" s="77"/>
      <c r="N264" s="128" t="s">
        <v>62</v>
      </c>
      <c r="O264" s="117">
        <v>8045000</v>
      </c>
      <c r="P264" s="117">
        <v>11720000</v>
      </c>
      <c r="Q264" s="117">
        <v>12550000</v>
      </c>
      <c r="R264" s="117">
        <v>13470000</v>
      </c>
      <c r="S264" s="117">
        <v>11720000</v>
      </c>
      <c r="T264" s="117"/>
      <c r="U264" s="160">
        <v>1200000</v>
      </c>
      <c r="V264" s="160">
        <v>1000000</v>
      </c>
      <c r="W264" s="160">
        <v>800000</v>
      </c>
      <c r="X264" s="117">
        <f t="shared" si="163"/>
        <v>3000000</v>
      </c>
      <c r="Y264" s="144">
        <f t="shared" si="178"/>
        <v>25.597269624573379</v>
      </c>
      <c r="AA264" s="160">
        <v>950000</v>
      </c>
      <c r="AB264" s="160">
        <v>1000000</v>
      </c>
      <c r="AC264" s="160">
        <v>1042000</v>
      </c>
      <c r="AD264" s="117">
        <f t="shared" si="165"/>
        <v>2992000</v>
      </c>
      <c r="AE264" s="171">
        <f t="shared" si="206"/>
        <v>25.529010238907851</v>
      </c>
      <c r="AG264" s="117">
        <f t="shared" si="179"/>
        <v>5992000</v>
      </c>
      <c r="AH264" s="117">
        <f t="shared" si="180"/>
        <v>51.12627986348123</v>
      </c>
      <c r="AJ264" s="160">
        <v>990000</v>
      </c>
      <c r="AK264" s="160">
        <v>990000</v>
      </c>
      <c r="AL264" s="160">
        <v>1090000</v>
      </c>
      <c r="AM264" s="117">
        <f t="shared" si="167"/>
        <v>3070000</v>
      </c>
      <c r="AN264" s="171">
        <f t="shared" si="207"/>
        <v>26.194539249146757</v>
      </c>
      <c r="AP264" s="160">
        <v>1162000</v>
      </c>
      <c r="AQ264" s="160">
        <v>724000</v>
      </c>
      <c r="AR264" s="160">
        <v>772000</v>
      </c>
      <c r="AS264" s="117">
        <f t="shared" si="169"/>
        <v>2658000</v>
      </c>
      <c r="AT264" s="171">
        <f t="shared" si="208"/>
        <v>22.679180887372013</v>
      </c>
      <c r="AV264" s="117">
        <f t="shared" si="204"/>
        <v>5728000</v>
      </c>
      <c r="AW264" s="117">
        <f t="shared" si="181"/>
        <v>48.87372013651877</v>
      </c>
      <c r="AY264" s="117">
        <f t="shared" si="205"/>
        <v>11720000</v>
      </c>
      <c r="AZ264" s="117">
        <f t="shared" si="182"/>
        <v>100</v>
      </c>
      <c r="BB264" s="117">
        <f t="shared" si="187"/>
        <v>0</v>
      </c>
      <c r="BC264" s="117">
        <f t="shared" si="196"/>
        <v>0</v>
      </c>
      <c r="BD264" s="117">
        <f t="shared" si="188"/>
        <v>11720000</v>
      </c>
      <c r="BE264" s="93"/>
    </row>
    <row r="265" spans="1:60" ht="30" customHeight="1" thickBot="1" x14ac:dyDescent="0.25">
      <c r="A265" s="74"/>
      <c r="B265" s="76"/>
      <c r="C265" s="76"/>
      <c r="D265" s="77"/>
      <c r="E265" s="78"/>
      <c r="F265" s="76"/>
      <c r="G265" s="79"/>
      <c r="H265" s="80"/>
      <c r="I265" s="81"/>
      <c r="J265" s="78"/>
      <c r="K265" s="127">
        <v>2</v>
      </c>
      <c r="L265" s="83"/>
      <c r="M265" s="77"/>
      <c r="N265" s="128" t="s">
        <v>70</v>
      </c>
      <c r="O265" s="117">
        <v>91000</v>
      </c>
      <c r="P265" s="117">
        <v>190000</v>
      </c>
      <c r="Q265" s="117">
        <v>210000</v>
      </c>
      <c r="R265" s="117">
        <v>230000</v>
      </c>
      <c r="S265" s="117">
        <v>190000</v>
      </c>
      <c r="T265" s="117"/>
      <c r="U265" s="160">
        <v>17000</v>
      </c>
      <c r="V265" s="160">
        <v>18000</v>
      </c>
      <c r="W265" s="160"/>
      <c r="X265" s="117">
        <f t="shared" si="163"/>
        <v>35000</v>
      </c>
      <c r="Y265" s="144">
        <f t="shared" si="178"/>
        <v>18.421052631578949</v>
      </c>
      <c r="AA265" s="160">
        <v>20000</v>
      </c>
      <c r="AB265" s="160">
        <v>20000</v>
      </c>
      <c r="AC265" s="160">
        <v>20000</v>
      </c>
      <c r="AD265" s="117">
        <f t="shared" si="165"/>
        <v>60000</v>
      </c>
      <c r="AE265" s="171">
        <f t="shared" si="206"/>
        <v>31.578947368421051</v>
      </c>
      <c r="AG265" s="117">
        <f t="shared" si="179"/>
        <v>95000</v>
      </c>
      <c r="AH265" s="117">
        <f t="shared" si="180"/>
        <v>50</v>
      </c>
      <c r="AJ265" s="160">
        <v>20000</v>
      </c>
      <c r="AK265" s="160">
        <v>20000</v>
      </c>
      <c r="AL265" s="160">
        <v>15000</v>
      </c>
      <c r="AM265" s="117">
        <f t="shared" si="167"/>
        <v>55000</v>
      </c>
      <c r="AN265" s="171">
        <f t="shared" si="207"/>
        <v>28.94736842105263</v>
      </c>
      <c r="AP265" s="160">
        <v>15000</v>
      </c>
      <c r="AQ265" s="160">
        <v>15000</v>
      </c>
      <c r="AR265" s="160">
        <v>10000</v>
      </c>
      <c r="AS265" s="117">
        <f t="shared" si="169"/>
        <v>40000</v>
      </c>
      <c r="AT265" s="171">
        <f t="shared" si="208"/>
        <v>21.05263157894737</v>
      </c>
      <c r="AV265" s="117">
        <f t="shared" si="204"/>
        <v>95000</v>
      </c>
      <c r="AW265" s="117">
        <f t="shared" si="181"/>
        <v>50</v>
      </c>
      <c r="AY265" s="117">
        <f t="shared" si="205"/>
        <v>190000</v>
      </c>
      <c r="AZ265" s="117">
        <f t="shared" si="182"/>
        <v>100</v>
      </c>
      <c r="BB265" s="117">
        <f t="shared" si="187"/>
        <v>0</v>
      </c>
      <c r="BC265" s="117">
        <f t="shared" si="196"/>
        <v>0</v>
      </c>
      <c r="BD265" s="117">
        <f t="shared" si="188"/>
        <v>190000</v>
      </c>
      <c r="BE265" s="93"/>
    </row>
    <row r="266" spans="1:60" ht="30" customHeight="1" thickBot="1" x14ac:dyDescent="0.25">
      <c r="A266" s="74"/>
      <c r="B266" s="76"/>
      <c r="C266" s="76"/>
      <c r="D266" s="77"/>
      <c r="E266" s="78"/>
      <c r="F266" s="76"/>
      <c r="G266" s="79"/>
      <c r="H266" s="80"/>
      <c r="I266" s="81"/>
      <c r="J266" s="78"/>
      <c r="K266" s="127">
        <v>4</v>
      </c>
      <c r="L266" s="83"/>
      <c r="M266" s="77"/>
      <c r="N266" s="128" t="s">
        <v>63</v>
      </c>
      <c r="O266" s="117">
        <v>30000</v>
      </c>
      <c r="P266" s="117">
        <v>30000</v>
      </c>
      <c r="Q266" s="117">
        <v>33000</v>
      </c>
      <c r="R266" s="117">
        <v>36000</v>
      </c>
      <c r="S266" s="117">
        <v>30000</v>
      </c>
      <c r="T266" s="117"/>
      <c r="U266" s="160"/>
      <c r="V266" s="160"/>
      <c r="W266" s="160">
        <v>1000</v>
      </c>
      <c r="X266" s="117">
        <f t="shared" si="163"/>
        <v>1000</v>
      </c>
      <c r="Y266" s="144">
        <f t="shared" si="178"/>
        <v>3.3333333333333335</v>
      </c>
      <c r="AA266" s="160">
        <v>3000</v>
      </c>
      <c r="AB266" s="160">
        <v>3000</v>
      </c>
      <c r="AC266" s="160">
        <v>3000</v>
      </c>
      <c r="AD266" s="117">
        <f t="shared" si="165"/>
        <v>9000</v>
      </c>
      <c r="AE266" s="171">
        <f t="shared" si="206"/>
        <v>30</v>
      </c>
      <c r="AG266" s="117">
        <f t="shared" si="179"/>
        <v>10000</v>
      </c>
      <c r="AH266" s="117">
        <f t="shared" si="180"/>
        <v>33.333333333333336</v>
      </c>
      <c r="AJ266" s="160">
        <v>5000</v>
      </c>
      <c r="AK266" s="160">
        <v>3000</v>
      </c>
      <c r="AL266" s="160">
        <v>6000</v>
      </c>
      <c r="AM266" s="117">
        <f t="shared" si="167"/>
        <v>14000</v>
      </c>
      <c r="AN266" s="171">
        <f t="shared" si="207"/>
        <v>46.666666666666664</v>
      </c>
      <c r="AP266" s="160">
        <v>3000</v>
      </c>
      <c r="AQ266" s="160">
        <v>3000</v>
      </c>
      <c r="AR266" s="160"/>
      <c r="AS266" s="117">
        <f t="shared" si="169"/>
        <v>6000</v>
      </c>
      <c r="AT266" s="171">
        <f t="shared" si="208"/>
        <v>20</v>
      </c>
      <c r="AV266" s="117">
        <f t="shared" si="204"/>
        <v>20000</v>
      </c>
      <c r="AW266" s="117">
        <f t="shared" si="181"/>
        <v>66.666666666666671</v>
      </c>
      <c r="AY266" s="117">
        <f t="shared" si="205"/>
        <v>30000</v>
      </c>
      <c r="AZ266" s="117">
        <f t="shared" si="182"/>
        <v>100</v>
      </c>
      <c r="BB266" s="117">
        <f t="shared" si="187"/>
        <v>0</v>
      </c>
      <c r="BC266" s="117">
        <f t="shared" si="196"/>
        <v>0</v>
      </c>
      <c r="BD266" s="117">
        <f t="shared" si="188"/>
        <v>30000</v>
      </c>
      <c r="BE266" s="93"/>
    </row>
    <row r="267" spans="1:60" s="195" customFormat="1" ht="30" customHeight="1" thickBot="1" x14ac:dyDescent="0.25">
      <c r="A267" s="74"/>
      <c r="B267" s="76"/>
      <c r="C267" s="76"/>
      <c r="D267" s="77"/>
      <c r="E267" s="78"/>
      <c r="F267" s="76"/>
      <c r="G267" s="79"/>
      <c r="H267" s="80"/>
      <c r="I267" s="81"/>
      <c r="J267" s="124" t="s">
        <v>64</v>
      </c>
      <c r="K267" s="82"/>
      <c r="L267" s="83"/>
      <c r="M267" s="77"/>
      <c r="N267" s="101" t="s">
        <v>65</v>
      </c>
      <c r="O267" s="103">
        <v>1482000</v>
      </c>
      <c r="P267" s="103">
        <f>P268+P269+P270</f>
        <v>1943000</v>
      </c>
      <c r="Q267" s="125">
        <f>Q268+Q269+Q270</f>
        <v>2150000</v>
      </c>
      <c r="R267" s="126">
        <f>R268+R269+R270</f>
        <v>2313000</v>
      </c>
      <c r="S267" s="103">
        <f>S268+S269+S270</f>
        <v>1943000</v>
      </c>
      <c r="T267" s="103"/>
      <c r="U267" s="103">
        <f>U268+U269+U270</f>
        <v>234000</v>
      </c>
      <c r="V267" s="103">
        <f>V268+V269+V270</f>
        <v>160000</v>
      </c>
      <c r="W267" s="103">
        <f>W268+W269+W270</f>
        <v>157000</v>
      </c>
      <c r="X267" s="103">
        <f t="shared" si="163"/>
        <v>551000</v>
      </c>
      <c r="Y267" s="103">
        <f t="shared" si="178"/>
        <v>28.35820895522388</v>
      </c>
      <c r="Z267" s="36"/>
      <c r="AA267" s="103">
        <f>AA268+AA269+AA270</f>
        <v>164000</v>
      </c>
      <c r="AB267" s="103">
        <f>AB268+AB269+AB270</f>
        <v>164000</v>
      </c>
      <c r="AC267" s="103">
        <f>AC268+AC269+AC270</f>
        <v>164000</v>
      </c>
      <c r="AD267" s="103">
        <f t="shared" si="165"/>
        <v>492000</v>
      </c>
      <c r="AE267" s="170">
        <f t="shared" si="206"/>
        <v>25.321667524446731</v>
      </c>
      <c r="AF267" s="36"/>
      <c r="AG267" s="103">
        <f t="shared" si="179"/>
        <v>1043000</v>
      </c>
      <c r="AH267" s="103">
        <f t="shared" si="180"/>
        <v>53.679876479670611</v>
      </c>
      <c r="AI267" s="36"/>
      <c r="AJ267" s="103">
        <f>AJ268+AJ269+AJ270</f>
        <v>168500</v>
      </c>
      <c r="AK267" s="103">
        <f>AK268+AK269+AK270</f>
        <v>164000</v>
      </c>
      <c r="AL267" s="103">
        <f>AL268+AL269+AL270</f>
        <v>174000</v>
      </c>
      <c r="AM267" s="103">
        <f t="shared" si="167"/>
        <v>506500</v>
      </c>
      <c r="AN267" s="170">
        <f t="shared" si="207"/>
        <v>26.067936181163148</v>
      </c>
      <c r="AO267" s="36"/>
      <c r="AP267" s="103">
        <f>AP268+AP269+AP270</f>
        <v>153000</v>
      </c>
      <c r="AQ267" s="103">
        <f>AQ268+AQ269+AQ270</f>
        <v>139500</v>
      </c>
      <c r="AR267" s="103">
        <f>AR268+AR269+AR270</f>
        <v>101000</v>
      </c>
      <c r="AS267" s="103">
        <f t="shared" si="169"/>
        <v>393500</v>
      </c>
      <c r="AT267" s="170">
        <f t="shared" si="208"/>
        <v>20.252187339166237</v>
      </c>
      <c r="AU267" s="194"/>
      <c r="AV267" s="103">
        <f t="shared" si="204"/>
        <v>900000</v>
      </c>
      <c r="AW267" s="103">
        <f t="shared" si="181"/>
        <v>46.320123520329389</v>
      </c>
      <c r="AX267" s="194"/>
      <c r="AY267" s="103">
        <f t="shared" si="205"/>
        <v>1943000</v>
      </c>
      <c r="AZ267" s="103">
        <f t="shared" si="182"/>
        <v>100</v>
      </c>
      <c r="BA267" s="194"/>
      <c r="BB267" s="102">
        <f t="shared" si="187"/>
        <v>0</v>
      </c>
      <c r="BC267" s="103">
        <f t="shared" si="196"/>
        <v>0</v>
      </c>
      <c r="BD267" s="103">
        <f t="shared" si="188"/>
        <v>1943000</v>
      </c>
      <c r="BE267" s="93"/>
    </row>
    <row r="268" spans="1:60" ht="30" customHeight="1" thickBot="1" x14ac:dyDescent="0.25">
      <c r="A268" s="74"/>
      <c r="B268" s="76"/>
      <c r="C268" s="76"/>
      <c r="D268" s="77"/>
      <c r="E268" s="78"/>
      <c r="F268" s="76"/>
      <c r="G268" s="79"/>
      <c r="H268" s="80"/>
      <c r="I268" s="81"/>
      <c r="J268" s="78"/>
      <c r="K268" s="127">
        <v>1</v>
      </c>
      <c r="L268" s="83"/>
      <c r="M268" s="77"/>
      <c r="N268" s="128" t="s">
        <v>62</v>
      </c>
      <c r="O268" s="117">
        <v>1460000</v>
      </c>
      <c r="P268" s="117">
        <v>1900000</v>
      </c>
      <c r="Q268" s="117">
        <v>2100000</v>
      </c>
      <c r="R268" s="117">
        <v>2260000</v>
      </c>
      <c r="S268" s="117">
        <v>1900000</v>
      </c>
      <c r="T268" s="117"/>
      <c r="U268" s="160">
        <v>230000</v>
      </c>
      <c r="V268" s="160">
        <v>156000</v>
      </c>
      <c r="W268" s="160">
        <v>156000</v>
      </c>
      <c r="X268" s="117">
        <f t="shared" si="163"/>
        <v>542000</v>
      </c>
      <c r="Y268" s="144">
        <f t="shared" si="178"/>
        <v>28.526315789473685</v>
      </c>
      <c r="AA268" s="160">
        <v>160000</v>
      </c>
      <c r="AB268" s="160">
        <v>160000</v>
      </c>
      <c r="AC268" s="160">
        <v>160000</v>
      </c>
      <c r="AD268" s="117">
        <f t="shared" si="165"/>
        <v>480000</v>
      </c>
      <c r="AE268" s="171">
        <f t="shared" si="206"/>
        <v>25.263157894736842</v>
      </c>
      <c r="AG268" s="117">
        <f t="shared" si="179"/>
        <v>1022000</v>
      </c>
      <c r="AH268" s="117">
        <f t="shared" si="180"/>
        <v>53.789473684210527</v>
      </c>
      <c r="AJ268" s="160">
        <v>163500</v>
      </c>
      <c r="AK268" s="160">
        <v>160000</v>
      </c>
      <c r="AL268" s="160">
        <v>170000</v>
      </c>
      <c r="AM268" s="117">
        <f t="shared" si="167"/>
        <v>493500</v>
      </c>
      <c r="AN268" s="171">
        <f t="shared" si="207"/>
        <v>25.973684210526315</v>
      </c>
      <c r="AP268" s="160">
        <v>150000</v>
      </c>
      <c r="AQ268" s="160">
        <v>136500</v>
      </c>
      <c r="AR268" s="160">
        <v>98000</v>
      </c>
      <c r="AS268" s="117">
        <f t="shared" si="169"/>
        <v>384500</v>
      </c>
      <c r="AT268" s="171">
        <f t="shared" si="208"/>
        <v>20.236842105263158</v>
      </c>
      <c r="AV268" s="117">
        <f t="shared" si="204"/>
        <v>878000</v>
      </c>
      <c r="AW268" s="117">
        <f t="shared" si="181"/>
        <v>46.210526315789473</v>
      </c>
      <c r="AY268" s="117">
        <f t="shared" si="205"/>
        <v>1900000</v>
      </c>
      <c r="AZ268" s="117">
        <f t="shared" si="182"/>
        <v>100</v>
      </c>
      <c r="BB268" s="117">
        <f t="shared" si="187"/>
        <v>0</v>
      </c>
      <c r="BC268" s="117">
        <f t="shared" si="196"/>
        <v>0</v>
      </c>
      <c r="BD268" s="117">
        <f t="shared" si="188"/>
        <v>1900000</v>
      </c>
      <c r="BE268" s="93"/>
    </row>
    <row r="269" spans="1:60" ht="30" customHeight="1" thickBot="1" x14ac:dyDescent="0.25">
      <c r="A269" s="74"/>
      <c r="B269" s="76"/>
      <c r="C269" s="76"/>
      <c r="D269" s="77"/>
      <c r="E269" s="78"/>
      <c r="F269" s="76"/>
      <c r="G269" s="79"/>
      <c r="H269" s="80"/>
      <c r="I269" s="81"/>
      <c r="J269" s="78"/>
      <c r="K269" s="127">
        <v>2</v>
      </c>
      <c r="L269" s="83"/>
      <c r="M269" s="77"/>
      <c r="N269" s="128" t="s">
        <v>70</v>
      </c>
      <c r="O269" s="117">
        <v>17000</v>
      </c>
      <c r="P269" s="117">
        <v>42000</v>
      </c>
      <c r="Q269" s="117">
        <v>49000</v>
      </c>
      <c r="R269" s="117">
        <v>52000</v>
      </c>
      <c r="S269" s="117">
        <v>42000</v>
      </c>
      <c r="T269" s="117"/>
      <c r="U269" s="160">
        <v>4000</v>
      </c>
      <c r="V269" s="160">
        <v>4000</v>
      </c>
      <c r="W269" s="160"/>
      <c r="X269" s="117">
        <f t="shared" si="163"/>
        <v>8000</v>
      </c>
      <c r="Y269" s="144">
        <f t="shared" si="178"/>
        <v>19.047619047619047</v>
      </c>
      <c r="AA269" s="160">
        <v>4000</v>
      </c>
      <c r="AB269" s="160">
        <v>4000</v>
      </c>
      <c r="AC269" s="160">
        <v>4000</v>
      </c>
      <c r="AD269" s="117">
        <f t="shared" si="165"/>
        <v>12000</v>
      </c>
      <c r="AE269" s="171">
        <f t="shared" si="206"/>
        <v>28.571428571428573</v>
      </c>
      <c r="AG269" s="117">
        <f t="shared" si="179"/>
        <v>20000</v>
      </c>
      <c r="AH269" s="117">
        <f t="shared" si="180"/>
        <v>47.61904761904762</v>
      </c>
      <c r="AJ269" s="160">
        <v>5000</v>
      </c>
      <c r="AK269" s="160">
        <v>4000</v>
      </c>
      <c r="AL269" s="160">
        <v>4000</v>
      </c>
      <c r="AM269" s="117">
        <f t="shared" si="167"/>
        <v>13000</v>
      </c>
      <c r="AN269" s="171">
        <f t="shared" si="207"/>
        <v>30.952380952380953</v>
      </c>
      <c r="AP269" s="160">
        <v>3000</v>
      </c>
      <c r="AQ269" s="160">
        <v>3000</v>
      </c>
      <c r="AR269" s="160">
        <v>3000</v>
      </c>
      <c r="AS269" s="117">
        <f t="shared" si="169"/>
        <v>9000</v>
      </c>
      <c r="AT269" s="171">
        <f t="shared" si="208"/>
        <v>21.428571428571427</v>
      </c>
      <c r="AV269" s="117">
        <f t="shared" si="204"/>
        <v>22000</v>
      </c>
      <c r="AW269" s="117">
        <f t="shared" si="181"/>
        <v>52.38095238095238</v>
      </c>
      <c r="AY269" s="117">
        <f t="shared" si="205"/>
        <v>42000</v>
      </c>
      <c r="AZ269" s="117">
        <f t="shared" si="182"/>
        <v>100</v>
      </c>
      <c r="BB269" s="117">
        <f t="shared" si="187"/>
        <v>0</v>
      </c>
      <c r="BC269" s="117">
        <f t="shared" si="196"/>
        <v>0</v>
      </c>
      <c r="BD269" s="117">
        <f t="shared" si="188"/>
        <v>42000</v>
      </c>
      <c r="BE269" s="93"/>
    </row>
    <row r="270" spans="1:60" ht="30" customHeight="1" x14ac:dyDescent="0.2">
      <c r="A270" s="74"/>
      <c r="B270" s="76"/>
      <c r="C270" s="76"/>
      <c r="D270" s="77"/>
      <c r="E270" s="78"/>
      <c r="F270" s="76"/>
      <c r="G270" s="79"/>
      <c r="H270" s="80"/>
      <c r="I270" s="81"/>
      <c r="J270" s="78"/>
      <c r="K270" s="127">
        <v>4</v>
      </c>
      <c r="L270" s="83"/>
      <c r="M270" s="77"/>
      <c r="N270" s="128" t="s">
        <v>63</v>
      </c>
      <c r="O270" s="117">
        <v>5000</v>
      </c>
      <c r="P270" s="117">
        <v>1000</v>
      </c>
      <c r="Q270" s="117">
        <v>1000</v>
      </c>
      <c r="R270" s="117">
        <v>1000</v>
      </c>
      <c r="S270" s="117">
        <v>1000</v>
      </c>
      <c r="T270" s="117"/>
      <c r="U270" s="160"/>
      <c r="V270" s="160"/>
      <c r="W270" s="160">
        <v>1000</v>
      </c>
      <c r="X270" s="117">
        <f t="shared" si="163"/>
        <v>1000</v>
      </c>
      <c r="Y270" s="144">
        <f t="shared" si="178"/>
        <v>100</v>
      </c>
      <c r="AA270" s="160"/>
      <c r="AB270" s="160"/>
      <c r="AC270" s="160"/>
      <c r="AD270" s="117">
        <f t="shared" si="165"/>
        <v>0</v>
      </c>
      <c r="AE270" s="171">
        <f t="shared" si="206"/>
        <v>0</v>
      </c>
      <c r="AG270" s="117">
        <f t="shared" si="179"/>
        <v>1000</v>
      </c>
      <c r="AH270" s="117">
        <f t="shared" si="180"/>
        <v>100</v>
      </c>
      <c r="AJ270" s="160"/>
      <c r="AK270" s="160"/>
      <c r="AL270" s="160"/>
      <c r="AM270" s="117">
        <f t="shared" si="167"/>
        <v>0</v>
      </c>
      <c r="AN270" s="171">
        <f t="shared" si="207"/>
        <v>0</v>
      </c>
      <c r="AP270" s="160"/>
      <c r="AQ270" s="160"/>
      <c r="AR270" s="160"/>
      <c r="AS270" s="117">
        <f t="shared" si="169"/>
        <v>0</v>
      </c>
      <c r="AT270" s="171">
        <f t="shared" si="208"/>
        <v>0</v>
      </c>
      <c r="AV270" s="117">
        <f t="shared" si="204"/>
        <v>0</v>
      </c>
      <c r="AW270" s="117">
        <f t="shared" si="181"/>
        <v>0</v>
      </c>
      <c r="AY270" s="117">
        <f t="shared" si="205"/>
        <v>1000</v>
      </c>
      <c r="AZ270" s="117">
        <f t="shared" si="182"/>
        <v>100</v>
      </c>
      <c r="BB270" s="117">
        <f t="shared" si="187"/>
        <v>0</v>
      </c>
      <c r="BC270" s="117">
        <f t="shared" si="196"/>
        <v>0</v>
      </c>
      <c r="BD270" s="117">
        <f t="shared" si="188"/>
        <v>1000</v>
      </c>
      <c r="BE270" s="93"/>
    </row>
    <row r="271" spans="1:60" ht="30" customHeight="1" x14ac:dyDescent="0.2">
      <c r="A271" s="74"/>
      <c r="B271" s="76"/>
      <c r="C271" s="76"/>
      <c r="D271" s="77"/>
      <c r="E271" s="78"/>
      <c r="F271" s="76"/>
      <c r="G271" s="79"/>
      <c r="H271" s="80"/>
      <c r="I271" s="81"/>
      <c r="J271" s="124" t="s">
        <v>52</v>
      </c>
      <c r="K271" s="82"/>
      <c r="L271" s="83"/>
      <c r="M271" s="77"/>
      <c r="N271" s="101" t="s">
        <v>53</v>
      </c>
      <c r="O271" s="102">
        <v>149000</v>
      </c>
      <c r="P271" s="103">
        <f>P272+P273+P274+P275</f>
        <v>124000</v>
      </c>
      <c r="Q271" s="125">
        <f>Q272+Q273+Q274+Q275</f>
        <v>128000</v>
      </c>
      <c r="R271" s="126">
        <f>R272+R273+R274+R275</f>
        <v>136000</v>
      </c>
      <c r="S271" s="103">
        <f>S272+S273+S274+S275</f>
        <v>124000</v>
      </c>
      <c r="T271" s="103"/>
      <c r="U271" s="103">
        <f>U272+U273+U274+U275</f>
        <v>2000</v>
      </c>
      <c r="V271" s="103">
        <f>V272+V273+V274+V275</f>
        <v>4000</v>
      </c>
      <c r="W271" s="103">
        <f>W272+W273+W274+W275</f>
        <v>32000</v>
      </c>
      <c r="X271" s="103">
        <f t="shared" si="163"/>
        <v>38000</v>
      </c>
      <c r="Y271" s="103">
        <f t="shared" si="178"/>
        <v>30.64516129032258</v>
      </c>
      <c r="AA271" s="103">
        <f>AA272+AA273+AA274+AA275</f>
        <v>10000</v>
      </c>
      <c r="AB271" s="103">
        <f>AB272+AB273+AB274+AB275</f>
        <v>10000</v>
      </c>
      <c r="AC271" s="103">
        <f>AC272+AC273+AC274+AC275</f>
        <v>10000</v>
      </c>
      <c r="AD271" s="103">
        <f t="shared" si="165"/>
        <v>30000</v>
      </c>
      <c r="AE271" s="103">
        <f>AD271/(S271/100)</f>
        <v>24.193548387096776</v>
      </c>
      <c r="AG271" s="103">
        <f t="shared" si="179"/>
        <v>68000</v>
      </c>
      <c r="AH271" s="103">
        <f t="shared" si="180"/>
        <v>54.838709677419352</v>
      </c>
      <c r="AJ271" s="103">
        <f>AJ272+AJ273+AJ274+AJ275</f>
        <v>9500</v>
      </c>
      <c r="AK271" s="103">
        <f>AK272+AK273+AK274+AK275</f>
        <v>10000</v>
      </c>
      <c r="AL271" s="103">
        <f>AL272+AL273+AL274+AL275</f>
        <v>9500</v>
      </c>
      <c r="AM271" s="103">
        <f t="shared" si="167"/>
        <v>29000</v>
      </c>
      <c r="AN271" s="103">
        <f>AM271/(S271/100)</f>
        <v>23.387096774193548</v>
      </c>
      <c r="AP271" s="103">
        <f>AP272+AP273+AP274+AP275</f>
        <v>8500</v>
      </c>
      <c r="AQ271" s="103">
        <f>AQ272+AQ273+AQ274+AQ275</f>
        <v>9500</v>
      </c>
      <c r="AR271" s="103">
        <f>AR272+AR273+AR274+AR275</f>
        <v>9000</v>
      </c>
      <c r="AS271" s="103">
        <f t="shared" si="169"/>
        <v>27000</v>
      </c>
      <c r="AT271" s="103">
        <f>AS271/(S271/100)</f>
        <v>21.774193548387096</v>
      </c>
      <c r="AV271" s="103">
        <f t="shared" si="204"/>
        <v>56000</v>
      </c>
      <c r="AW271" s="103">
        <f t="shared" si="181"/>
        <v>45.161290322580648</v>
      </c>
      <c r="AY271" s="103">
        <f t="shared" si="205"/>
        <v>124000</v>
      </c>
      <c r="AZ271" s="103">
        <f t="shared" si="182"/>
        <v>100</v>
      </c>
      <c r="BB271" s="102">
        <f t="shared" si="187"/>
        <v>0</v>
      </c>
      <c r="BC271" s="103">
        <f t="shared" si="196"/>
        <v>0</v>
      </c>
      <c r="BD271" s="103">
        <f t="shared" si="188"/>
        <v>124000</v>
      </c>
      <c r="BE271" s="93"/>
    </row>
    <row r="272" spans="1:60" ht="30" customHeight="1" x14ac:dyDescent="0.2">
      <c r="A272" s="74"/>
      <c r="B272" s="76"/>
      <c r="C272" s="76"/>
      <c r="D272" s="77"/>
      <c r="E272" s="78"/>
      <c r="F272" s="76"/>
      <c r="G272" s="79"/>
      <c r="H272" s="80"/>
      <c r="I272" s="81"/>
      <c r="J272" s="78"/>
      <c r="K272" s="127">
        <v>2</v>
      </c>
      <c r="L272" s="83"/>
      <c r="M272" s="77"/>
      <c r="N272" s="128" t="s">
        <v>54</v>
      </c>
      <c r="O272" s="129">
        <v>13000</v>
      </c>
      <c r="P272" s="117">
        <v>20000</v>
      </c>
      <c r="Q272" s="117">
        <v>21000</v>
      </c>
      <c r="R272" s="117">
        <v>21000</v>
      </c>
      <c r="S272" s="117">
        <v>20000</v>
      </c>
      <c r="T272" s="117"/>
      <c r="U272" s="160"/>
      <c r="V272" s="160"/>
      <c r="W272" s="160">
        <v>4000</v>
      </c>
      <c r="X272" s="117">
        <f t="shared" si="163"/>
        <v>4000</v>
      </c>
      <c r="Y272" s="144">
        <f t="shared" si="178"/>
        <v>20</v>
      </c>
      <c r="AA272" s="160">
        <v>1000</v>
      </c>
      <c r="AB272" s="160">
        <v>1000</v>
      </c>
      <c r="AC272" s="160">
        <v>1000</v>
      </c>
      <c r="AD272" s="117">
        <f t="shared" si="165"/>
        <v>3000</v>
      </c>
      <c r="AE272" s="144">
        <f>AD272/(S272/100)</f>
        <v>15</v>
      </c>
      <c r="AG272" s="117">
        <f t="shared" si="179"/>
        <v>7000</v>
      </c>
      <c r="AH272" s="117">
        <f t="shared" si="180"/>
        <v>35</v>
      </c>
      <c r="AJ272" s="160">
        <v>1500</v>
      </c>
      <c r="AK272" s="160">
        <v>2000</v>
      </c>
      <c r="AL272" s="160">
        <v>1500</v>
      </c>
      <c r="AM272" s="117">
        <f t="shared" si="167"/>
        <v>5000</v>
      </c>
      <c r="AN272" s="144">
        <f>AM272/(S272/100)</f>
        <v>25</v>
      </c>
      <c r="AP272" s="160">
        <v>2000</v>
      </c>
      <c r="AQ272" s="160">
        <v>3000</v>
      </c>
      <c r="AR272" s="160">
        <v>3000</v>
      </c>
      <c r="AS272" s="117">
        <f t="shared" si="169"/>
        <v>8000</v>
      </c>
      <c r="AT272" s="144">
        <f>AS272/(S272/100)</f>
        <v>40</v>
      </c>
      <c r="AV272" s="117">
        <f t="shared" si="204"/>
        <v>13000</v>
      </c>
      <c r="AW272" s="117">
        <f t="shared" si="181"/>
        <v>65</v>
      </c>
      <c r="AY272" s="117">
        <f t="shared" si="205"/>
        <v>20000</v>
      </c>
      <c r="AZ272" s="117">
        <f t="shared" si="182"/>
        <v>100</v>
      </c>
      <c r="BB272" s="117">
        <f t="shared" si="187"/>
        <v>0</v>
      </c>
      <c r="BC272" s="117">
        <f t="shared" si="196"/>
        <v>0</v>
      </c>
      <c r="BD272" s="117">
        <f t="shared" si="188"/>
        <v>20000</v>
      </c>
      <c r="BE272" s="93"/>
    </row>
    <row r="273" spans="1:57" ht="30" customHeight="1" x14ac:dyDescent="0.2">
      <c r="A273" s="74"/>
      <c r="B273" s="76"/>
      <c r="C273" s="76"/>
      <c r="D273" s="77"/>
      <c r="E273" s="78"/>
      <c r="F273" s="76"/>
      <c r="G273" s="79"/>
      <c r="H273" s="80"/>
      <c r="I273" s="81"/>
      <c r="J273" s="78"/>
      <c r="K273" s="127">
        <v>3</v>
      </c>
      <c r="L273" s="83"/>
      <c r="M273" s="77"/>
      <c r="N273" s="128" t="s">
        <v>66</v>
      </c>
      <c r="O273" s="129">
        <v>120000</v>
      </c>
      <c r="P273" s="117">
        <v>88000</v>
      </c>
      <c r="Q273" s="117">
        <v>93000</v>
      </c>
      <c r="R273" s="117">
        <v>99000</v>
      </c>
      <c r="S273" s="117">
        <v>88000</v>
      </c>
      <c r="T273" s="117"/>
      <c r="U273" s="160"/>
      <c r="V273" s="160">
        <v>1000</v>
      </c>
      <c r="W273" s="160">
        <v>24000</v>
      </c>
      <c r="X273" s="117">
        <f t="shared" si="163"/>
        <v>25000</v>
      </c>
      <c r="Y273" s="144">
        <f t="shared" si="178"/>
        <v>28.40909090909091</v>
      </c>
      <c r="AA273" s="160">
        <v>8000</v>
      </c>
      <c r="AB273" s="160">
        <v>8000</v>
      </c>
      <c r="AC273" s="160">
        <v>8000</v>
      </c>
      <c r="AD273" s="117">
        <f t="shared" si="165"/>
        <v>24000</v>
      </c>
      <c r="AE273" s="144">
        <f>AD273/(S273/100)</f>
        <v>27.272727272727273</v>
      </c>
      <c r="AG273" s="117">
        <f t="shared" si="179"/>
        <v>49000</v>
      </c>
      <c r="AH273" s="117">
        <f t="shared" si="180"/>
        <v>55.68181818181818</v>
      </c>
      <c r="AJ273" s="160">
        <v>7000</v>
      </c>
      <c r="AK273" s="160">
        <v>7000</v>
      </c>
      <c r="AL273" s="160">
        <v>7000</v>
      </c>
      <c r="AM273" s="117">
        <f t="shared" si="167"/>
        <v>21000</v>
      </c>
      <c r="AN273" s="144">
        <f>AM273/(S273/100)</f>
        <v>23.863636363636363</v>
      </c>
      <c r="AP273" s="160">
        <v>6000</v>
      </c>
      <c r="AQ273" s="160">
        <v>6000</v>
      </c>
      <c r="AR273" s="160">
        <v>6000</v>
      </c>
      <c r="AS273" s="117">
        <f t="shared" si="169"/>
        <v>18000</v>
      </c>
      <c r="AT273" s="144">
        <f>AS273/(S273/100)</f>
        <v>20.454545454545453</v>
      </c>
      <c r="AV273" s="117">
        <f t="shared" si="204"/>
        <v>39000</v>
      </c>
      <c r="AW273" s="117">
        <f t="shared" si="181"/>
        <v>44.31818181818182</v>
      </c>
      <c r="AY273" s="117">
        <f t="shared" si="205"/>
        <v>88000</v>
      </c>
      <c r="AZ273" s="117">
        <f t="shared" si="182"/>
        <v>100</v>
      </c>
      <c r="BB273" s="117">
        <f t="shared" si="187"/>
        <v>0</v>
      </c>
      <c r="BC273" s="117">
        <f t="shared" si="196"/>
        <v>0</v>
      </c>
      <c r="BD273" s="117">
        <f t="shared" si="188"/>
        <v>88000</v>
      </c>
      <c r="BE273" s="93"/>
    </row>
    <row r="274" spans="1:57" ht="30" customHeight="1" x14ac:dyDescent="0.2">
      <c r="A274" s="74"/>
      <c r="B274" s="76"/>
      <c r="C274" s="76"/>
      <c r="D274" s="77"/>
      <c r="E274" s="78"/>
      <c r="F274" s="76"/>
      <c r="G274" s="79"/>
      <c r="H274" s="80"/>
      <c r="I274" s="81"/>
      <c r="J274" s="78"/>
      <c r="K274" s="127">
        <v>5</v>
      </c>
      <c r="L274" s="83"/>
      <c r="M274" s="77"/>
      <c r="N274" s="128" t="s">
        <v>55</v>
      </c>
      <c r="O274" s="129">
        <v>7000</v>
      </c>
      <c r="P274" s="117">
        <v>6000</v>
      </c>
      <c r="Q274" s="117">
        <v>4000</v>
      </c>
      <c r="R274" s="117">
        <v>6000</v>
      </c>
      <c r="S274" s="117">
        <v>6000</v>
      </c>
      <c r="T274" s="117"/>
      <c r="U274" s="160">
        <v>2000</v>
      </c>
      <c r="V274" s="160">
        <v>2000</v>
      </c>
      <c r="W274" s="160">
        <v>2000</v>
      </c>
      <c r="X274" s="117">
        <f t="shared" si="163"/>
        <v>6000</v>
      </c>
      <c r="Y274" s="144">
        <f t="shared" si="178"/>
        <v>100</v>
      </c>
      <c r="AA274" s="160"/>
      <c r="AB274" s="160"/>
      <c r="AC274" s="160"/>
      <c r="AD274" s="117">
        <f t="shared" si="165"/>
        <v>0</v>
      </c>
      <c r="AE274" s="144">
        <f>AD274/(S274/100)</f>
        <v>0</v>
      </c>
      <c r="AG274" s="117">
        <f t="shared" si="179"/>
        <v>6000</v>
      </c>
      <c r="AH274" s="117">
        <f t="shared" si="180"/>
        <v>100</v>
      </c>
      <c r="AJ274" s="160"/>
      <c r="AK274" s="160"/>
      <c r="AL274" s="160"/>
      <c r="AM274" s="117">
        <f t="shared" si="167"/>
        <v>0</v>
      </c>
      <c r="AN274" s="144">
        <f>AM274/(S274/100)</f>
        <v>0</v>
      </c>
      <c r="AP274" s="160"/>
      <c r="AQ274" s="160"/>
      <c r="AR274" s="160"/>
      <c r="AS274" s="117">
        <f t="shared" si="169"/>
        <v>0</v>
      </c>
      <c r="AT274" s="144">
        <f>AS274/(S274/100)</f>
        <v>0</v>
      </c>
      <c r="AV274" s="117">
        <f t="shared" si="204"/>
        <v>0</v>
      </c>
      <c r="AW274" s="117">
        <f t="shared" si="181"/>
        <v>0</v>
      </c>
      <c r="AY274" s="117">
        <f t="shared" si="205"/>
        <v>6000</v>
      </c>
      <c r="AZ274" s="117">
        <f t="shared" si="182"/>
        <v>100</v>
      </c>
      <c r="BB274" s="117">
        <f t="shared" si="187"/>
        <v>0</v>
      </c>
      <c r="BC274" s="117">
        <f t="shared" si="196"/>
        <v>0</v>
      </c>
      <c r="BD274" s="117">
        <f t="shared" si="188"/>
        <v>6000</v>
      </c>
      <c r="BE274" s="93"/>
    </row>
    <row r="275" spans="1:57" ht="30" customHeight="1" x14ac:dyDescent="0.2">
      <c r="A275" s="74"/>
      <c r="B275" s="76"/>
      <c r="C275" s="76"/>
      <c r="D275" s="77"/>
      <c r="E275" s="78"/>
      <c r="F275" s="76"/>
      <c r="G275" s="79"/>
      <c r="H275" s="80"/>
      <c r="I275" s="81"/>
      <c r="J275" s="78"/>
      <c r="K275" s="127">
        <v>7</v>
      </c>
      <c r="L275" s="83"/>
      <c r="M275" s="77"/>
      <c r="N275" s="128" t="s">
        <v>56</v>
      </c>
      <c r="O275" s="129">
        <v>9000</v>
      </c>
      <c r="P275" s="117">
        <v>10000</v>
      </c>
      <c r="Q275" s="117">
        <v>10000</v>
      </c>
      <c r="R275" s="117">
        <v>10000</v>
      </c>
      <c r="S275" s="117">
        <v>10000</v>
      </c>
      <c r="T275" s="117"/>
      <c r="U275" s="160"/>
      <c r="V275" s="160">
        <v>1000</v>
      </c>
      <c r="W275" s="160">
        <v>2000</v>
      </c>
      <c r="X275" s="117">
        <f t="shared" si="163"/>
        <v>3000</v>
      </c>
      <c r="Y275" s="144">
        <f t="shared" si="178"/>
        <v>30</v>
      </c>
      <c r="AA275" s="160">
        <v>1000</v>
      </c>
      <c r="AB275" s="160">
        <v>1000</v>
      </c>
      <c r="AC275" s="160">
        <v>1000</v>
      </c>
      <c r="AD275" s="117">
        <f t="shared" si="165"/>
        <v>3000</v>
      </c>
      <c r="AE275" s="144">
        <f>AD275/(S275/100)</f>
        <v>30</v>
      </c>
      <c r="AG275" s="117">
        <f t="shared" si="179"/>
        <v>6000</v>
      </c>
      <c r="AH275" s="117">
        <f t="shared" si="180"/>
        <v>60</v>
      </c>
      <c r="AJ275" s="160">
        <v>1000</v>
      </c>
      <c r="AK275" s="160">
        <v>1000</v>
      </c>
      <c r="AL275" s="160">
        <v>1000</v>
      </c>
      <c r="AM275" s="117">
        <f t="shared" si="167"/>
        <v>3000</v>
      </c>
      <c r="AN275" s="144">
        <f>AM275/(S275/100)</f>
        <v>30</v>
      </c>
      <c r="AP275" s="160">
        <v>500</v>
      </c>
      <c r="AQ275" s="160">
        <v>500</v>
      </c>
      <c r="AR275" s="160"/>
      <c r="AS275" s="117">
        <f t="shared" si="169"/>
        <v>1000</v>
      </c>
      <c r="AT275" s="144">
        <f>AS275/(S275/100)</f>
        <v>10</v>
      </c>
      <c r="AV275" s="117">
        <f t="shared" si="204"/>
        <v>4000</v>
      </c>
      <c r="AW275" s="117">
        <f t="shared" si="181"/>
        <v>40</v>
      </c>
      <c r="AY275" s="117">
        <f t="shared" si="205"/>
        <v>10000</v>
      </c>
      <c r="AZ275" s="117">
        <f t="shared" si="182"/>
        <v>100</v>
      </c>
      <c r="BB275" s="117">
        <f t="shared" si="187"/>
        <v>0</v>
      </c>
      <c r="BC275" s="117">
        <f t="shared" si="196"/>
        <v>0</v>
      </c>
      <c r="BD275" s="117">
        <f t="shared" si="188"/>
        <v>10000</v>
      </c>
      <c r="BE275" s="93"/>
    </row>
    <row r="276" spans="1:57" ht="30" customHeight="1" x14ac:dyDescent="0.2">
      <c r="A276" s="74"/>
      <c r="B276" s="76"/>
      <c r="C276" s="76"/>
      <c r="D276" s="77"/>
      <c r="E276" s="78"/>
      <c r="F276" s="76"/>
      <c r="G276" s="104"/>
      <c r="H276" s="106" t="s">
        <v>49</v>
      </c>
      <c r="I276" s="107"/>
      <c r="J276" s="108"/>
      <c r="K276" s="109"/>
      <c r="L276" s="110"/>
      <c r="M276" s="111"/>
      <c r="N276" s="112" t="s">
        <v>50</v>
      </c>
      <c r="O276" s="113">
        <v>1042000</v>
      </c>
      <c r="P276" s="114">
        <f>P277</f>
        <v>1186000</v>
      </c>
      <c r="Q276" s="115">
        <f>Q277</f>
        <v>1195000</v>
      </c>
      <c r="R276" s="116">
        <f>R277</f>
        <v>1195000</v>
      </c>
      <c r="S276" s="114">
        <f>S277</f>
        <v>1186000</v>
      </c>
      <c r="T276" s="114"/>
      <c r="U276" s="114">
        <f>U277</f>
        <v>6000</v>
      </c>
      <c r="V276" s="114">
        <f>V277</f>
        <v>1000</v>
      </c>
      <c r="W276" s="114">
        <f>W277</f>
        <v>318000</v>
      </c>
      <c r="X276" s="114">
        <f>SUM(U276:W276)</f>
        <v>325000</v>
      </c>
      <c r="Y276" s="114">
        <f t="shared" si="178"/>
        <v>27.403035413153457</v>
      </c>
      <c r="AA276" s="114">
        <f>AA277</f>
        <v>196000</v>
      </c>
      <c r="AB276" s="114">
        <f>AB277</f>
        <v>196000</v>
      </c>
      <c r="AC276" s="114">
        <f>AC277</f>
        <v>106000</v>
      </c>
      <c r="AD276" s="114">
        <f>SUM(AA276:AC276)</f>
        <v>498000</v>
      </c>
      <c r="AE276" s="114">
        <f t="shared" ref="AE276:AE305" si="209">AD276/(S276/100)</f>
        <v>41.989881956155145</v>
      </c>
      <c r="AG276" s="114">
        <f t="shared" si="179"/>
        <v>823000</v>
      </c>
      <c r="AH276" s="114">
        <f t="shared" si="180"/>
        <v>69.392917369308606</v>
      </c>
      <c r="AJ276" s="114">
        <f>AJ277</f>
        <v>96000</v>
      </c>
      <c r="AK276" s="114">
        <f>AK277</f>
        <v>96000</v>
      </c>
      <c r="AL276" s="114">
        <f>AL277</f>
        <v>100000</v>
      </c>
      <c r="AM276" s="114">
        <f>SUM(AJ276:AL276)</f>
        <v>292000</v>
      </c>
      <c r="AN276" s="114">
        <f t="shared" ref="AN276:AN305" si="210">AM276/(S276/100)</f>
        <v>24.620573355817875</v>
      </c>
      <c r="AP276" s="114">
        <f>AP277</f>
        <v>68000</v>
      </c>
      <c r="AQ276" s="114">
        <f>AQ277</f>
        <v>3000</v>
      </c>
      <c r="AR276" s="114">
        <f>AR277</f>
        <v>0</v>
      </c>
      <c r="AS276" s="114">
        <f>SUM(AP276:AR276)</f>
        <v>71000</v>
      </c>
      <c r="AT276" s="114">
        <f t="shared" ref="AT276:AT305" si="211">AS276/(S276/100)</f>
        <v>5.9865092748735247</v>
      </c>
      <c r="AV276" s="114">
        <f>AM276+AS276</f>
        <v>363000</v>
      </c>
      <c r="AW276" s="114">
        <f t="shared" si="181"/>
        <v>30.607082630691398</v>
      </c>
      <c r="AY276" s="114">
        <f t="shared" si="205"/>
        <v>1186000</v>
      </c>
      <c r="AZ276" s="114">
        <f t="shared" si="182"/>
        <v>100</v>
      </c>
      <c r="BB276" s="114">
        <f t="shared" si="187"/>
        <v>0</v>
      </c>
      <c r="BC276" s="117">
        <f t="shared" si="196"/>
        <v>0</v>
      </c>
      <c r="BD276" s="114">
        <f t="shared" si="188"/>
        <v>1186000</v>
      </c>
      <c r="BE276" s="93"/>
    </row>
    <row r="277" spans="1:57" ht="30" customHeight="1" x14ac:dyDescent="0.2">
      <c r="A277" s="74"/>
      <c r="B277" s="76"/>
      <c r="C277" s="76"/>
      <c r="D277" s="77"/>
      <c r="E277" s="78"/>
      <c r="F277" s="76"/>
      <c r="G277" s="79"/>
      <c r="H277" s="80"/>
      <c r="I277" s="118">
        <v>2</v>
      </c>
      <c r="J277" s="78"/>
      <c r="K277" s="82"/>
      <c r="L277" s="83"/>
      <c r="M277" s="77"/>
      <c r="N277" s="119" t="s">
        <v>51</v>
      </c>
      <c r="O277" s="120">
        <v>1042000</v>
      </c>
      <c r="P277" s="121">
        <f>P278+P281+P283</f>
        <v>1186000</v>
      </c>
      <c r="Q277" s="122">
        <f>Q278+Q281+Q283</f>
        <v>1195000</v>
      </c>
      <c r="R277" s="123">
        <f>R278+R281+R283</f>
        <v>1195000</v>
      </c>
      <c r="S277" s="121">
        <f>S278+S281+S283</f>
        <v>1186000</v>
      </c>
      <c r="T277" s="121"/>
      <c r="U277" s="121">
        <f>U278+U281+U283</f>
        <v>6000</v>
      </c>
      <c r="V277" s="121">
        <f>V278+V281+V283</f>
        <v>1000</v>
      </c>
      <c r="W277" s="121">
        <f>W278+W281+W283</f>
        <v>318000</v>
      </c>
      <c r="X277" s="121">
        <f>X278+X281+X283</f>
        <v>325000</v>
      </c>
      <c r="Y277" s="121">
        <f t="shared" si="178"/>
        <v>27.403035413153457</v>
      </c>
      <c r="AA277" s="121">
        <f>AA278+AA281+AA283</f>
        <v>196000</v>
      </c>
      <c r="AB277" s="121">
        <f>AB278+AB281+AB283</f>
        <v>196000</v>
      </c>
      <c r="AC277" s="121">
        <f>AC278+AC281+AC283</f>
        <v>106000</v>
      </c>
      <c r="AD277" s="121">
        <f>AD278+AD281+AD283</f>
        <v>498000</v>
      </c>
      <c r="AE277" s="121">
        <f t="shared" si="209"/>
        <v>41.989881956155145</v>
      </c>
      <c r="AG277" s="121">
        <f t="shared" si="179"/>
        <v>823000</v>
      </c>
      <c r="AH277" s="121">
        <f t="shared" si="180"/>
        <v>69.392917369308606</v>
      </c>
      <c r="AJ277" s="121">
        <f>AJ278+AJ281+AJ283</f>
        <v>96000</v>
      </c>
      <c r="AK277" s="121">
        <f>AK278+AK281+AK283</f>
        <v>96000</v>
      </c>
      <c r="AL277" s="121">
        <f>AL278+AL281+AL283</f>
        <v>100000</v>
      </c>
      <c r="AM277" s="121">
        <f>AM278+AM281+AM283</f>
        <v>292000</v>
      </c>
      <c r="AN277" s="121">
        <f t="shared" si="210"/>
        <v>24.620573355817875</v>
      </c>
      <c r="AP277" s="121">
        <f>AP278+AP281+AP283</f>
        <v>68000</v>
      </c>
      <c r="AQ277" s="121">
        <f>AQ278+AQ281+AQ283</f>
        <v>3000</v>
      </c>
      <c r="AR277" s="121">
        <f>AR278+AR281+AR283</f>
        <v>0</v>
      </c>
      <c r="AS277" s="121">
        <f>AS278+AS281+AS283</f>
        <v>71000</v>
      </c>
      <c r="AT277" s="121">
        <f t="shared" si="211"/>
        <v>5.9865092748735247</v>
      </c>
      <c r="AV277" s="121">
        <f>AM277+AS277</f>
        <v>363000</v>
      </c>
      <c r="AW277" s="121">
        <f t="shared" si="181"/>
        <v>30.607082630691398</v>
      </c>
      <c r="AY277" s="121">
        <f t="shared" si="205"/>
        <v>1186000</v>
      </c>
      <c r="AZ277" s="121">
        <f t="shared" si="182"/>
        <v>100</v>
      </c>
      <c r="BB277" s="121">
        <f t="shared" si="187"/>
        <v>0</v>
      </c>
      <c r="BC277" s="117">
        <f t="shared" si="196"/>
        <v>0</v>
      </c>
      <c r="BD277" s="121">
        <f t="shared" si="188"/>
        <v>1186000</v>
      </c>
      <c r="BE277" s="93"/>
    </row>
    <row r="278" spans="1:57" ht="30" customHeight="1" x14ac:dyDescent="0.2">
      <c r="A278" s="74"/>
      <c r="B278" s="76"/>
      <c r="C278" s="76"/>
      <c r="D278" s="77"/>
      <c r="E278" s="78"/>
      <c r="F278" s="76"/>
      <c r="G278" s="79"/>
      <c r="H278" s="80"/>
      <c r="I278" s="81"/>
      <c r="J278" s="124" t="s">
        <v>60</v>
      </c>
      <c r="K278" s="82"/>
      <c r="L278" s="83"/>
      <c r="M278" s="77"/>
      <c r="N278" s="101" t="s">
        <v>61</v>
      </c>
      <c r="O278" s="102">
        <v>1012000</v>
      </c>
      <c r="P278" s="103">
        <f>P279+P280</f>
        <v>1155000</v>
      </c>
      <c r="Q278" s="125">
        <f>Q279+Q280</f>
        <v>1160000</v>
      </c>
      <c r="R278" s="126">
        <f>R279+R280</f>
        <v>1160000</v>
      </c>
      <c r="S278" s="103">
        <f>S279+S280</f>
        <v>1155000</v>
      </c>
      <c r="T278" s="103"/>
      <c r="U278" s="103">
        <f>U279+U280</f>
        <v>6000</v>
      </c>
      <c r="V278" s="103">
        <f>V279+V280</f>
        <v>1000</v>
      </c>
      <c r="W278" s="103">
        <f>W279+W280</f>
        <v>308000</v>
      </c>
      <c r="X278" s="103">
        <f>SUM(U278:W278)</f>
        <v>315000</v>
      </c>
      <c r="Y278" s="103">
        <f t="shared" si="178"/>
        <v>27.272727272727273</v>
      </c>
      <c r="AA278" s="103">
        <f>AA279+AA280</f>
        <v>191000</v>
      </c>
      <c r="AB278" s="103">
        <f>AB279+AB280</f>
        <v>193000</v>
      </c>
      <c r="AC278" s="103">
        <f>AC279+AC280</f>
        <v>103000</v>
      </c>
      <c r="AD278" s="103">
        <f>SUM(AA278:AC278)</f>
        <v>487000</v>
      </c>
      <c r="AE278" s="103">
        <f t="shared" si="209"/>
        <v>42.164502164502167</v>
      </c>
      <c r="AG278" s="103">
        <f t="shared" si="179"/>
        <v>802000</v>
      </c>
      <c r="AH278" s="103">
        <f t="shared" si="180"/>
        <v>69.437229437229433</v>
      </c>
      <c r="AJ278" s="103">
        <f>AJ279+AJ280</f>
        <v>93000</v>
      </c>
      <c r="AK278" s="103">
        <f>AK279+AK280</f>
        <v>94000</v>
      </c>
      <c r="AL278" s="103">
        <f>AL279+AL280</f>
        <v>98000</v>
      </c>
      <c r="AM278" s="103">
        <f>SUM(AJ278:AL278)</f>
        <v>285000</v>
      </c>
      <c r="AN278" s="103">
        <f t="shared" si="210"/>
        <v>24.675324675324674</v>
      </c>
      <c r="AP278" s="103">
        <f>AP279+AP280</f>
        <v>66000</v>
      </c>
      <c r="AQ278" s="103">
        <f>AQ279+AQ280</f>
        <v>2000</v>
      </c>
      <c r="AR278" s="103">
        <f>AR279+AR280</f>
        <v>0</v>
      </c>
      <c r="AS278" s="103">
        <f>SUM(AP278:AR278)</f>
        <v>68000</v>
      </c>
      <c r="AT278" s="103">
        <f t="shared" si="211"/>
        <v>5.887445887445887</v>
      </c>
      <c r="AV278" s="103">
        <f>AM278+AS278</f>
        <v>353000</v>
      </c>
      <c r="AW278" s="103">
        <f t="shared" si="181"/>
        <v>30.562770562770563</v>
      </c>
      <c r="AY278" s="103">
        <f t="shared" si="205"/>
        <v>1155000</v>
      </c>
      <c r="AZ278" s="103">
        <f t="shared" si="182"/>
        <v>100</v>
      </c>
      <c r="BB278" s="103">
        <f t="shared" si="187"/>
        <v>0</v>
      </c>
      <c r="BC278" s="117">
        <f t="shared" si="196"/>
        <v>0</v>
      </c>
      <c r="BD278" s="103">
        <f t="shared" si="188"/>
        <v>1155000</v>
      </c>
      <c r="BE278" s="93"/>
    </row>
    <row r="279" spans="1:57" ht="30" customHeight="1" x14ac:dyDescent="0.2">
      <c r="A279" s="74"/>
      <c r="B279" s="76"/>
      <c r="C279" s="76"/>
      <c r="D279" s="77"/>
      <c r="E279" s="78"/>
      <c r="F279" s="76"/>
      <c r="G279" s="79"/>
      <c r="H279" s="80"/>
      <c r="I279" s="81"/>
      <c r="J279" s="78"/>
      <c r="K279" s="127">
        <v>1</v>
      </c>
      <c r="L279" s="83"/>
      <c r="M279" s="77"/>
      <c r="N279" s="128" t="s">
        <v>62</v>
      </c>
      <c r="O279" s="129">
        <v>970000</v>
      </c>
      <c r="P279" s="117">
        <v>1120000</v>
      </c>
      <c r="Q279" s="117">
        <v>1120000</v>
      </c>
      <c r="R279" s="117">
        <v>1120000</v>
      </c>
      <c r="S279" s="117">
        <v>1120000</v>
      </c>
      <c r="T279" s="117"/>
      <c r="U279" s="117">
        <v>6000</v>
      </c>
      <c r="V279" s="117">
        <v>1000</v>
      </c>
      <c r="W279" s="117">
        <v>299000</v>
      </c>
      <c r="X279" s="117">
        <f>SUM(U279:W279)</f>
        <v>306000</v>
      </c>
      <c r="Y279" s="117">
        <f t="shared" si="178"/>
        <v>27.321428571428573</v>
      </c>
      <c r="AA279" s="117">
        <v>186000</v>
      </c>
      <c r="AB279" s="117">
        <v>190000</v>
      </c>
      <c r="AC279" s="117">
        <v>100000</v>
      </c>
      <c r="AD279" s="117">
        <f>SUM(AA279:AC279)</f>
        <v>476000</v>
      </c>
      <c r="AE279" s="117">
        <f t="shared" si="209"/>
        <v>42.5</v>
      </c>
      <c r="AG279" s="117">
        <f t="shared" si="179"/>
        <v>782000</v>
      </c>
      <c r="AH279" s="117">
        <f t="shared" si="180"/>
        <v>69.821428571428569</v>
      </c>
      <c r="AJ279" s="117">
        <v>90000</v>
      </c>
      <c r="AK279" s="117">
        <v>90000</v>
      </c>
      <c r="AL279" s="117">
        <v>94000</v>
      </c>
      <c r="AM279" s="117">
        <f>SUM(AJ279:AL279)</f>
        <v>274000</v>
      </c>
      <c r="AN279" s="117">
        <f t="shared" si="210"/>
        <v>24.464285714285715</v>
      </c>
      <c r="AP279" s="117">
        <v>64000</v>
      </c>
      <c r="AQ279" s="117"/>
      <c r="AR279" s="117"/>
      <c r="AS279" s="117">
        <f>SUM(AP279:AR279)</f>
        <v>64000</v>
      </c>
      <c r="AT279" s="117">
        <f t="shared" si="211"/>
        <v>5.7142857142857144</v>
      </c>
      <c r="AV279" s="117">
        <f>AM279+AS279</f>
        <v>338000</v>
      </c>
      <c r="AW279" s="117">
        <f t="shared" si="181"/>
        <v>30.178571428571427</v>
      </c>
      <c r="AY279" s="117">
        <f t="shared" si="205"/>
        <v>1120000</v>
      </c>
      <c r="AZ279" s="117">
        <f t="shared" si="182"/>
        <v>100</v>
      </c>
      <c r="BB279" s="117">
        <f t="shared" si="187"/>
        <v>0</v>
      </c>
      <c r="BC279" s="117">
        <f t="shared" si="196"/>
        <v>0</v>
      </c>
      <c r="BD279" s="117">
        <f t="shared" si="188"/>
        <v>1120000</v>
      </c>
      <c r="BE279" s="93"/>
    </row>
    <row r="280" spans="1:57" ht="30" customHeight="1" x14ac:dyDescent="0.2">
      <c r="A280" s="74"/>
      <c r="B280" s="76"/>
      <c r="C280" s="76"/>
      <c r="D280" s="77"/>
      <c r="E280" s="78"/>
      <c r="F280" s="76"/>
      <c r="G280" s="79"/>
      <c r="H280" s="80"/>
      <c r="I280" s="81"/>
      <c r="J280" s="78"/>
      <c r="K280" s="127">
        <v>4</v>
      </c>
      <c r="L280" s="83"/>
      <c r="M280" s="77"/>
      <c r="N280" s="128" t="s">
        <v>63</v>
      </c>
      <c r="O280" s="129">
        <v>42000</v>
      </c>
      <c r="P280" s="117">
        <v>35000</v>
      </c>
      <c r="Q280" s="117">
        <v>40000</v>
      </c>
      <c r="R280" s="117">
        <v>40000</v>
      </c>
      <c r="S280" s="117">
        <v>35000</v>
      </c>
      <c r="T280" s="117"/>
      <c r="U280" s="117"/>
      <c r="V280" s="117"/>
      <c r="W280" s="117">
        <v>9000</v>
      </c>
      <c r="X280" s="117">
        <f>SUM(U280:W280)</f>
        <v>9000</v>
      </c>
      <c r="Y280" s="117">
        <f t="shared" si="178"/>
        <v>25.714285714285715</v>
      </c>
      <c r="AA280" s="117">
        <v>5000</v>
      </c>
      <c r="AB280" s="117">
        <v>3000</v>
      </c>
      <c r="AC280" s="117">
        <v>3000</v>
      </c>
      <c r="AD280" s="117">
        <f>SUM(AA280:AC280)</f>
        <v>11000</v>
      </c>
      <c r="AE280" s="117">
        <f t="shared" si="209"/>
        <v>31.428571428571427</v>
      </c>
      <c r="AG280" s="117">
        <f t="shared" si="179"/>
        <v>20000</v>
      </c>
      <c r="AH280" s="117">
        <f t="shared" si="180"/>
        <v>57.142857142857146</v>
      </c>
      <c r="AJ280" s="117">
        <v>3000</v>
      </c>
      <c r="AK280" s="117">
        <v>4000</v>
      </c>
      <c r="AL280" s="117">
        <v>4000</v>
      </c>
      <c r="AM280" s="117">
        <f>SUM(AJ280:AL280)</f>
        <v>11000</v>
      </c>
      <c r="AN280" s="117">
        <f t="shared" si="210"/>
        <v>31.428571428571427</v>
      </c>
      <c r="AP280" s="117">
        <v>2000</v>
      </c>
      <c r="AQ280" s="117">
        <v>2000</v>
      </c>
      <c r="AR280" s="117"/>
      <c r="AS280" s="117">
        <f>SUM(AP280:AR280)</f>
        <v>4000</v>
      </c>
      <c r="AT280" s="117">
        <f t="shared" si="211"/>
        <v>11.428571428571429</v>
      </c>
      <c r="AV280" s="117">
        <f>AM280+AS280</f>
        <v>15000</v>
      </c>
      <c r="AW280" s="117">
        <f t="shared" si="181"/>
        <v>42.857142857142854</v>
      </c>
      <c r="AY280" s="117">
        <f t="shared" si="205"/>
        <v>35000</v>
      </c>
      <c r="AZ280" s="117">
        <f t="shared" si="182"/>
        <v>100</v>
      </c>
      <c r="BB280" s="117">
        <f t="shared" si="187"/>
        <v>0</v>
      </c>
      <c r="BC280" s="117">
        <f t="shared" si="196"/>
        <v>0</v>
      </c>
      <c r="BD280" s="117">
        <f t="shared" si="188"/>
        <v>35000</v>
      </c>
      <c r="BE280" s="93"/>
    </row>
    <row r="281" spans="1:57" ht="30" customHeight="1" x14ac:dyDescent="0.2">
      <c r="A281" s="74"/>
      <c r="B281" s="76"/>
      <c r="C281" s="76"/>
      <c r="D281" s="77"/>
      <c r="E281" s="78"/>
      <c r="F281" s="76"/>
      <c r="G281" s="79"/>
      <c r="H281" s="80"/>
      <c r="I281" s="81"/>
      <c r="J281" s="124" t="s">
        <v>64</v>
      </c>
      <c r="K281" s="82"/>
      <c r="L281" s="83"/>
      <c r="M281" s="77"/>
      <c r="N281" s="101" t="s">
        <v>65</v>
      </c>
      <c r="O281" s="102">
        <v>9000</v>
      </c>
      <c r="P281" s="103">
        <f>P282</f>
        <v>5000</v>
      </c>
      <c r="Q281" s="125">
        <f>Q282</f>
        <v>6000</v>
      </c>
      <c r="R281" s="126">
        <f>R282</f>
        <v>6000</v>
      </c>
      <c r="S281" s="103">
        <f>S282</f>
        <v>5000</v>
      </c>
      <c r="T281" s="103"/>
      <c r="U281" s="103">
        <f>U282</f>
        <v>0</v>
      </c>
      <c r="V281" s="103">
        <f>V282</f>
        <v>0</v>
      </c>
      <c r="W281" s="103">
        <f>W282</f>
        <v>4000</v>
      </c>
      <c r="X281" s="103">
        <f>X282</f>
        <v>4000</v>
      </c>
      <c r="Y281" s="103">
        <f t="shared" si="178"/>
        <v>80</v>
      </c>
      <c r="AA281" s="103">
        <f>AA282</f>
        <v>1000</v>
      </c>
      <c r="AB281" s="103">
        <f>AB282</f>
        <v>0</v>
      </c>
      <c r="AC281" s="103">
        <f>AC282</f>
        <v>0</v>
      </c>
      <c r="AD281" s="103">
        <f>AD282</f>
        <v>1000</v>
      </c>
      <c r="AE281" s="103">
        <f t="shared" si="209"/>
        <v>20</v>
      </c>
      <c r="AG281" s="103">
        <f t="shared" si="179"/>
        <v>5000</v>
      </c>
      <c r="AH281" s="103">
        <f t="shared" si="180"/>
        <v>100</v>
      </c>
      <c r="AJ281" s="103">
        <f>AJ282</f>
        <v>0</v>
      </c>
      <c r="AK281" s="103">
        <f>AK282</f>
        <v>0</v>
      </c>
      <c r="AL281" s="103">
        <f>AL282</f>
        <v>0</v>
      </c>
      <c r="AM281" s="103">
        <f>AM282</f>
        <v>0</v>
      </c>
      <c r="AN281" s="103">
        <f t="shared" si="210"/>
        <v>0</v>
      </c>
      <c r="AP281" s="103">
        <f>AP282</f>
        <v>0</v>
      </c>
      <c r="AQ281" s="103">
        <f>AQ282</f>
        <v>0</v>
      </c>
      <c r="AR281" s="103">
        <f>AR282</f>
        <v>0</v>
      </c>
      <c r="AS281" s="103">
        <f>AS282</f>
        <v>0</v>
      </c>
      <c r="AT281" s="103">
        <f t="shared" si="211"/>
        <v>0</v>
      </c>
      <c r="AV281" s="103">
        <f>AV282</f>
        <v>0</v>
      </c>
      <c r="AW281" s="103">
        <f t="shared" si="181"/>
        <v>0</v>
      </c>
      <c r="AY281" s="103">
        <f t="shared" si="205"/>
        <v>5000</v>
      </c>
      <c r="AZ281" s="103">
        <f t="shared" si="182"/>
        <v>100</v>
      </c>
      <c r="BB281" s="103">
        <f t="shared" si="187"/>
        <v>0</v>
      </c>
      <c r="BC281" s="117">
        <f t="shared" si="196"/>
        <v>0</v>
      </c>
      <c r="BD281" s="103">
        <f t="shared" si="188"/>
        <v>5000</v>
      </c>
      <c r="BE281" s="93"/>
    </row>
    <row r="282" spans="1:57" ht="30" customHeight="1" x14ac:dyDescent="0.2">
      <c r="A282" s="74"/>
      <c r="B282" s="76"/>
      <c r="C282" s="76"/>
      <c r="D282" s="77"/>
      <c r="E282" s="78"/>
      <c r="F282" s="76"/>
      <c r="G282" s="79"/>
      <c r="H282" s="80"/>
      <c r="I282" s="81"/>
      <c r="J282" s="78"/>
      <c r="K282" s="127">
        <v>4</v>
      </c>
      <c r="L282" s="83"/>
      <c r="M282" s="77"/>
      <c r="N282" s="128" t="s">
        <v>63</v>
      </c>
      <c r="O282" s="129">
        <v>9000</v>
      </c>
      <c r="P282" s="117">
        <v>5000</v>
      </c>
      <c r="Q282" s="117">
        <v>6000</v>
      </c>
      <c r="R282" s="117">
        <v>6000</v>
      </c>
      <c r="S282" s="117">
        <v>5000</v>
      </c>
      <c r="T282" s="117"/>
      <c r="U282" s="117"/>
      <c r="V282" s="117"/>
      <c r="W282" s="117">
        <v>4000</v>
      </c>
      <c r="X282" s="117">
        <f>SUM(U282:W282)</f>
        <v>4000</v>
      </c>
      <c r="Y282" s="117">
        <f t="shared" si="178"/>
        <v>80</v>
      </c>
      <c r="AA282" s="117">
        <v>1000</v>
      </c>
      <c r="AB282" s="117"/>
      <c r="AC282" s="117"/>
      <c r="AD282" s="117">
        <f>SUM(AA282:AC282)</f>
        <v>1000</v>
      </c>
      <c r="AE282" s="117">
        <f t="shared" si="209"/>
        <v>20</v>
      </c>
      <c r="AG282" s="117">
        <f t="shared" si="179"/>
        <v>5000</v>
      </c>
      <c r="AH282" s="117">
        <f t="shared" si="180"/>
        <v>100</v>
      </c>
      <c r="AJ282" s="117"/>
      <c r="AK282" s="117"/>
      <c r="AL282" s="117"/>
      <c r="AM282" s="117">
        <f>SUM(AJ282:AL282)</f>
        <v>0</v>
      </c>
      <c r="AN282" s="117">
        <f t="shared" si="210"/>
        <v>0</v>
      </c>
      <c r="AP282" s="117"/>
      <c r="AQ282" s="117"/>
      <c r="AR282" s="117"/>
      <c r="AS282" s="117">
        <f>SUM(AP282:AR282)</f>
        <v>0</v>
      </c>
      <c r="AT282" s="117">
        <f t="shared" si="211"/>
        <v>0</v>
      </c>
      <c r="AV282" s="117">
        <f t="shared" ref="AV282:AV318" si="212">AM282+AS282</f>
        <v>0</v>
      </c>
      <c r="AW282" s="117">
        <f t="shared" si="181"/>
        <v>0</v>
      </c>
      <c r="AY282" s="117">
        <f t="shared" si="205"/>
        <v>5000</v>
      </c>
      <c r="AZ282" s="117">
        <f t="shared" si="182"/>
        <v>100</v>
      </c>
      <c r="BB282" s="117">
        <f t="shared" si="187"/>
        <v>0</v>
      </c>
      <c r="BC282" s="117">
        <f t="shared" si="196"/>
        <v>0</v>
      </c>
      <c r="BD282" s="117">
        <f t="shared" si="188"/>
        <v>5000</v>
      </c>
      <c r="BE282" s="93"/>
    </row>
    <row r="283" spans="1:57" ht="30" customHeight="1" x14ac:dyDescent="0.2">
      <c r="A283" s="74"/>
      <c r="B283" s="76"/>
      <c r="C283" s="76"/>
      <c r="D283" s="77"/>
      <c r="E283" s="78"/>
      <c r="F283" s="76"/>
      <c r="G283" s="79"/>
      <c r="H283" s="80"/>
      <c r="I283" s="81"/>
      <c r="J283" s="124" t="s">
        <v>52</v>
      </c>
      <c r="K283" s="82"/>
      <c r="L283" s="83"/>
      <c r="M283" s="77"/>
      <c r="N283" s="101" t="s">
        <v>53</v>
      </c>
      <c r="O283" s="102">
        <v>21000</v>
      </c>
      <c r="P283" s="102">
        <f>P284+P286+P285+P287</f>
        <v>26000</v>
      </c>
      <c r="Q283" s="125">
        <f>Q284+Q286+Q285+Q287</f>
        <v>29000</v>
      </c>
      <c r="R283" s="126">
        <f>R284+R286+R285+R287</f>
        <v>29000</v>
      </c>
      <c r="S283" s="102">
        <f>S284+S286+S285+S287</f>
        <v>26000</v>
      </c>
      <c r="T283" s="102"/>
      <c r="U283" s="102">
        <f>U284+U286+U285+U287</f>
        <v>0</v>
      </c>
      <c r="V283" s="102">
        <f>V284+V286+V285+V287</f>
        <v>0</v>
      </c>
      <c r="W283" s="102">
        <f>W284+W286+W285+W287</f>
        <v>6000</v>
      </c>
      <c r="X283" s="102">
        <f>X284+X285+X286+X287</f>
        <v>6000</v>
      </c>
      <c r="Y283" s="102">
        <f t="shared" si="178"/>
        <v>23.076923076923077</v>
      </c>
      <c r="AA283" s="102">
        <f>AA284+AA286+AA285+AA287</f>
        <v>4000</v>
      </c>
      <c r="AB283" s="102">
        <f>AB284+AB286+AB285+AB287</f>
        <v>3000</v>
      </c>
      <c r="AC283" s="102">
        <f>AC284+AC286+AC285+AC287</f>
        <v>3000</v>
      </c>
      <c r="AD283" s="102">
        <f>AD284+AD285+AD286+AD287</f>
        <v>10000</v>
      </c>
      <c r="AE283" s="102">
        <f t="shared" si="209"/>
        <v>38.46153846153846</v>
      </c>
      <c r="AG283" s="102">
        <f t="shared" si="179"/>
        <v>16000</v>
      </c>
      <c r="AH283" s="102">
        <f t="shared" si="180"/>
        <v>61.53846153846154</v>
      </c>
      <c r="AJ283" s="102">
        <f>AJ284+AJ286+AJ285+AJ287</f>
        <v>3000</v>
      </c>
      <c r="AK283" s="102">
        <f>AK284+AK286+AK285+AK287</f>
        <v>2000</v>
      </c>
      <c r="AL283" s="102">
        <f>AL284+AL286+AL285+AL287</f>
        <v>2000</v>
      </c>
      <c r="AM283" s="102">
        <f>AM284+AM285+AM286+AM287</f>
        <v>7000</v>
      </c>
      <c r="AN283" s="102">
        <f t="shared" si="210"/>
        <v>26.923076923076923</v>
      </c>
      <c r="AP283" s="102">
        <f>AP284+AP286+AP285+AP287</f>
        <v>2000</v>
      </c>
      <c r="AQ283" s="102">
        <f>AQ284+AQ286+AQ285+AQ287</f>
        <v>1000</v>
      </c>
      <c r="AR283" s="102">
        <f>AR284+AR286+AR285+AR287</f>
        <v>0</v>
      </c>
      <c r="AS283" s="102">
        <f>AS284+AS285+AS286+AS287</f>
        <v>3000</v>
      </c>
      <c r="AT283" s="102">
        <f t="shared" si="211"/>
        <v>11.538461538461538</v>
      </c>
      <c r="AV283" s="102">
        <f t="shared" si="212"/>
        <v>10000</v>
      </c>
      <c r="AW283" s="102">
        <f t="shared" si="181"/>
        <v>38.46153846153846</v>
      </c>
      <c r="AY283" s="102">
        <f>AY284+AY285+AY286+AY287</f>
        <v>26000</v>
      </c>
      <c r="AZ283" s="102">
        <f t="shared" si="182"/>
        <v>100</v>
      </c>
      <c r="BB283" s="102">
        <f t="shared" si="187"/>
        <v>0</v>
      </c>
      <c r="BC283" s="117">
        <f t="shared" si="196"/>
        <v>0</v>
      </c>
      <c r="BD283" s="102">
        <f t="shared" si="188"/>
        <v>26000</v>
      </c>
      <c r="BE283" s="93"/>
    </row>
    <row r="284" spans="1:57" ht="30" customHeight="1" x14ac:dyDescent="0.2">
      <c r="A284" s="74"/>
      <c r="B284" s="76"/>
      <c r="C284" s="76"/>
      <c r="D284" s="77"/>
      <c r="E284" s="78"/>
      <c r="F284" s="76"/>
      <c r="G284" s="79"/>
      <c r="H284" s="80"/>
      <c r="I284" s="81"/>
      <c r="J284" s="78"/>
      <c r="K284" s="127">
        <v>2</v>
      </c>
      <c r="L284" s="83"/>
      <c r="M284" s="77"/>
      <c r="N284" s="128" t="s">
        <v>54</v>
      </c>
      <c r="O284" s="129">
        <v>11000</v>
      </c>
      <c r="P284" s="117">
        <v>9000</v>
      </c>
      <c r="Q284" s="117">
        <v>10000</v>
      </c>
      <c r="R284" s="117">
        <v>10000</v>
      </c>
      <c r="S284" s="117">
        <v>9000</v>
      </c>
      <c r="T284" s="117"/>
      <c r="U284" s="117"/>
      <c r="V284" s="117"/>
      <c r="W284" s="117">
        <v>2000</v>
      </c>
      <c r="X284" s="117">
        <f t="shared" ref="X284:X289" si="213">SUM(U284:W284)</f>
        <v>2000</v>
      </c>
      <c r="Y284" s="117">
        <f t="shared" si="178"/>
        <v>22.222222222222221</v>
      </c>
      <c r="AA284" s="117">
        <v>1000</v>
      </c>
      <c r="AB284" s="117">
        <v>1000</v>
      </c>
      <c r="AC284" s="117">
        <v>1000</v>
      </c>
      <c r="AD284" s="117">
        <f t="shared" ref="AD284:AD289" si="214">SUM(AA284:AC284)</f>
        <v>3000</v>
      </c>
      <c r="AE284" s="117">
        <f t="shared" si="209"/>
        <v>33.333333333333336</v>
      </c>
      <c r="AG284" s="117">
        <f t="shared" si="179"/>
        <v>5000</v>
      </c>
      <c r="AH284" s="117">
        <f t="shared" si="180"/>
        <v>55.555555555555557</v>
      </c>
      <c r="AJ284" s="117">
        <v>1000</v>
      </c>
      <c r="AK284" s="117">
        <v>1000</v>
      </c>
      <c r="AL284" s="117">
        <v>1000</v>
      </c>
      <c r="AM284" s="117">
        <f t="shared" ref="AM284:AM289" si="215">SUM(AJ284:AL284)</f>
        <v>3000</v>
      </c>
      <c r="AN284" s="117">
        <f t="shared" si="210"/>
        <v>33.333333333333336</v>
      </c>
      <c r="AP284" s="117">
        <v>1000</v>
      </c>
      <c r="AQ284" s="117"/>
      <c r="AR284" s="117"/>
      <c r="AS284" s="117">
        <f t="shared" ref="AS284:AS289" si="216">SUM(AP284:AR284)</f>
        <v>1000</v>
      </c>
      <c r="AT284" s="117">
        <f t="shared" si="211"/>
        <v>11.111111111111111</v>
      </c>
      <c r="AV284" s="117">
        <f t="shared" si="212"/>
        <v>4000</v>
      </c>
      <c r="AW284" s="117">
        <f t="shared" si="181"/>
        <v>44.444444444444443</v>
      </c>
      <c r="AY284" s="117">
        <f>AG284+AV284</f>
        <v>9000</v>
      </c>
      <c r="AZ284" s="117">
        <f t="shared" si="182"/>
        <v>100</v>
      </c>
      <c r="BB284" s="117">
        <f t="shared" si="187"/>
        <v>0</v>
      </c>
      <c r="BC284" s="117">
        <f t="shared" si="196"/>
        <v>0</v>
      </c>
      <c r="BD284" s="117">
        <f t="shared" si="188"/>
        <v>9000</v>
      </c>
      <c r="BE284" s="93"/>
    </row>
    <row r="285" spans="1:57" ht="30" customHeight="1" x14ac:dyDescent="0.2">
      <c r="A285" s="74"/>
      <c r="B285" s="76"/>
      <c r="C285" s="76"/>
      <c r="D285" s="77"/>
      <c r="E285" s="78"/>
      <c r="F285" s="76"/>
      <c r="G285" s="79"/>
      <c r="H285" s="80"/>
      <c r="I285" s="81"/>
      <c r="J285" s="78"/>
      <c r="K285" s="127">
        <v>3</v>
      </c>
      <c r="L285" s="83"/>
      <c r="M285" s="77"/>
      <c r="N285" s="128" t="s">
        <v>82</v>
      </c>
      <c r="O285" s="129">
        <v>0</v>
      </c>
      <c r="P285" s="117">
        <v>10000</v>
      </c>
      <c r="Q285" s="117">
        <v>11000</v>
      </c>
      <c r="R285" s="117">
        <v>11000</v>
      </c>
      <c r="S285" s="117">
        <v>10000</v>
      </c>
      <c r="T285" s="129"/>
      <c r="U285" s="129"/>
      <c r="V285" s="129"/>
      <c r="W285" s="129">
        <v>2000</v>
      </c>
      <c r="X285" s="129">
        <f t="shared" si="213"/>
        <v>2000</v>
      </c>
      <c r="Y285" s="129">
        <f t="shared" si="178"/>
        <v>20</v>
      </c>
      <c r="AA285" s="129">
        <v>1000</v>
      </c>
      <c r="AB285" s="129">
        <v>1000</v>
      </c>
      <c r="AC285" s="129">
        <v>1000</v>
      </c>
      <c r="AD285" s="129">
        <f t="shared" si="214"/>
        <v>3000</v>
      </c>
      <c r="AE285" s="129">
        <f t="shared" si="209"/>
        <v>30</v>
      </c>
      <c r="AG285" s="129">
        <f t="shared" si="179"/>
        <v>5000</v>
      </c>
      <c r="AH285" s="129">
        <f t="shared" si="180"/>
        <v>50</v>
      </c>
      <c r="AJ285" s="129">
        <v>1000</v>
      </c>
      <c r="AK285" s="129">
        <v>1000</v>
      </c>
      <c r="AL285" s="129">
        <v>1000</v>
      </c>
      <c r="AM285" s="129">
        <f t="shared" si="215"/>
        <v>3000</v>
      </c>
      <c r="AN285" s="129">
        <f t="shared" si="210"/>
        <v>30</v>
      </c>
      <c r="AP285" s="129">
        <v>1000</v>
      </c>
      <c r="AQ285" s="129">
        <v>1000</v>
      </c>
      <c r="AR285" s="129"/>
      <c r="AS285" s="129">
        <f t="shared" si="216"/>
        <v>2000</v>
      </c>
      <c r="AT285" s="129">
        <f t="shared" si="211"/>
        <v>20</v>
      </c>
      <c r="AV285" s="117">
        <f t="shared" si="212"/>
        <v>5000</v>
      </c>
      <c r="AW285" s="129">
        <f t="shared" si="181"/>
        <v>50</v>
      </c>
      <c r="AY285" s="129">
        <f>AG285+AV285</f>
        <v>10000</v>
      </c>
      <c r="AZ285" s="129">
        <f t="shared" si="182"/>
        <v>100</v>
      </c>
      <c r="BB285" s="129">
        <f t="shared" si="187"/>
        <v>0</v>
      </c>
      <c r="BC285" s="117">
        <f t="shared" si="196"/>
        <v>0</v>
      </c>
      <c r="BD285" s="129">
        <f t="shared" si="188"/>
        <v>10000</v>
      </c>
      <c r="BE285" s="93"/>
    </row>
    <row r="286" spans="1:57" ht="30" customHeight="1" x14ac:dyDescent="0.2">
      <c r="A286" s="74"/>
      <c r="B286" s="76"/>
      <c r="C286" s="76"/>
      <c r="D286" s="77"/>
      <c r="E286" s="78"/>
      <c r="F286" s="76"/>
      <c r="G286" s="79"/>
      <c r="H286" s="80"/>
      <c r="I286" s="81"/>
      <c r="J286" s="78"/>
      <c r="K286" s="127">
        <v>5</v>
      </c>
      <c r="L286" s="83"/>
      <c r="M286" s="77"/>
      <c r="N286" s="128" t="s">
        <v>55</v>
      </c>
      <c r="O286" s="129">
        <v>2000</v>
      </c>
      <c r="P286" s="117">
        <v>2000</v>
      </c>
      <c r="Q286" s="117">
        <v>3000</v>
      </c>
      <c r="R286" s="117">
        <v>3000</v>
      </c>
      <c r="S286" s="117">
        <v>2000</v>
      </c>
      <c r="T286" s="117"/>
      <c r="U286" s="117"/>
      <c r="V286" s="117"/>
      <c r="W286" s="117">
        <v>1000</v>
      </c>
      <c r="X286" s="117">
        <f t="shared" si="213"/>
        <v>1000</v>
      </c>
      <c r="Y286" s="117">
        <f t="shared" si="178"/>
        <v>50</v>
      </c>
      <c r="AA286" s="117">
        <v>1000</v>
      </c>
      <c r="AB286" s="117"/>
      <c r="AC286" s="117"/>
      <c r="AD286" s="117">
        <f t="shared" si="214"/>
        <v>1000</v>
      </c>
      <c r="AE286" s="117">
        <f t="shared" si="209"/>
        <v>50</v>
      </c>
      <c r="AG286" s="117">
        <f t="shared" si="179"/>
        <v>2000</v>
      </c>
      <c r="AH286" s="117">
        <f t="shared" si="180"/>
        <v>100</v>
      </c>
      <c r="AJ286" s="117"/>
      <c r="AK286" s="117"/>
      <c r="AL286" s="117"/>
      <c r="AM286" s="117">
        <f t="shared" si="215"/>
        <v>0</v>
      </c>
      <c r="AN286" s="117">
        <f t="shared" si="210"/>
        <v>0</v>
      </c>
      <c r="AP286" s="117"/>
      <c r="AQ286" s="117"/>
      <c r="AR286" s="117"/>
      <c r="AS286" s="117">
        <f t="shared" si="216"/>
        <v>0</v>
      </c>
      <c r="AT286" s="117">
        <f t="shared" si="211"/>
        <v>0</v>
      </c>
      <c r="AV286" s="117">
        <f t="shared" si="212"/>
        <v>0</v>
      </c>
      <c r="AW286" s="117">
        <f t="shared" si="181"/>
        <v>0</v>
      </c>
      <c r="AY286" s="117">
        <f>AG286+AV286</f>
        <v>2000</v>
      </c>
      <c r="AZ286" s="117">
        <f t="shared" si="182"/>
        <v>100</v>
      </c>
      <c r="BB286" s="117">
        <f t="shared" si="187"/>
        <v>0</v>
      </c>
      <c r="BC286" s="117">
        <f t="shared" si="196"/>
        <v>0</v>
      </c>
      <c r="BD286" s="117">
        <f t="shared" si="188"/>
        <v>2000</v>
      </c>
      <c r="BE286" s="93"/>
    </row>
    <row r="287" spans="1:57" ht="30" customHeight="1" x14ac:dyDescent="0.2">
      <c r="A287" s="74"/>
      <c r="B287" s="76"/>
      <c r="C287" s="76"/>
      <c r="D287" s="77"/>
      <c r="E287" s="78"/>
      <c r="F287" s="76"/>
      <c r="G287" s="79"/>
      <c r="H287" s="80"/>
      <c r="I287" s="81"/>
      <c r="J287" s="78"/>
      <c r="K287" s="127">
        <v>7</v>
      </c>
      <c r="L287" s="83"/>
      <c r="M287" s="77"/>
      <c r="N287" s="128" t="s">
        <v>56</v>
      </c>
      <c r="O287" s="129">
        <v>8000</v>
      </c>
      <c r="P287" s="117">
        <v>5000</v>
      </c>
      <c r="Q287" s="117">
        <v>5000</v>
      </c>
      <c r="R287" s="117">
        <v>5000</v>
      </c>
      <c r="S287" s="117">
        <v>5000</v>
      </c>
      <c r="T287" s="117"/>
      <c r="U287" s="117"/>
      <c r="V287" s="117"/>
      <c r="W287" s="117">
        <v>1000</v>
      </c>
      <c r="X287" s="117">
        <f t="shared" si="213"/>
        <v>1000</v>
      </c>
      <c r="Y287" s="117">
        <f t="shared" si="178"/>
        <v>20</v>
      </c>
      <c r="AA287" s="117">
        <v>1000</v>
      </c>
      <c r="AB287" s="117">
        <v>1000</v>
      </c>
      <c r="AC287" s="117">
        <v>1000</v>
      </c>
      <c r="AD287" s="117">
        <f t="shared" si="214"/>
        <v>3000</v>
      </c>
      <c r="AE287" s="117">
        <f t="shared" si="209"/>
        <v>60</v>
      </c>
      <c r="AG287" s="117">
        <f t="shared" si="179"/>
        <v>4000</v>
      </c>
      <c r="AH287" s="117">
        <f t="shared" si="180"/>
        <v>80</v>
      </c>
      <c r="AJ287" s="117">
        <v>1000</v>
      </c>
      <c r="AK287" s="117"/>
      <c r="AL287" s="117"/>
      <c r="AM287" s="117">
        <f t="shared" si="215"/>
        <v>1000</v>
      </c>
      <c r="AN287" s="117">
        <f t="shared" si="210"/>
        <v>20</v>
      </c>
      <c r="AP287" s="117"/>
      <c r="AQ287" s="117"/>
      <c r="AR287" s="117"/>
      <c r="AS287" s="117">
        <f t="shared" si="216"/>
        <v>0</v>
      </c>
      <c r="AT287" s="117">
        <f t="shared" si="211"/>
        <v>0</v>
      </c>
      <c r="AV287" s="117">
        <f t="shared" si="212"/>
        <v>1000</v>
      </c>
      <c r="AW287" s="117">
        <f t="shared" si="181"/>
        <v>20</v>
      </c>
      <c r="AY287" s="117">
        <f>AG287+AV287</f>
        <v>5000</v>
      </c>
      <c r="AZ287" s="117">
        <f t="shared" si="182"/>
        <v>100</v>
      </c>
      <c r="BB287" s="117">
        <f t="shared" si="187"/>
        <v>0</v>
      </c>
      <c r="BC287" s="117">
        <f t="shared" si="196"/>
        <v>0</v>
      </c>
      <c r="BD287" s="117">
        <f t="shared" si="188"/>
        <v>5000</v>
      </c>
      <c r="BE287" s="93"/>
    </row>
    <row r="288" spans="1:57" ht="30" customHeight="1" x14ac:dyDescent="0.2">
      <c r="A288" s="74"/>
      <c r="B288" s="76"/>
      <c r="C288" s="76"/>
      <c r="D288" s="77"/>
      <c r="E288" s="78"/>
      <c r="F288" s="76"/>
      <c r="G288" s="104"/>
      <c r="H288" s="130" t="s">
        <v>57</v>
      </c>
      <c r="I288" s="131"/>
      <c r="J288" s="132"/>
      <c r="K288" s="133"/>
      <c r="L288" s="134"/>
      <c r="M288" s="135"/>
      <c r="N288" s="136" t="s">
        <v>58</v>
      </c>
      <c r="O288" s="137">
        <v>98000</v>
      </c>
      <c r="P288" s="139">
        <f>P289</f>
        <v>54000</v>
      </c>
      <c r="Q288" s="138">
        <f>Q289</f>
        <v>57000</v>
      </c>
      <c r="R288" s="175">
        <f>R289</f>
        <v>57000</v>
      </c>
      <c r="S288" s="139">
        <f>S289</f>
        <v>54000</v>
      </c>
      <c r="T288" s="139"/>
      <c r="U288" s="139">
        <f>U289</f>
        <v>0</v>
      </c>
      <c r="V288" s="139">
        <f>V289</f>
        <v>0</v>
      </c>
      <c r="W288" s="139">
        <f>W289</f>
        <v>24000</v>
      </c>
      <c r="X288" s="139">
        <f t="shared" si="213"/>
        <v>24000</v>
      </c>
      <c r="Y288" s="139">
        <f t="shared" si="178"/>
        <v>44.444444444444443</v>
      </c>
      <c r="AA288" s="139">
        <f>AA289</f>
        <v>10000</v>
      </c>
      <c r="AB288" s="139">
        <f>AB289</f>
        <v>10000</v>
      </c>
      <c r="AC288" s="139">
        <f>AC289</f>
        <v>4000</v>
      </c>
      <c r="AD288" s="139">
        <f t="shared" si="214"/>
        <v>24000</v>
      </c>
      <c r="AE288" s="139">
        <f t="shared" si="209"/>
        <v>44.444444444444443</v>
      </c>
      <c r="AG288" s="139">
        <f t="shared" si="179"/>
        <v>48000</v>
      </c>
      <c r="AH288" s="139">
        <f t="shared" si="180"/>
        <v>88.888888888888886</v>
      </c>
      <c r="AJ288" s="139">
        <f>AJ289</f>
        <v>4000</v>
      </c>
      <c r="AK288" s="139">
        <f>AK289</f>
        <v>2000</v>
      </c>
      <c r="AL288" s="139">
        <f>AL289</f>
        <v>0</v>
      </c>
      <c r="AM288" s="139">
        <f t="shared" si="215"/>
        <v>6000</v>
      </c>
      <c r="AN288" s="139">
        <f t="shared" si="210"/>
        <v>11.111111111111111</v>
      </c>
      <c r="AP288" s="139">
        <f>AP289</f>
        <v>0</v>
      </c>
      <c r="AQ288" s="139">
        <f>AQ289</f>
        <v>0</v>
      </c>
      <c r="AR288" s="139">
        <f>AR289</f>
        <v>0</v>
      </c>
      <c r="AS288" s="139">
        <f t="shared" si="216"/>
        <v>0</v>
      </c>
      <c r="AT288" s="139">
        <f t="shared" si="211"/>
        <v>0</v>
      </c>
      <c r="AV288" s="139">
        <f t="shared" si="212"/>
        <v>6000</v>
      </c>
      <c r="AW288" s="139">
        <f t="shared" si="181"/>
        <v>11.111111111111111</v>
      </c>
      <c r="AY288" s="139">
        <f t="shared" ref="AY288:AY334" si="217">AG288+AV288</f>
        <v>54000</v>
      </c>
      <c r="AZ288" s="176">
        <f t="shared" si="182"/>
        <v>100</v>
      </c>
      <c r="BB288" s="139">
        <f t="shared" si="187"/>
        <v>0</v>
      </c>
      <c r="BC288" s="139">
        <f t="shared" ref="BC288:BC295" si="218">BB288/(P288/100)</f>
        <v>0</v>
      </c>
      <c r="BD288" s="139">
        <f t="shared" si="188"/>
        <v>54000</v>
      </c>
      <c r="BE288" s="93"/>
    </row>
    <row r="289" spans="1:57" ht="30" customHeight="1" x14ac:dyDescent="0.2">
      <c r="A289" s="74"/>
      <c r="B289" s="76"/>
      <c r="C289" s="76"/>
      <c r="D289" s="77"/>
      <c r="E289" s="78"/>
      <c r="F289" s="76"/>
      <c r="G289" s="79"/>
      <c r="H289" s="80"/>
      <c r="I289" s="118">
        <v>2</v>
      </c>
      <c r="J289" s="78"/>
      <c r="K289" s="82"/>
      <c r="L289" s="83"/>
      <c r="M289" s="77"/>
      <c r="N289" s="119" t="s">
        <v>51</v>
      </c>
      <c r="O289" s="120">
        <v>98000</v>
      </c>
      <c r="P289" s="121">
        <f>P290+P292</f>
        <v>54000</v>
      </c>
      <c r="Q289" s="121">
        <f>Q290+Q292</f>
        <v>57000</v>
      </c>
      <c r="R289" s="121">
        <f>R290+R292</f>
        <v>57000</v>
      </c>
      <c r="S289" s="121">
        <f>S290+S292</f>
        <v>54000</v>
      </c>
      <c r="T289" s="121"/>
      <c r="U289" s="121">
        <f>U290+U292</f>
        <v>0</v>
      </c>
      <c r="V289" s="121">
        <f>V290+V292</f>
        <v>0</v>
      </c>
      <c r="W289" s="121">
        <f>W290+W292</f>
        <v>24000</v>
      </c>
      <c r="X289" s="121">
        <f t="shared" si="213"/>
        <v>24000</v>
      </c>
      <c r="Y289" s="121">
        <f t="shared" si="178"/>
        <v>44.444444444444443</v>
      </c>
      <c r="AA289" s="121">
        <f>AA290+AA292</f>
        <v>10000</v>
      </c>
      <c r="AB289" s="121">
        <f>AB290+AB292</f>
        <v>10000</v>
      </c>
      <c r="AC289" s="121">
        <f>AC290+AC292</f>
        <v>4000</v>
      </c>
      <c r="AD289" s="121">
        <f t="shared" si="214"/>
        <v>24000</v>
      </c>
      <c r="AE289" s="121">
        <f t="shared" si="209"/>
        <v>44.444444444444443</v>
      </c>
      <c r="AG289" s="121">
        <f t="shared" si="179"/>
        <v>48000</v>
      </c>
      <c r="AH289" s="121">
        <f t="shared" si="180"/>
        <v>88.888888888888886</v>
      </c>
      <c r="AJ289" s="121">
        <f>AJ290+AJ292</f>
        <v>4000</v>
      </c>
      <c r="AK289" s="121">
        <f>AK290+AK292</f>
        <v>2000</v>
      </c>
      <c r="AL289" s="121">
        <f>AL290+AL292</f>
        <v>0</v>
      </c>
      <c r="AM289" s="121">
        <f t="shared" si="215"/>
        <v>6000</v>
      </c>
      <c r="AN289" s="121">
        <f t="shared" si="210"/>
        <v>11.111111111111111</v>
      </c>
      <c r="AP289" s="121">
        <f>AP290+AP292</f>
        <v>0</v>
      </c>
      <c r="AQ289" s="121">
        <f>AQ290+AQ292</f>
        <v>0</v>
      </c>
      <c r="AR289" s="121">
        <f>AR290+AR292</f>
        <v>0</v>
      </c>
      <c r="AS289" s="121">
        <f t="shared" si="216"/>
        <v>0</v>
      </c>
      <c r="AT289" s="121">
        <f t="shared" si="211"/>
        <v>0</v>
      </c>
      <c r="AV289" s="121">
        <f t="shared" si="212"/>
        <v>6000</v>
      </c>
      <c r="AW289" s="121">
        <f t="shared" si="181"/>
        <v>11.111111111111111</v>
      </c>
      <c r="AY289" s="121">
        <f t="shared" si="217"/>
        <v>54000</v>
      </c>
      <c r="AZ289" s="142">
        <f t="shared" si="182"/>
        <v>100</v>
      </c>
      <c r="BB289" s="121">
        <f t="shared" si="187"/>
        <v>0</v>
      </c>
      <c r="BC289" s="121">
        <f t="shared" si="218"/>
        <v>0</v>
      </c>
      <c r="BD289" s="121">
        <f t="shared" si="188"/>
        <v>54000</v>
      </c>
      <c r="BE289" s="93"/>
    </row>
    <row r="290" spans="1:57" ht="30" customHeight="1" x14ac:dyDescent="0.2">
      <c r="A290" s="74"/>
      <c r="B290" s="76"/>
      <c r="C290" s="76"/>
      <c r="D290" s="77"/>
      <c r="E290" s="78"/>
      <c r="F290" s="76"/>
      <c r="G290" s="79"/>
      <c r="H290" s="80"/>
      <c r="I290" s="81"/>
      <c r="J290" s="124" t="s">
        <v>60</v>
      </c>
      <c r="K290" s="82"/>
      <c r="L290" s="83"/>
      <c r="M290" s="77"/>
      <c r="N290" s="101" t="s">
        <v>61</v>
      </c>
      <c r="O290" s="102">
        <v>90000</v>
      </c>
      <c r="P290" s="103">
        <f>P291</f>
        <v>40000</v>
      </c>
      <c r="Q290" s="103">
        <f>Q291</f>
        <v>40000</v>
      </c>
      <c r="R290" s="103">
        <f>R291</f>
        <v>40000</v>
      </c>
      <c r="S290" s="103">
        <f>S291</f>
        <v>40000</v>
      </c>
      <c r="T290" s="103"/>
      <c r="U290" s="103">
        <f>U291</f>
        <v>0</v>
      </c>
      <c r="V290" s="103">
        <f>V291</f>
        <v>0</v>
      </c>
      <c r="W290" s="103">
        <f>W291</f>
        <v>20000</v>
      </c>
      <c r="X290" s="103">
        <f>X291</f>
        <v>20000</v>
      </c>
      <c r="Y290" s="103">
        <f t="shared" si="178"/>
        <v>50</v>
      </c>
      <c r="AA290" s="103">
        <f>AA291</f>
        <v>10000</v>
      </c>
      <c r="AB290" s="103">
        <f>AB291</f>
        <v>10000</v>
      </c>
      <c r="AC290" s="103">
        <f>AC291</f>
        <v>0</v>
      </c>
      <c r="AD290" s="103">
        <f>AD291</f>
        <v>20000</v>
      </c>
      <c r="AE290" s="103">
        <f t="shared" si="209"/>
        <v>50</v>
      </c>
      <c r="AG290" s="103">
        <f t="shared" si="179"/>
        <v>40000</v>
      </c>
      <c r="AH290" s="103">
        <f t="shared" si="180"/>
        <v>100</v>
      </c>
      <c r="AJ290" s="103">
        <f>AJ291</f>
        <v>0</v>
      </c>
      <c r="AK290" s="103">
        <f>AK291</f>
        <v>0</v>
      </c>
      <c r="AL290" s="103">
        <f>AL291</f>
        <v>0</v>
      </c>
      <c r="AM290" s="103">
        <f>AM291</f>
        <v>0</v>
      </c>
      <c r="AN290" s="103">
        <f t="shared" si="210"/>
        <v>0</v>
      </c>
      <c r="AP290" s="103">
        <f>AP291</f>
        <v>0</v>
      </c>
      <c r="AQ290" s="103">
        <f>AQ291</f>
        <v>0</v>
      </c>
      <c r="AR290" s="103">
        <f>AR291</f>
        <v>0</v>
      </c>
      <c r="AS290" s="103">
        <f>AS291</f>
        <v>0</v>
      </c>
      <c r="AT290" s="103">
        <f t="shared" si="211"/>
        <v>0</v>
      </c>
      <c r="AV290" s="103">
        <f t="shared" si="212"/>
        <v>0</v>
      </c>
      <c r="AW290" s="103">
        <f t="shared" si="181"/>
        <v>0</v>
      </c>
      <c r="AY290" s="103">
        <f t="shared" si="217"/>
        <v>40000</v>
      </c>
      <c r="AZ290" s="143">
        <f t="shared" si="182"/>
        <v>100</v>
      </c>
      <c r="BB290" s="103">
        <f t="shared" si="187"/>
        <v>0</v>
      </c>
      <c r="BC290" s="103">
        <f t="shared" si="218"/>
        <v>0</v>
      </c>
      <c r="BD290" s="103">
        <f t="shared" si="188"/>
        <v>40000</v>
      </c>
      <c r="BE290" s="93"/>
    </row>
    <row r="291" spans="1:57" ht="30" customHeight="1" x14ac:dyDescent="0.2">
      <c r="A291" s="74"/>
      <c r="B291" s="76"/>
      <c r="C291" s="76"/>
      <c r="D291" s="77"/>
      <c r="E291" s="78"/>
      <c r="F291" s="76"/>
      <c r="G291" s="79"/>
      <c r="H291" s="80"/>
      <c r="I291" s="81"/>
      <c r="J291" s="78"/>
      <c r="K291" s="127">
        <v>1</v>
      </c>
      <c r="L291" s="83"/>
      <c r="M291" s="77"/>
      <c r="N291" s="128" t="s">
        <v>62</v>
      </c>
      <c r="O291" s="129">
        <v>90000</v>
      </c>
      <c r="P291" s="117">
        <v>40000</v>
      </c>
      <c r="Q291" s="117">
        <v>40000</v>
      </c>
      <c r="R291" s="117">
        <v>40000</v>
      </c>
      <c r="S291" s="117">
        <v>40000</v>
      </c>
      <c r="T291" s="117"/>
      <c r="U291" s="117"/>
      <c r="V291" s="117"/>
      <c r="W291" s="117">
        <v>20000</v>
      </c>
      <c r="X291" s="117">
        <f>SUM(U291:W291)</f>
        <v>20000</v>
      </c>
      <c r="Y291" s="117">
        <f t="shared" si="178"/>
        <v>50</v>
      </c>
      <c r="AA291" s="117">
        <v>10000</v>
      </c>
      <c r="AB291" s="117">
        <v>10000</v>
      </c>
      <c r="AC291" s="117"/>
      <c r="AD291" s="117">
        <f>SUM(AA291:AC291)</f>
        <v>20000</v>
      </c>
      <c r="AE291" s="117">
        <f t="shared" si="209"/>
        <v>50</v>
      </c>
      <c r="AG291" s="117">
        <f t="shared" si="179"/>
        <v>40000</v>
      </c>
      <c r="AH291" s="117">
        <f t="shared" si="180"/>
        <v>100</v>
      </c>
      <c r="AJ291" s="117"/>
      <c r="AK291" s="117"/>
      <c r="AL291" s="117"/>
      <c r="AM291" s="117">
        <f>SUM(AJ291:AL291)</f>
        <v>0</v>
      </c>
      <c r="AN291" s="117">
        <f t="shared" si="210"/>
        <v>0</v>
      </c>
      <c r="AP291" s="117"/>
      <c r="AQ291" s="117"/>
      <c r="AR291" s="117"/>
      <c r="AS291" s="117">
        <f>SUM(AP291:AR291)</f>
        <v>0</v>
      </c>
      <c r="AT291" s="117">
        <f t="shared" si="211"/>
        <v>0</v>
      </c>
      <c r="AV291" s="117">
        <f t="shared" si="212"/>
        <v>0</v>
      </c>
      <c r="AW291" s="117">
        <f t="shared" si="181"/>
        <v>0</v>
      </c>
      <c r="AY291" s="117">
        <f t="shared" si="217"/>
        <v>40000</v>
      </c>
      <c r="AZ291" s="144">
        <f t="shared" si="182"/>
        <v>100</v>
      </c>
      <c r="BB291" s="117">
        <f t="shared" si="187"/>
        <v>0</v>
      </c>
      <c r="BC291" s="117">
        <f t="shared" si="218"/>
        <v>0</v>
      </c>
      <c r="BD291" s="117">
        <f t="shared" si="188"/>
        <v>40000</v>
      </c>
      <c r="BE291" s="93"/>
    </row>
    <row r="292" spans="1:57" ht="30" customHeight="1" x14ac:dyDescent="0.2">
      <c r="A292" s="74"/>
      <c r="B292" s="76"/>
      <c r="C292" s="76"/>
      <c r="D292" s="77"/>
      <c r="E292" s="78"/>
      <c r="F292" s="76"/>
      <c r="G292" s="79"/>
      <c r="H292" s="80"/>
      <c r="I292" s="81"/>
      <c r="J292" s="124" t="s">
        <v>52</v>
      </c>
      <c r="K292" s="82"/>
      <c r="L292" s="83"/>
      <c r="M292" s="77"/>
      <c r="N292" s="101" t="s">
        <v>53</v>
      </c>
      <c r="O292" s="102">
        <v>8000</v>
      </c>
      <c r="P292" s="103">
        <f>P293+P294+P295</f>
        <v>14000</v>
      </c>
      <c r="Q292" s="125">
        <f>Q293+Q294+Q295</f>
        <v>17000</v>
      </c>
      <c r="R292" s="126">
        <f>R293+R294+R295</f>
        <v>17000</v>
      </c>
      <c r="S292" s="103">
        <f>S293+S294+S295</f>
        <v>14000</v>
      </c>
      <c r="T292" s="103"/>
      <c r="U292" s="103">
        <f>U293+U294+U295</f>
        <v>0</v>
      </c>
      <c r="V292" s="103">
        <f>V293+V294+V295</f>
        <v>0</v>
      </c>
      <c r="W292" s="103">
        <f>W293+W294+W295</f>
        <v>4000</v>
      </c>
      <c r="X292" s="103">
        <f>X293+X294+X295</f>
        <v>4000</v>
      </c>
      <c r="Y292" s="103">
        <f t="shared" si="178"/>
        <v>28.571428571428573</v>
      </c>
      <c r="AA292" s="103">
        <f>AA293+AA294+AA295</f>
        <v>0</v>
      </c>
      <c r="AB292" s="103">
        <f>AB293+AB294+AB295</f>
        <v>0</v>
      </c>
      <c r="AC292" s="103">
        <f>AC293+AC294+AC295</f>
        <v>4000</v>
      </c>
      <c r="AD292" s="103">
        <f>AD293+AD294+AD295</f>
        <v>4000</v>
      </c>
      <c r="AE292" s="103">
        <f t="shared" si="209"/>
        <v>28.571428571428573</v>
      </c>
      <c r="AG292" s="103">
        <f t="shared" si="179"/>
        <v>8000</v>
      </c>
      <c r="AH292" s="103">
        <f t="shared" si="180"/>
        <v>57.142857142857146</v>
      </c>
      <c r="AJ292" s="103">
        <f>AJ293+AJ294+AJ295</f>
        <v>4000</v>
      </c>
      <c r="AK292" s="103">
        <f>AK293+AK294+AK295</f>
        <v>2000</v>
      </c>
      <c r="AL292" s="103">
        <f>AL293+AL294+AL295</f>
        <v>0</v>
      </c>
      <c r="AM292" s="103">
        <f>AM293+AM294+AM295</f>
        <v>6000</v>
      </c>
      <c r="AN292" s="103">
        <f t="shared" si="210"/>
        <v>42.857142857142854</v>
      </c>
      <c r="AP292" s="103">
        <f>AP293+AP294+AP295</f>
        <v>0</v>
      </c>
      <c r="AQ292" s="103">
        <f>AQ293+AQ294+AQ295</f>
        <v>0</v>
      </c>
      <c r="AR292" s="103">
        <f>AR293+AR294+AR295</f>
        <v>0</v>
      </c>
      <c r="AS292" s="103">
        <f>AS293+AS294+AS295</f>
        <v>0</v>
      </c>
      <c r="AT292" s="103">
        <f t="shared" si="211"/>
        <v>0</v>
      </c>
      <c r="AV292" s="103">
        <f t="shared" si="212"/>
        <v>6000</v>
      </c>
      <c r="AW292" s="103">
        <f t="shared" si="181"/>
        <v>42.857142857142854</v>
      </c>
      <c r="AY292" s="103">
        <f t="shared" si="217"/>
        <v>14000</v>
      </c>
      <c r="AZ292" s="143">
        <f t="shared" si="182"/>
        <v>100</v>
      </c>
      <c r="BB292" s="103">
        <f t="shared" si="187"/>
        <v>0</v>
      </c>
      <c r="BC292" s="103">
        <f t="shared" si="218"/>
        <v>0</v>
      </c>
      <c r="BD292" s="103">
        <f t="shared" si="188"/>
        <v>14000</v>
      </c>
      <c r="BE292" s="93"/>
    </row>
    <row r="293" spans="1:57" ht="30" customHeight="1" x14ac:dyDescent="0.2">
      <c r="A293" s="74"/>
      <c r="B293" s="76"/>
      <c r="C293" s="76"/>
      <c r="D293" s="77"/>
      <c r="E293" s="78"/>
      <c r="F293" s="76"/>
      <c r="G293" s="79"/>
      <c r="H293" s="80"/>
      <c r="I293" s="81"/>
      <c r="J293" s="78"/>
      <c r="K293" s="127">
        <v>2</v>
      </c>
      <c r="L293" s="83"/>
      <c r="M293" s="77"/>
      <c r="N293" s="128" t="s">
        <v>54</v>
      </c>
      <c r="O293" s="129">
        <v>5000</v>
      </c>
      <c r="P293" s="117">
        <v>8000</v>
      </c>
      <c r="Q293" s="117">
        <v>9000</v>
      </c>
      <c r="R293" s="117">
        <v>9000</v>
      </c>
      <c r="S293" s="117">
        <v>8000</v>
      </c>
      <c r="T293" s="117"/>
      <c r="U293" s="117"/>
      <c r="V293" s="117"/>
      <c r="W293" s="117">
        <v>2000</v>
      </c>
      <c r="X293" s="117">
        <f>SUM(U293:W293)</f>
        <v>2000</v>
      </c>
      <c r="Y293" s="117">
        <f t="shared" ref="Y293:Y334" si="219">X293/(S293/100)</f>
        <v>25</v>
      </c>
      <c r="AA293" s="117"/>
      <c r="AB293" s="117"/>
      <c r="AC293" s="117">
        <v>2000</v>
      </c>
      <c r="AD293" s="117">
        <f>SUM(AA293:AC293)</f>
        <v>2000</v>
      </c>
      <c r="AE293" s="117">
        <f t="shared" si="209"/>
        <v>25</v>
      </c>
      <c r="AG293" s="117">
        <f t="shared" ref="AG293:AG295" si="220">X293+AD293</f>
        <v>4000</v>
      </c>
      <c r="AH293" s="117">
        <f t="shared" ref="AH293:AH334" si="221">AG293/(S293/100)</f>
        <v>50</v>
      </c>
      <c r="AJ293" s="117">
        <v>3000</v>
      </c>
      <c r="AK293" s="117">
        <v>1000</v>
      </c>
      <c r="AL293" s="117"/>
      <c r="AM293" s="117">
        <f>SUM(AJ293:AL293)</f>
        <v>4000</v>
      </c>
      <c r="AN293" s="117">
        <f t="shared" si="210"/>
        <v>50</v>
      </c>
      <c r="AP293" s="117"/>
      <c r="AQ293" s="117"/>
      <c r="AR293" s="117"/>
      <c r="AS293" s="117">
        <f>SUM(AP293:AR293)</f>
        <v>0</v>
      </c>
      <c r="AT293" s="117">
        <f t="shared" si="211"/>
        <v>0</v>
      </c>
      <c r="AV293" s="117">
        <f t="shared" si="212"/>
        <v>4000</v>
      </c>
      <c r="AW293" s="117">
        <f t="shared" ref="AW293:AW334" si="222">AV293/(S293/100)</f>
        <v>50</v>
      </c>
      <c r="AY293" s="117">
        <f t="shared" si="217"/>
        <v>8000</v>
      </c>
      <c r="AZ293" s="144">
        <f t="shared" ref="AZ293:AZ334" si="223">AY293/(S293/100)</f>
        <v>100</v>
      </c>
      <c r="BB293" s="117">
        <f t="shared" si="187"/>
        <v>0</v>
      </c>
      <c r="BC293" s="117">
        <f t="shared" si="218"/>
        <v>0</v>
      </c>
      <c r="BD293" s="117">
        <f t="shared" si="188"/>
        <v>8000</v>
      </c>
      <c r="BE293" s="93"/>
    </row>
    <row r="294" spans="1:57" ht="30" customHeight="1" x14ac:dyDescent="0.2">
      <c r="A294" s="74"/>
      <c r="B294" s="76"/>
      <c r="C294" s="76"/>
      <c r="D294" s="77"/>
      <c r="E294" s="78"/>
      <c r="F294" s="76"/>
      <c r="G294" s="79"/>
      <c r="H294" s="80"/>
      <c r="I294" s="81"/>
      <c r="J294" s="78"/>
      <c r="K294" s="127">
        <v>5</v>
      </c>
      <c r="L294" s="83"/>
      <c r="M294" s="77"/>
      <c r="N294" s="128" t="s">
        <v>55</v>
      </c>
      <c r="O294" s="129">
        <v>1000</v>
      </c>
      <c r="P294" s="117">
        <v>2000</v>
      </c>
      <c r="Q294" s="117">
        <v>3000</v>
      </c>
      <c r="R294" s="117">
        <v>3000</v>
      </c>
      <c r="S294" s="117">
        <v>2000</v>
      </c>
      <c r="T294" s="117"/>
      <c r="U294" s="117"/>
      <c r="V294" s="117"/>
      <c r="W294" s="117">
        <v>1000</v>
      </c>
      <c r="X294" s="117">
        <f>SUM(U294:W294)</f>
        <v>1000</v>
      </c>
      <c r="Y294" s="117">
        <f t="shared" si="219"/>
        <v>50</v>
      </c>
      <c r="AA294" s="117"/>
      <c r="AB294" s="117"/>
      <c r="AC294" s="117">
        <v>1000</v>
      </c>
      <c r="AD294" s="117">
        <f>SUM(AA294:AC294)</f>
        <v>1000</v>
      </c>
      <c r="AE294" s="117">
        <f t="shared" si="209"/>
        <v>50</v>
      </c>
      <c r="AG294" s="117">
        <f t="shared" si="220"/>
        <v>2000</v>
      </c>
      <c r="AH294" s="117">
        <f t="shared" si="221"/>
        <v>100</v>
      </c>
      <c r="AJ294" s="117"/>
      <c r="AK294" s="117"/>
      <c r="AL294" s="117"/>
      <c r="AM294" s="117">
        <f>SUM(AJ294:AL294)</f>
        <v>0</v>
      </c>
      <c r="AN294" s="117">
        <f t="shared" si="210"/>
        <v>0</v>
      </c>
      <c r="AP294" s="117"/>
      <c r="AQ294" s="117"/>
      <c r="AR294" s="117"/>
      <c r="AS294" s="117">
        <f>SUM(AP294:AR294)</f>
        <v>0</v>
      </c>
      <c r="AT294" s="117">
        <f t="shared" si="211"/>
        <v>0</v>
      </c>
      <c r="AV294" s="117">
        <f t="shared" si="212"/>
        <v>0</v>
      </c>
      <c r="AW294" s="117">
        <f t="shared" si="222"/>
        <v>0</v>
      </c>
      <c r="AY294" s="117">
        <f t="shared" si="217"/>
        <v>2000</v>
      </c>
      <c r="AZ294" s="144">
        <f t="shared" si="223"/>
        <v>100</v>
      </c>
      <c r="BB294" s="117">
        <f t="shared" si="187"/>
        <v>0</v>
      </c>
      <c r="BC294" s="117">
        <f t="shared" si="218"/>
        <v>0</v>
      </c>
      <c r="BD294" s="117">
        <f t="shared" si="188"/>
        <v>2000</v>
      </c>
      <c r="BE294" s="93"/>
    </row>
    <row r="295" spans="1:57" ht="30" customHeight="1" x14ac:dyDescent="0.2">
      <c r="A295" s="74"/>
      <c r="B295" s="76"/>
      <c r="C295" s="76"/>
      <c r="D295" s="77"/>
      <c r="E295" s="78"/>
      <c r="F295" s="76"/>
      <c r="G295" s="79"/>
      <c r="H295" s="80"/>
      <c r="I295" s="81"/>
      <c r="J295" s="78"/>
      <c r="K295" s="127">
        <v>7</v>
      </c>
      <c r="L295" s="83"/>
      <c r="M295" s="77"/>
      <c r="N295" s="128" t="s">
        <v>56</v>
      </c>
      <c r="O295" s="129">
        <v>2000</v>
      </c>
      <c r="P295" s="117">
        <v>4000</v>
      </c>
      <c r="Q295" s="117">
        <v>5000</v>
      </c>
      <c r="R295" s="117">
        <v>5000</v>
      </c>
      <c r="S295" s="117">
        <v>4000</v>
      </c>
      <c r="T295" s="117"/>
      <c r="U295" s="117"/>
      <c r="V295" s="117"/>
      <c r="W295" s="117">
        <v>1000</v>
      </c>
      <c r="X295" s="117">
        <f>SUM(U295:W295)</f>
        <v>1000</v>
      </c>
      <c r="Y295" s="117">
        <f t="shared" si="219"/>
        <v>25</v>
      </c>
      <c r="AA295" s="117"/>
      <c r="AB295" s="117"/>
      <c r="AC295" s="117">
        <v>1000</v>
      </c>
      <c r="AD295" s="117">
        <f>SUM(AA295:AC295)</f>
        <v>1000</v>
      </c>
      <c r="AE295" s="117">
        <f t="shared" si="209"/>
        <v>25</v>
      </c>
      <c r="AG295" s="117">
        <f t="shared" si="220"/>
        <v>2000</v>
      </c>
      <c r="AH295" s="117">
        <f t="shared" si="221"/>
        <v>50</v>
      </c>
      <c r="AJ295" s="117">
        <v>1000</v>
      </c>
      <c r="AK295" s="117">
        <v>1000</v>
      </c>
      <c r="AL295" s="117"/>
      <c r="AM295" s="117">
        <f>SUM(AJ295:AL295)</f>
        <v>2000</v>
      </c>
      <c r="AN295" s="117">
        <f t="shared" si="210"/>
        <v>50</v>
      </c>
      <c r="AP295" s="117"/>
      <c r="AQ295" s="117"/>
      <c r="AR295" s="117"/>
      <c r="AS295" s="117">
        <f>SUM(AP295:AR295)</f>
        <v>0</v>
      </c>
      <c r="AT295" s="117">
        <f t="shared" si="211"/>
        <v>0</v>
      </c>
      <c r="AV295" s="117">
        <f t="shared" si="212"/>
        <v>2000</v>
      </c>
      <c r="AW295" s="117">
        <f t="shared" si="222"/>
        <v>50</v>
      </c>
      <c r="AY295" s="117">
        <f t="shared" si="217"/>
        <v>4000</v>
      </c>
      <c r="AZ295" s="144">
        <f t="shared" si="223"/>
        <v>100</v>
      </c>
      <c r="BB295" s="117">
        <f t="shared" si="187"/>
        <v>0</v>
      </c>
      <c r="BC295" s="117">
        <f t="shared" si="218"/>
        <v>0</v>
      </c>
      <c r="BD295" s="117">
        <f t="shared" si="188"/>
        <v>4000</v>
      </c>
      <c r="BE295" s="93"/>
    </row>
    <row r="296" spans="1:57" ht="30" customHeight="1" x14ac:dyDescent="0.2">
      <c r="A296" s="74"/>
      <c r="B296" s="76"/>
      <c r="C296" s="76"/>
      <c r="D296" s="77"/>
      <c r="E296" s="78"/>
      <c r="F296" s="76"/>
      <c r="G296" s="79"/>
      <c r="H296" s="220" t="s">
        <v>71</v>
      </c>
      <c r="I296" s="221"/>
      <c r="J296" s="222"/>
      <c r="K296" s="223"/>
      <c r="L296" s="223"/>
      <c r="M296" s="224"/>
      <c r="N296" s="225" t="s">
        <v>72</v>
      </c>
      <c r="O296" s="226">
        <v>0</v>
      </c>
      <c r="P296" s="227">
        <f>P297</f>
        <v>2000</v>
      </c>
      <c r="Q296" s="227">
        <f t="shared" ref="Q296:R298" si="224">Q297</f>
        <v>2000</v>
      </c>
      <c r="R296" s="227">
        <f t="shared" si="224"/>
        <v>2000</v>
      </c>
      <c r="S296" s="227">
        <f>S297</f>
        <v>2000</v>
      </c>
      <c r="T296" s="227"/>
      <c r="U296" s="227">
        <f t="shared" ref="U296:W298" si="225">U297</f>
        <v>0</v>
      </c>
      <c r="V296" s="227">
        <f t="shared" si="225"/>
        <v>0</v>
      </c>
      <c r="W296" s="227">
        <f t="shared" si="225"/>
        <v>500</v>
      </c>
      <c r="X296" s="227">
        <f t="shared" ref="X296:X317" si="226">U296+V296+W296</f>
        <v>500</v>
      </c>
      <c r="Y296" s="227">
        <f t="shared" si="219"/>
        <v>25</v>
      </c>
      <c r="AA296" s="227">
        <f t="shared" ref="AA296:AC298" si="227">AA297</f>
        <v>0</v>
      </c>
      <c r="AB296" s="227">
        <f t="shared" si="227"/>
        <v>0</v>
      </c>
      <c r="AC296" s="227">
        <f t="shared" si="227"/>
        <v>0</v>
      </c>
      <c r="AD296" s="227">
        <f t="shared" ref="AD296:AD318" si="228">AA296+AB296+AC296</f>
        <v>0</v>
      </c>
      <c r="AE296" s="227">
        <f t="shared" si="209"/>
        <v>0</v>
      </c>
      <c r="AG296" s="227">
        <f>AG297</f>
        <v>500</v>
      </c>
      <c r="AH296" s="227">
        <f t="shared" si="221"/>
        <v>25</v>
      </c>
      <c r="AJ296" s="227">
        <f t="shared" ref="AJ296:AL298" si="229">AJ297</f>
        <v>1000</v>
      </c>
      <c r="AK296" s="227">
        <f t="shared" si="229"/>
        <v>500</v>
      </c>
      <c r="AL296" s="227">
        <f t="shared" si="229"/>
        <v>0</v>
      </c>
      <c r="AM296" s="227">
        <f t="shared" ref="AM296:AM318" si="230">AJ296+AK296+AL296</f>
        <v>1500</v>
      </c>
      <c r="AN296" s="227">
        <f t="shared" si="210"/>
        <v>75</v>
      </c>
      <c r="AP296" s="227">
        <f t="shared" ref="AP296:AR298" si="231">AP297</f>
        <v>0</v>
      </c>
      <c r="AQ296" s="227">
        <f t="shared" si="231"/>
        <v>0</v>
      </c>
      <c r="AR296" s="227">
        <f t="shared" si="231"/>
        <v>0</v>
      </c>
      <c r="AS296" s="227">
        <f t="shared" ref="AS296:AS318" si="232">AP296+AQ296+AR296</f>
        <v>0</v>
      </c>
      <c r="AT296" s="227">
        <f t="shared" si="211"/>
        <v>0</v>
      </c>
      <c r="AV296" s="227">
        <f t="shared" si="212"/>
        <v>1500</v>
      </c>
      <c r="AW296" s="227">
        <f t="shared" si="222"/>
        <v>75</v>
      </c>
      <c r="AY296" s="227">
        <f t="shared" si="217"/>
        <v>2000</v>
      </c>
      <c r="AZ296" s="227">
        <f t="shared" si="223"/>
        <v>100</v>
      </c>
      <c r="BB296" s="226">
        <f t="shared" si="187"/>
        <v>0</v>
      </c>
      <c r="BC296" s="227">
        <f t="shared" ref="BC296:BC324" si="233">BB296/(S296/100)</f>
        <v>0</v>
      </c>
      <c r="BD296" s="227">
        <f t="shared" si="188"/>
        <v>2000</v>
      </c>
      <c r="BE296" s="93"/>
    </row>
    <row r="297" spans="1:57" ht="30" customHeight="1" thickBot="1" x14ac:dyDescent="0.25">
      <c r="A297" s="74"/>
      <c r="B297" s="76"/>
      <c r="C297" s="76"/>
      <c r="D297" s="77"/>
      <c r="E297" s="78"/>
      <c r="F297" s="76"/>
      <c r="G297" s="79"/>
      <c r="H297" s="80"/>
      <c r="I297" s="118">
        <v>2</v>
      </c>
      <c r="J297" s="78"/>
      <c r="K297" s="76"/>
      <c r="L297" s="76"/>
      <c r="M297" s="77"/>
      <c r="N297" s="119" t="s">
        <v>51</v>
      </c>
      <c r="O297" s="120">
        <v>0</v>
      </c>
      <c r="P297" s="189">
        <f>P298</f>
        <v>2000</v>
      </c>
      <c r="Q297" s="189">
        <f t="shared" si="224"/>
        <v>2000</v>
      </c>
      <c r="R297" s="189">
        <f t="shared" si="224"/>
        <v>2000</v>
      </c>
      <c r="S297" s="189">
        <f>S298</f>
        <v>2000</v>
      </c>
      <c r="T297" s="189"/>
      <c r="U297" s="189">
        <f t="shared" si="225"/>
        <v>0</v>
      </c>
      <c r="V297" s="189">
        <f t="shared" si="225"/>
        <v>0</v>
      </c>
      <c r="W297" s="189">
        <f t="shared" si="225"/>
        <v>500</v>
      </c>
      <c r="X297" s="189">
        <f t="shared" si="226"/>
        <v>500</v>
      </c>
      <c r="Y297" s="189">
        <f t="shared" si="219"/>
        <v>25</v>
      </c>
      <c r="AA297" s="189">
        <f t="shared" si="227"/>
        <v>0</v>
      </c>
      <c r="AB297" s="189">
        <f t="shared" si="227"/>
        <v>0</v>
      </c>
      <c r="AC297" s="189">
        <f t="shared" si="227"/>
        <v>0</v>
      </c>
      <c r="AD297" s="189">
        <f t="shared" si="228"/>
        <v>0</v>
      </c>
      <c r="AE297" s="189">
        <f t="shared" si="209"/>
        <v>0</v>
      </c>
      <c r="AG297" s="189">
        <f t="shared" ref="AG297:AG334" si="234">X297+AD297</f>
        <v>500</v>
      </c>
      <c r="AH297" s="189">
        <f t="shared" si="221"/>
        <v>25</v>
      </c>
      <c r="AJ297" s="189">
        <f t="shared" si="229"/>
        <v>1000</v>
      </c>
      <c r="AK297" s="189">
        <f t="shared" si="229"/>
        <v>500</v>
      </c>
      <c r="AL297" s="189">
        <f t="shared" si="229"/>
        <v>0</v>
      </c>
      <c r="AM297" s="189">
        <f t="shared" si="230"/>
        <v>1500</v>
      </c>
      <c r="AN297" s="189">
        <f t="shared" si="210"/>
        <v>75</v>
      </c>
      <c r="AP297" s="189">
        <f t="shared" si="231"/>
        <v>0</v>
      </c>
      <c r="AQ297" s="189">
        <f t="shared" si="231"/>
        <v>0</v>
      </c>
      <c r="AR297" s="189">
        <f t="shared" si="231"/>
        <v>0</v>
      </c>
      <c r="AS297" s="189">
        <f t="shared" si="232"/>
        <v>0</v>
      </c>
      <c r="AT297" s="189">
        <f t="shared" si="211"/>
        <v>0</v>
      </c>
      <c r="AV297" s="189">
        <f t="shared" si="212"/>
        <v>1500</v>
      </c>
      <c r="AW297" s="189">
        <f t="shared" si="222"/>
        <v>75</v>
      </c>
      <c r="AY297" s="189">
        <f t="shared" si="217"/>
        <v>2000</v>
      </c>
      <c r="AZ297" s="189">
        <f t="shared" si="223"/>
        <v>100</v>
      </c>
      <c r="BB297" s="120">
        <f t="shared" si="187"/>
        <v>0</v>
      </c>
      <c r="BC297" s="189">
        <f t="shared" si="233"/>
        <v>0</v>
      </c>
      <c r="BD297" s="189">
        <f t="shared" si="188"/>
        <v>2000</v>
      </c>
      <c r="BE297" s="93"/>
    </row>
    <row r="298" spans="1:57" ht="30" customHeight="1" thickBot="1" x14ac:dyDescent="0.25">
      <c r="A298" s="74"/>
      <c r="B298" s="76"/>
      <c r="C298" s="76"/>
      <c r="D298" s="77"/>
      <c r="E298" s="78"/>
      <c r="F298" s="76"/>
      <c r="G298" s="79"/>
      <c r="H298" s="191"/>
      <c r="I298" s="192"/>
      <c r="J298" s="124" t="s">
        <v>60</v>
      </c>
      <c r="K298" s="178"/>
      <c r="L298" s="178"/>
      <c r="M298" s="179"/>
      <c r="N298" s="101" t="s">
        <v>61</v>
      </c>
      <c r="O298" s="102">
        <v>0</v>
      </c>
      <c r="P298" s="193">
        <f>P299</f>
        <v>2000</v>
      </c>
      <c r="Q298" s="193">
        <f t="shared" si="224"/>
        <v>2000</v>
      </c>
      <c r="R298" s="193">
        <f t="shared" si="224"/>
        <v>2000</v>
      </c>
      <c r="S298" s="193">
        <f>S299</f>
        <v>2000</v>
      </c>
      <c r="T298" s="193"/>
      <c r="U298" s="193">
        <f>U299</f>
        <v>0</v>
      </c>
      <c r="V298" s="193">
        <f t="shared" si="225"/>
        <v>0</v>
      </c>
      <c r="W298" s="193">
        <f t="shared" si="225"/>
        <v>500</v>
      </c>
      <c r="X298" s="193">
        <f t="shared" si="226"/>
        <v>500</v>
      </c>
      <c r="Y298" s="86">
        <f t="shared" si="219"/>
        <v>25</v>
      </c>
      <c r="AA298" s="193">
        <f>AA299</f>
        <v>0</v>
      </c>
      <c r="AB298" s="193">
        <f t="shared" si="227"/>
        <v>0</v>
      </c>
      <c r="AC298" s="193">
        <f t="shared" si="227"/>
        <v>0</v>
      </c>
      <c r="AD298" s="193">
        <f t="shared" si="228"/>
        <v>0</v>
      </c>
      <c r="AE298" s="170">
        <f t="shared" si="209"/>
        <v>0</v>
      </c>
      <c r="AG298" s="193">
        <f t="shared" si="234"/>
        <v>500</v>
      </c>
      <c r="AH298" s="193">
        <f t="shared" si="221"/>
        <v>25</v>
      </c>
      <c r="AJ298" s="193">
        <f>AJ299</f>
        <v>1000</v>
      </c>
      <c r="AK298" s="193">
        <f t="shared" si="229"/>
        <v>500</v>
      </c>
      <c r="AL298" s="193">
        <f t="shared" si="229"/>
        <v>0</v>
      </c>
      <c r="AM298" s="193">
        <f t="shared" si="230"/>
        <v>1500</v>
      </c>
      <c r="AN298" s="170">
        <f t="shared" si="210"/>
        <v>75</v>
      </c>
      <c r="AP298" s="193">
        <f>AP299</f>
        <v>0</v>
      </c>
      <c r="AQ298" s="193">
        <f t="shared" si="231"/>
        <v>0</v>
      </c>
      <c r="AR298" s="193">
        <f t="shared" si="231"/>
        <v>0</v>
      </c>
      <c r="AS298" s="193">
        <f t="shared" si="232"/>
        <v>0</v>
      </c>
      <c r="AT298" s="170">
        <f t="shared" si="211"/>
        <v>0</v>
      </c>
      <c r="AV298" s="193">
        <f t="shared" si="212"/>
        <v>1500</v>
      </c>
      <c r="AW298" s="86">
        <f t="shared" si="222"/>
        <v>75</v>
      </c>
      <c r="AY298" s="193">
        <f t="shared" si="217"/>
        <v>2000</v>
      </c>
      <c r="AZ298" s="193">
        <f t="shared" si="223"/>
        <v>100</v>
      </c>
      <c r="BB298" s="102">
        <f t="shared" si="187"/>
        <v>0</v>
      </c>
      <c r="BC298" s="193">
        <f t="shared" si="233"/>
        <v>0</v>
      </c>
      <c r="BD298" s="193">
        <f t="shared" si="188"/>
        <v>2000</v>
      </c>
      <c r="BE298" s="93"/>
    </row>
    <row r="299" spans="1:57" ht="30" customHeight="1" x14ac:dyDescent="0.2">
      <c r="A299" s="74"/>
      <c r="B299" s="76"/>
      <c r="C299" s="76"/>
      <c r="D299" s="77"/>
      <c r="E299" s="78"/>
      <c r="F299" s="76"/>
      <c r="G299" s="79"/>
      <c r="H299" s="80"/>
      <c r="I299" s="81"/>
      <c r="J299" s="78"/>
      <c r="K299" s="127">
        <v>1</v>
      </c>
      <c r="L299" s="83"/>
      <c r="M299" s="77"/>
      <c r="N299" s="128" t="s">
        <v>62</v>
      </c>
      <c r="O299" s="129">
        <v>0</v>
      </c>
      <c r="P299" s="117">
        <v>2000</v>
      </c>
      <c r="Q299" s="117">
        <v>2000</v>
      </c>
      <c r="R299" s="117">
        <v>2000</v>
      </c>
      <c r="S299" s="117">
        <v>2000</v>
      </c>
      <c r="T299" s="117"/>
      <c r="U299" s="117"/>
      <c r="V299" s="117"/>
      <c r="W299" s="117">
        <v>500</v>
      </c>
      <c r="X299" s="117">
        <f t="shared" si="226"/>
        <v>500</v>
      </c>
      <c r="Y299" s="86">
        <f t="shared" si="219"/>
        <v>25</v>
      </c>
      <c r="AA299" s="117"/>
      <c r="AB299" s="117"/>
      <c r="AC299" s="117"/>
      <c r="AD299" s="117">
        <f t="shared" si="228"/>
        <v>0</v>
      </c>
      <c r="AE299" s="170">
        <f t="shared" si="209"/>
        <v>0</v>
      </c>
      <c r="AG299" s="117">
        <f t="shared" si="234"/>
        <v>500</v>
      </c>
      <c r="AH299" s="117">
        <f t="shared" si="221"/>
        <v>25</v>
      </c>
      <c r="AJ299" s="117">
        <v>1000</v>
      </c>
      <c r="AK299" s="117">
        <v>500</v>
      </c>
      <c r="AL299" s="117"/>
      <c r="AM299" s="117">
        <f t="shared" si="230"/>
        <v>1500</v>
      </c>
      <c r="AN299" s="170">
        <f t="shared" si="210"/>
        <v>75</v>
      </c>
      <c r="AP299" s="117"/>
      <c r="AQ299" s="117"/>
      <c r="AR299" s="117"/>
      <c r="AS299" s="117">
        <f t="shared" si="232"/>
        <v>0</v>
      </c>
      <c r="AT299" s="170">
        <f t="shared" si="211"/>
        <v>0</v>
      </c>
      <c r="AV299" s="117">
        <f t="shared" si="212"/>
        <v>1500</v>
      </c>
      <c r="AW299" s="86">
        <f t="shared" si="222"/>
        <v>75</v>
      </c>
      <c r="AY299" s="117">
        <f t="shared" si="217"/>
        <v>2000</v>
      </c>
      <c r="AZ299" s="117">
        <f t="shared" si="223"/>
        <v>100</v>
      </c>
      <c r="BB299" s="117">
        <f t="shared" si="187"/>
        <v>0</v>
      </c>
      <c r="BC299" s="117">
        <f t="shared" si="233"/>
        <v>0</v>
      </c>
      <c r="BD299" s="117">
        <f t="shared" si="188"/>
        <v>2000</v>
      </c>
      <c r="BE299" s="93"/>
    </row>
    <row r="300" spans="1:57" ht="30" customHeight="1" x14ac:dyDescent="0.2">
      <c r="A300" s="74"/>
      <c r="B300" s="76"/>
      <c r="C300" s="76"/>
      <c r="D300" s="386">
        <v>42</v>
      </c>
      <c r="E300" s="387"/>
      <c r="F300" s="388"/>
      <c r="G300" s="389"/>
      <c r="H300" s="390"/>
      <c r="I300" s="391"/>
      <c r="J300" s="387"/>
      <c r="K300" s="392"/>
      <c r="L300" s="393"/>
      <c r="M300" s="394"/>
      <c r="N300" s="395" t="s">
        <v>83</v>
      </c>
      <c r="O300" s="396">
        <v>8956000</v>
      </c>
      <c r="P300" s="397">
        <f>P301</f>
        <v>11620000</v>
      </c>
      <c r="Q300" s="397">
        <f t="shared" ref="P300:W302" si="235">Q301</f>
        <v>12622000</v>
      </c>
      <c r="R300" s="397">
        <f t="shared" si="235"/>
        <v>13609000</v>
      </c>
      <c r="S300" s="397">
        <f>S301</f>
        <v>11620000</v>
      </c>
      <c r="T300" s="397"/>
      <c r="U300" s="397">
        <f>U301</f>
        <v>1303000</v>
      </c>
      <c r="V300" s="397">
        <f>V301</f>
        <v>908000</v>
      </c>
      <c r="W300" s="397">
        <f>W301</f>
        <v>872500</v>
      </c>
      <c r="X300" s="397">
        <f t="shared" si="226"/>
        <v>3083500</v>
      </c>
      <c r="Y300" s="397">
        <f t="shared" si="219"/>
        <v>26.536144578313252</v>
      </c>
      <c r="Z300" s="398"/>
      <c r="AA300" s="397">
        <f>AA301</f>
        <v>960500</v>
      </c>
      <c r="AB300" s="397">
        <f>AB301</f>
        <v>959500</v>
      </c>
      <c r="AC300" s="397">
        <f>AC301</f>
        <v>953000</v>
      </c>
      <c r="AD300" s="397">
        <f t="shared" si="228"/>
        <v>2873000</v>
      </c>
      <c r="AE300" s="397">
        <f t="shared" si="209"/>
        <v>24.72461273666093</v>
      </c>
      <c r="AF300" s="398"/>
      <c r="AG300" s="397">
        <f t="shared" si="234"/>
        <v>5956500</v>
      </c>
      <c r="AH300" s="397">
        <f t="shared" si="221"/>
        <v>51.260757314974185</v>
      </c>
      <c r="AI300" s="398"/>
      <c r="AJ300" s="397">
        <f>AJ301</f>
        <v>965500</v>
      </c>
      <c r="AK300" s="397">
        <f>AK301</f>
        <v>953500</v>
      </c>
      <c r="AL300" s="397">
        <f>AL301</f>
        <v>973500</v>
      </c>
      <c r="AM300" s="397">
        <f t="shared" si="230"/>
        <v>2892500</v>
      </c>
      <c r="AN300" s="397">
        <f t="shared" si="210"/>
        <v>24.892426850258175</v>
      </c>
      <c r="AO300" s="398"/>
      <c r="AP300" s="397">
        <f>AP301</f>
        <v>860000</v>
      </c>
      <c r="AQ300" s="397">
        <f>AQ301</f>
        <v>909000</v>
      </c>
      <c r="AR300" s="397">
        <f>AR301</f>
        <v>1002000</v>
      </c>
      <c r="AS300" s="397">
        <f t="shared" si="232"/>
        <v>2771000</v>
      </c>
      <c r="AT300" s="397">
        <f t="shared" si="211"/>
        <v>23.846815834767643</v>
      </c>
      <c r="AU300" s="398"/>
      <c r="AV300" s="397">
        <f t="shared" si="212"/>
        <v>5663500</v>
      </c>
      <c r="AW300" s="397">
        <f t="shared" si="222"/>
        <v>48.739242685025815</v>
      </c>
      <c r="AX300" s="398"/>
      <c r="AY300" s="397">
        <f t="shared" si="217"/>
        <v>11620000</v>
      </c>
      <c r="AZ300" s="397">
        <f t="shared" si="223"/>
        <v>100</v>
      </c>
      <c r="BB300" s="95">
        <f t="shared" si="187"/>
        <v>0</v>
      </c>
      <c r="BC300" s="96">
        <f t="shared" si="233"/>
        <v>0</v>
      </c>
      <c r="BD300" s="96">
        <f t="shared" si="188"/>
        <v>11620000</v>
      </c>
      <c r="BE300" s="93"/>
    </row>
    <row r="301" spans="1:57" ht="30" customHeight="1" x14ac:dyDescent="0.2">
      <c r="A301" s="74"/>
      <c r="B301" s="76"/>
      <c r="C301" s="76"/>
      <c r="D301" s="77"/>
      <c r="E301" s="97" t="s">
        <v>45</v>
      </c>
      <c r="F301" s="76"/>
      <c r="G301" s="79"/>
      <c r="H301" s="80"/>
      <c r="I301" s="81"/>
      <c r="J301" s="78"/>
      <c r="K301" s="82"/>
      <c r="L301" s="83"/>
      <c r="M301" s="77"/>
      <c r="N301" s="84" t="s">
        <v>46</v>
      </c>
      <c r="O301" s="98">
        <v>8956000</v>
      </c>
      <c r="P301" s="99">
        <f t="shared" si="235"/>
        <v>11620000</v>
      </c>
      <c r="Q301" s="86">
        <f t="shared" si="235"/>
        <v>12622000</v>
      </c>
      <c r="R301" s="87">
        <f t="shared" si="235"/>
        <v>13609000</v>
      </c>
      <c r="S301" s="99">
        <f t="shared" si="235"/>
        <v>11620000</v>
      </c>
      <c r="T301" s="99"/>
      <c r="U301" s="99">
        <f t="shared" si="235"/>
        <v>1303000</v>
      </c>
      <c r="V301" s="99">
        <f t="shared" si="235"/>
        <v>908000</v>
      </c>
      <c r="W301" s="99">
        <f t="shared" si="235"/>
        <v>872500</v>
      </c>
      <c r="X301" s="99">
        <f t="shared" si="226"/>
        <v>3083500</v>
      </c>
      <c r="Y301" s="99">
        <f t="shared" si="219"/>
        <v>26.536144578313252</v>
      </c>
      <c r="AA301" s="99">
        <f t="shared" ref="AA301:AC302" si="236">AA302</f>
        <v>960500</v>
      </c>
      <c r="AB301" s="99">
        <f t="shared" si="236"/>
        <v>959500</v>
      </c>
      <c r="AC301" s="99">
        <f t="shared" si="236"/>
        <v>953000</v>
      </c>
      <c r="AD301" s="99">
        <f t="shared" si="228"/>
        <v>2873000</v>
      </c>
      <c r="AE301" s="99">
        <f t="shared" si="209"/>
        <v>24.72461273666093</v>
      </c>
      <c r="AG301" s="99">
        <f t="shared" si="234"/>
        <v>5956500</v>
      </c>
      <c r="AH301" s="99">
        <f t="shared" si="221"/>
        <v>51.260757314974185</v>
      </c>
      <c r="AJ301" s="99">
        <f t="shared" ref="AJ301:AL302" si="237">AJ302</f>
        <v>965500</v>
      </c>
      <c r="AK301" s="99">
        <f t="shared" si="237"/>
        <v>953500</v>
      </c>
      <c r="AL301" s="99">
        <f t="shared" si="237"/>
        <v>973500</v>
      </c>
      <c r="AM301" s="99">
        <f t="shared" si="230"/>
        <v>2892500</v>
      </c>
      <c r="AN301" s="99">
        <f t="shared" si="210"/>
        <v>24.892426850258175</v>
      </c>
      <c r="AP301" s="99">
        <f t="shared" ref="AP301:AR302" si="238">AP302</f>
        <v>860000</v>
      </c>
      <c r="AQ301" s="99">
        <f t="shared" si="238"/>
        <v>909000</v>
      </c>
      <c r="AR301" s="99">
        <f t="shared" si="238"/>
        <v>1002000</v>
      </c>
      <c r="AS301" s="99">
        <f t="shared" si="232"/>
        <v>2771000</v>
      </c>
      <c r="AT301" s="99">
        <f t="shared" si="211"/>
        <v>23.846815834767643</v>
      </c>
      <c r="AV301" s="99">
        <f t="shared" si="212"/>
        <v>5663500</v>
      </c>
      <c r="AW301" s="99">
        <f t="shared" si="222"/>
        <v>48.739242685025815</v>
      </c>
      <c r="AY301" s="99">
        <f t="shared" si="217"/>
        <v>11620000</v>
      </c>
      <c r="AZ301" s="99">
        <f t="shared" si="223"/>
        <v>100</v>
      </c>
      <c r="BB301" s="98">
        <f t="shared" si="187"/>
        <v>0</v>
      </c>
      <c r="BC301" s="99">
        <f t="shared" si="233"/>
        <v>0</v>
      </c>
      <c r="BD301" s="99">
        <f t="shared" si="188"/>
        <v>11620000</v>
      </c>
      <c r="BE301" s="93"/>
    </row>
    <row r="302" spans="1:57" ht="30" customHeight="1" x14ac:dyDescent="0.2">
      <c r="A302" s="74"/>
      <c r="B302" s="76"/>
      <c r="C302" s="76"/>
      <c r="D302" s="77"/>
      <c r="E302" s="78"/>
      <c r="F302" s="100">
        <v>4</v>
      </c>
      <c r="G302" s="79"/>
      <c r="H302" s="80"/>
      <c r="I302" s="81"/>
      <c r="J302" s="78"/>
      <c r="K302" s="82"/>
      <c r="L302" s="83"/>
      <c r="M302" s="77"/>
      <c r="N302" s="101" t="s">
        <v>47</v>
      </c>
      <c r="O302" s="102">
        <v>8956000</v>
      </c>
      <c r="P302" s="103">
        <f t="shared" si="235"/>
        <v>11620000</v>
      </c>
      <c r="Q302" s="125">
        <f t="shared" si="235"/>
        <v>12622000</v>
      </c>
      <c r="R302" s="126">
        <f t="shared" si="235"/>
        <v>13609000</v>
      </c>
      <c r="S302" s="103">
        <f t="shared" si="235"/>
        <v>11620000</v>
      </c>
      <c r="T302" s="103"/>
      <c r="U302" s="103">
        <f t="shared" si="235"/>
        <v>1303000</v>
      </c>
      <c r="V302" s="103">
        <f t="shared" si="235"/>
        <v>908000</v>
      </c>
      <c r="W302" s="103">
        <f t="shared" si="235"/>
        <v>872500</v>
      </c>
      <c r="X302" s="103">
        <f t="shared" si="226"/>
        <v>3083500</v>
      </c>
      <c r="Y302" s="103">
        <f t="shared" si="219"/>
        <v>26.536144578313252</v>
      </c>
      <c r="AA302" s="103">
        <f t="shared" si="236"/>
        <v>960500</v>
      </c>
      <c r="AB302" s="103">
        <f t="shared" si="236"/>
        <v>959500</v>
      </c>
      <c r="AC302" s="103">
        <f t="shared" si="236"/>
        <v>953000</v>
      </c>
      <c r="AD302" s="103">
        <f t="shared" si="228"/>
        <v>2873000</v>
      </c>
      <c r="AE302" s="103">
        <f t="shared" si="209"/>
        <v>24.72461273666093</v>
      </c>
      <c r="AG302" s="103">
        <f t="shared" si="234"/>
        <v>5956500</v>
      </c>
      <c r="AH302" s="103">
        <f t="shared" si="221"/>
        <v>51.260757314974185</v>
      </c>
      <c r="AJ302" s="103">
        <f t="shared" si="237"/>
        <v>965500</v>
      </c>
      <c r="AK302" s="103">
        <f t="shared" si="237"/>
        <v>953500</v>
      </c>
      <c r="AL302" s="103">
        <f t="shared" si="237"/>
        <v>973500</v>
      </c>
      <c r="AM302" s="103">
        <f t="shared" si="230"/>
        <v>2892500</v>
      </c>
      <c r="AN302" s="103">
        <f t="shared" si="210"/>
        <v>24.892426850258175</v>
      </c>
      <c r="AP302" s="103">
        <f t="shared" si="238"/>
        <v>860000</v>
      </c>
      <c r="AQ302" s="103">
        <f t="shared" si="238"/>
        <v>909000</v>
      </c>
      <c r="AR302" s="103">
        <f t="shared" si="238"/>
        <v>1002000</v>
      </c>
      <c r="AS302" s="103">
        <f t="shared" si="232"/>
        <v>2771000</v>
      </c>
      <c r="AT302" s="103">
        <f t="shared" si="211"/>
        <v>23.846815834767643</v>
      </c>
      <c r="AV302" s="103">
        <f t="shared" si="212"/>
        <v>5663500</v>
      </c>
      <c r="AW302" s="103">
        <f t="shared" si="222"/>
        <v>48.739242685025815</v>
      </c>
      <c r="AY302" s="103">
        <f t="shared" si="217"/>
        <v>11620000</v>
      </c>
      <c r="AZ302" s="103">
        <f t="shared" si="223"/>
        <v>100</v>
      </c>
      <c r="BB302" s="102">
        <f t="shared" si="187"/>
        <v>0</v>
      </c>
      <c r="BC302" s="103">
        <f t="shared" si="233"/>
        <v>0</v>
      </c>
      <c r="BD302" s="103">
        <f t="shared" si="188"/>
        <v>11620000</v>
      </c>
      <c r="BE302" s="93"/>
    </row>
    <row r="303" spans="1:57" ht="30" customHeight="1" x14ac:dyDescent="0.2">
      <c r="A303" s="74"/>
      <c r="B303" s="76"/>
      <c r="C303" s="76"/>
      <c r="D303" s="77"/>
      <c r="E303" s="78"/>
      <c r="F303" s="76"/>
      <c r="G303" s="104">
        <v>1</v>
      </c>
      <c r="H303" s="105"/>
      <c r="I303" s="81"/>
      <c r="J303" s="78"/>
      <c r="K303" s="82"/>
      <c r="L303" s="83"/>
      <c r="M303" s="77"/>
      <c r="N303" s="101" t="s">
        <v>48</v>
      </c>
      <c r="O303" s="102">
        <v>8956000</v>
      </c>
      <c r="P303" s="103">
        <f>P304+P319+P325+P333</f>
        <v>11620000</v>
      </c>
      <c r="Q303" s="125">
        <f>Q304+Q319+Q325+Q333</f>
        <v>12622000</v>
      </c>
      <c r="R303" s="126">
        <f>R304+R319+R325+R333</f>
        <v>13609000</v>
      </c>
      <c r="S303" s="103">
        <f>S304+S319+S325+S333</f>
        <v>11620000</v>
      </c>
      <c r="T303" s="103"/>
      <c r="U303" s="103">
        <f>U304+U319+U325+U333</f>
        <v>1303000</v>
      </c>
      <c r="V303" s="103">
        <f>V304+V319+V325+V333</f>
        <v>908000</v>
      </c>
      <c r="W303" s="103">
        <f>W304+W319+W325+W333</f>
        <v>872500</v>
      </c>
      <c r="X303" s="103">
        <f t="shared" si="226"/>
        <v>3083500</v>
      </c>
      <c r="Y303" s="103">
        <f t="shared" si="219"/>
        <v>26.536144578313252</v>
      </c>
      <c r="AA303" s="103">
        <f>AA304+AA319+AA325+AA333</f>
        <v>960500</v>
      </c>
      <c r="AB303" s="103">
        <f>AB304+AB319+AB325+AB333</f>
        <v>959500</v>
      </c>
      <c r="AC303" s="103">
        <f>AC304+AC319+AC325+AC333</f>
        <v>953000</v>
      </c>
      <c r="AD303" s="103">
        <f t="shared" si="228"/>
        <v>2873000</v>
      </c>
      <c r="AE303" s="103">
        <f t="shared" si="209"/>
        <v>24.72461273666093</v>
      </c>
      <c r="AG303" s="103">
        <f t="shared" si="234"/>
        <v>5956500</v>
      </c>
      <c r="AH303" s="103">
        <f t="shared" si="221"/>
        <v>51.260757314974185</v>
      </c>
      <c r="AJ303" s="103">
        <f>AJ304+AJ319+AJ325+AJ333</f>
        <v>965500</v>
      </c>
      <c r="AK303" s="103">
        <f>AK304+AK319+AK325+AK333</f>
        <v>953500</v>
      </c>
      <c r="AL303" s="103">
        <f>AL304+AL319+AL325+AL333</f>
        <v>973500</v>
      </c>
      <c r="AM303" s="103">
        <f t="shared" si="230"/>
        <v>2892500</v>
      </c>
      <c r="AN303" s="103">
        <f t="shared" si="210"/>
        <v>24.892426850258175</v>
      </c>
      <c r="AP303" s="103">
        <f>AP304+AP319+AP325+AP333</f>
        <v>860000</v>
      </c>
      <c r="AQ303" s="103">
        <f>AQ304+AQ319+AQ325+AQ333</f>
        <v>909000</v>
      </c>
      <c r="AR303" s="103">
        <f>AR304+AR319+AR325+AR333</f>
        <v>1002000</v>
      </c>
      <c r="AS303" s="103">
        <f t="shared" si="232"/>
        <v>2771000</v>
      </c>
      <c r="AT303" s="103">
        <f t="shared" si="211"/>
        <v>23.846815834767643</v>
      </c>
      <c r="AV303" s="103">
        <f t="shared" si="212"/>
        <v>5663500</v>
      </c>
      <c r="AW303" s="103">
        <f t="shared" si="222"/>
        <v>48.739242685025815</v>
      </c>
      <c r="AY303" s="103">
        <f t="shared" si="217"/>
        <v>11620000</v>
      </c>
      <c r="AZ303" s="103">
        <f t="shared" si="223"/>
        <v>100</v>
      </c>
      <c r="BB303" s="102">
        <f t="shared" si="187"/>
        <v>0</v>
      </c>
      <c r="BC303" s="103">
        <f t="shared" si="233"/>
        <v>0</v>
      </c>
      <c r="BD303" s="103">
        <f t="shared" si="188"/>
        <v>11620000</v>
      </c>
      <c r="BE303" s="93"/>
    </row>
    <row r="304" spans="1:57" ht="30" customHeight="1" x14ac:dyDescent="0.2">
      <c r="A304" s="74"/>
      <c r="B304" s="76"/>
      <c r="C304" s="76"/>
      <c r="D304" s="77"/>
      <c r="E304" s="78"/>
      <c r="F304" s="76"/>
      <c r="G304" s="104"/>
      <c r="H304" s="169" t="s">
        <v>43</v>
      </c>
      <c r="I304" s="81"/>
      <c r="J304" s="78"/>
      <c r="K304" s="82"/>
      <c r="L304" s="83"/>
      <c r="M304" s="77"/>
      <c r="N304" s="101" t="s">
        <v>48</v>
      </c>
      <c r="O304" s="102">
        <v>8845000</v>
      </c>
      <c r="P304" s="103">
        <f>P305</f>
        <v>11535000</v>
      </c>
      <c r="Q304" s="125">
        <f>Q305</f>
        <v>12536000</v>
      </c>
      <c r="R304" s="126">
        <f>R305</f>
        <v>13521000</v>
      </c>
      <c r="S304" s="103">
        <f>S305</f>
        <v>11535000</v>
      </c>
      <c r="T304" s="103"/>
      <c r="U304" s="103">
        <f>U305</f>
        <v>1303000</v>
      </c>
      <c r="V304" s="103">
        <f>V305</f>
        <v>907000</v>
      </c>
      <c r="W304" s="103">
        <f>W305</f>
        <v>830000</v>
      </c>
      <c r="X304" s="103">
        <f t="shared" si="226"/>
        <v>3040000</v>
      </c>
      <c r="Y304" s="103">
        <f t="shared" si="219"/>
        <v>26.354573038578241</v>
      </c>
      <c r="AA304" s="103">
        <f>AA305</f>
        <v>947500</v>
      </c>
      <c r="AB304" s="103">
        <f>AB305</f>
        <v>947500</v>
      </c>
      <c r="AC304" s="103">
        <f>AC305</f>
        <v>947000</v>
      </c>
      <c r="AD304" s="103">
        <f t="shared" si="228"/>
        <v>2842000</v>
      </c>
      <c r="AE304" s="103">
        <f t="shared" si="209"/>
        <v>24.638058084091895</v>
      </c>
      <c r="AG304" s="103">
        <f t="shared" si="234"/>
        <v>5882000</v>
      </c>
      <c r="AH304" s="103">
        <f t="shared" si="221"/>
        <v>50.992631122670133</v>
      </c>
      <c r="AJ304" s="103">
        <f>AJ305</f>
        <v>958500</v>
      </c>
      <c r="AK304" s="103">
        <f>AK305</f>
        <v>951500</v>
      </c>
      <c r="AL304" s="103">
        <f>AL305</f>
        <v>972000</v>
      </c>
      <c r="AM304" s="103">
        <f t="shared" si="230"/>
        <v>2882000</v>
      </c>
      <c r="AN304" s="103">
        <f t="shared" si="210"/>
        <v>24.984828781967924</v>
      </c>
      <c r="AP304" s="103">
        <f>AP305</f>
        <v>860000</v>
      </c>
      <c r="AQ304" s="103">
        <f>AQ305</f>
        <v>909000</v>
      </c>
      <c r="AR304" s="103">
        <f>AR305</f>
        <v>1002000</v>
      </c>
      <c r="AS304" s="103">
        <f t="shared" si="232"/>
        <v>2771000</v>
      </c>
      <c r="AT304" s="103">
        <f t="shared" si="211"/>
        <v>24.022540095361943</v>
      </c>
      <c r="AV304" s="103">
        <f t="shared" si="212"/>
        <v>5653000</v>
      </c>
      <c r="AW304" s="103">
        <f t="shared" si="222"/>
        <v>49.007368877329867</v>
      </c>
      <c r="AY304" s="103">
        <f t="shared" si="217"/>
        <v>11535000</v>
      </c>
      <c r="AZ304" s="103">
        <f t="shared" si="223"/>
        <v>100</v>
      </c>
      <c r="BB304" s="102">
        <f t="shared" si="187"/>
        <v>0</v>
      </c>
      <c r="BC304" s="103">
        <f t="shared" si="233"/>
        <v>0</v>
      </c>
      <c r="BD304" s="103">
        <f t="shared" si="188"/>
        <v>11535000</v>
      </c>
      <c r="BE304" s="93"/>
    </row>
    <row r="305" spans="1:57" ht="30" customHeight="1" thickBot="1" x14ac:dyDescent="0.25">
      <c r="A305" s="74"/>
      <c r="B305" s="76"/>
      <c r="C305" s="76"/>
      <c r="D305" s="77"/>
      <c r="E305" s="78"/>
      <c r="F305" s="76"/>
      <c r="G305" s="79"/>
      <c r="H305" s="80"/>
      <c r="I305" s="118">
        <v>2</v>
      </c>
      <c r="J305" s="78"/>
      <c r="K305" s="82"/>
      <c r="L305" s="83"/>
      <c r="M305" s="77"/>
      <c r="N305" s="119" t="s">
        <v>51</v>
      </c>
      <c r="O305" s="120">
        <v>8845000</v>
      </c>
      <c r="P305" s="121">
        <f>P306+P310+P314</f>
        <v>11535000</v>
      </c>
      <c r="Q305" s="122">
        <f>Q306+Q310+Q314</f>
        <v>12536000</v>
      </c>
      <c r="R305" s="123">
        <f>R306+R310+R314</f>
        <v>13521000</v>
      </c>
      <c r="S305" s="121">
        <f>S306+S310+S314</f>
        <v>11535000</v>
      </c>
      <c r="T305" s="121"/>
      <c r="U305" s="121">
        <f>U306+U310+U314</f>
        <v>1303000</v>
      </c>
      <c r="V305" s="121">
        <f>V306+V310+V314</f>
        <v>907000</v>
      </c>
      <c r="W305" s="121">
        <f>W306+W310+W314</f>
        <v>830000</v>
      </c>
      <c r="X305" s="121">
        <f t="shared" si="226"/>
        <v>3040000</v>
      </c>
      <c r="Y305" s="121">
        <f t="shared" si="219"/>
        <v>26.354573038578241</v>
      </c>
      <c r="AA305" s="121">
        <f>AA306+AA310+AA314</f>
        <v>947500</v>
      </c>
      <c r="AB305" s="121">
        <f>AB306+AB310+AB314</f>
        <v>947500</v>
      </c>
      <c r="AC305" s="121">
        <f>AC306+AC310+AC314</f>
        <v>947000</v>
      </c>
      <c r="AD305" s="121">
        <f t="shared" si="228"/>
        <v>2842000</v>
      </c>
      <c r="AE305" s="121">
        <f t="shared" si="209"/>
        <v>24.638058084091895</v>
      </c>
      <c r="AG305" s="121">
        <f t="shared" si="234"/>
        <v>5882000</v>
      </c>
      <c r="AH305" s="121">
        <f t="shared" si="221"/>
        <v>50.992631122670133</v>
      </c>
      <c r="AJ305" s="121">
        <f>AJ306+AJ310+AJ314</f>
        <v>958500</v>
      </c>
      <c r="AK305" s="121">
        <f>AK306+AK310+AK314</f>
        <v>951500</v>
      </c>
      <c r="AL305" s="121">
        <f>AL306+AL310+AL314</f>
        <v>972000</v>
      </c>
      <c r="AM305" s="121">
        <f t="shared" si="230"/>
        <v>2882000</v>
      </c>
      <c r="AN305" s="121">
        <f t="shared" si="210"/>
        <v>24.984828781967924</v>
      </c>
      <c r="AP305" s="121">
        <f>AP306+AP310+AP314</f>
        <v>860000</v>
      </c>
      <c r="AQ305" s="121">
        <f>AQ306+AQ310+AQ314</f>
        <v>909000</v>
      </c>
      <c r="AR305" s="121">
        <f>AR306+AR310+AR314</f>
        <v>1002000</v>
      </c>
      <c r="AS305" s="121">
        <f t="shared" si="232"/>
        <v>2771000</v>
      </c>
      <c r="AT305" s="121">
        <f t="shared" si="211"/>
        <v>24.022540095361943</v>
      </c>
      <c r="AV305" s="121">
        <f t="shared" si="212"/>
        <v>5653000</v>
      </c>
      <c r="AW305" s="121">
        <f t="shared" si="222"/>
        <v>49.007368877329867</v>
      </c>
      <c r="AY305" s="121">
        <f t="shared" si="217"/>
        <v>11535000</v>
      </c>
      <c r="AZ305" s="121">
        <f t="shared" si="223"/>
        <v>100</v>
      </c>
      <c r="BB305" s="120">
        <f t="shared" ref="BB305:BB368" si="239">S305-AY305</f>
        <v>0</v>
      </c>
      <c r="BC305" s="121">
        <f t="shared" si="233"/>
        <v>0</v>
      </c>
      <c r="BD305" s="121">
        <f t="shared" ref="BD305:BD368" si="240">S305-BB305</f>
        <v>11535000</v>
      </c>
      <c r="BE305" s="93"/>
    </row>
    <row r="306" spans="1:57" ht="30" customHeight="1" thickBot="1" x14ac:dyDescent="0.25">
      <c r="A306" s="74"/>
      <c r="B306" s="76"/>
      <c r="C306" s="76"/>
      <c r="D306" s="77"/>
      <c r="E306" s="78"/>
      <c r="F306" s="76"/>
      <c r="G306" s="79"/>
      <c r="H306" s="80"/>
      <c r="I306" s="81"/>
      <c r="J306" s="124" t="s">
        <v>60</v>
      </c>
      <c r="K306" s="82"/>
      <c r="L306" s="83"/>
      <c r="M306" s="77"/>
      <c r="N306" s="101" t="s">
        <v>61</v>
      </c>
      <c r="O306" s="102">
        <v>7390000</v>
      </c>
      <c r="P306" s="102">
        <f>P307+P309+P308</f>
        <v>9910000</v>
      </c>
      <c r="Q306" s="125">
        <f>Q307+Q309+Q308</f>
        <v>10852000</v>
      </c>
      <c r="R306" s="126">
        <f>R307+R309+R308</f>
        <v>11681000</v>
      </c>
      <c r="S306" s="102">
        <f>S307+S309+S308</f>
        <v>9910000</v>
      </c>
      <c r="T306" s="102"/>
      <c r="U306" s="102">
        <f>U307+U309+U308</f>
        <v>1112000</v>
      </c>
      <c r="V306" s="102">
        <f>V307+V309+V308</f>
        <v>765000</v>
      </c>
      <c r="W306" s="102">
        <f>W307+W309+W308</f>
        <v>675000</v>
      </c>
      <c r="X306" s="102">
        <f t="shared" si="226"/>
        <v>2552000</v>
      </c>
      <c r="Y306" s="102">
        <f t="shared" si="219"/>
        <v>25.751765893037337</v>
      </c>
      <c r="AA306" s="102">
        <f>AA307+AA309+AA308</f>
        <v>816000</v>
      </c>
      <c r="AB306" s="102">
        <f>AB307+AB309+AB308</f>
        <v>816000</v>
      </c>
      <c r="AC306" s="102">
        <f>AC307+AC309+AC308</f>
        <v>816000</v>
      </c>
      <c r="AD306" s="102">
        <f t="shared" si="228"/>
        <v>2448000</v>
      </c>
      <c r="AE306" s="170">
        <f t="shared" ref="AE306:AE313" si="241">AD306/(P306/100)</f>
        <v>24.702320887991927</v>
      </c>
      <c r="AG306" s="102">
        <f t="shared" si="234"/>
        <v>5000000</v>
      </c>
      <c r="AH306" s="102">
        <f t="shared" si="221"/>
        <v>50.454086781029261</v>
      </c>
      <c r="AJ306" s="102">
        <f>AJ307+AJ309+AJ308</f>
        <v>819000</v>
      </c>
      <c r="AK306" s="102">
        <f>AK307+AK309+AK308</f>
        <v>812000</v>
      </c>
      <c r="AL306" s="102">
        <f>AL307+AL309+AL308</f>
        <v>812000</v>
      </c>
      <c r="AM306" s="102">
        <f t="shared" si="230"/>
        <v>2443000</v>
      </c>
      <c r="AN306" s="170">
        <f t="shared" ref="AN306:AN313" si="242">AM306/(P306/100)</f>
        <v>24.651866801210897</v>
      </c>
      <c r="AP306" s="102">
        <f>AP307+AP309+AP308</f>
        <v>732000</v>
      </c>
      <c r="AQ306" s="102">
        <f>AQ307+AQ309+AQ308</f>
        <v>811000</v>
      </c>
      <c r="AR306" s="102">
        <f>AR307+AR309+AR308</f>
        <v>924000</v>
      </c>
      <c r="AS306" s="102">
        <f t="shared" si="232"/>
        <v>2467000</v>
      </c>
      <c r="AT306" s="170">
        <f t="shared" ref="AT306:AT313" si="243">AS306/(P306/100)</f>
        <v>24.894046417759839</v>
      </c>
      <c r="AV306" s="102">
        <f t="shared" si="212"/>
        <v>4910000</v>
      </c>
      <c r="AW306" s="102">
        <f t="shared" si="222"/>
        <v>49.545913218970739</v>
      </c>
      <c r="AY306" s="102">
        <f t="shared" si="217"/>
        <v>9910000</v>
      </c>
      <c r="AZ306" s="102">
        <f t="shared" si="223"/>
        <v>100</v>
      </c>
      <c r="BB306" s="102">
        <f t="shared" si="239"/>
        <v>0</v>
      </c>
      <c r="BC306" s="102">
        <f t="shared" si="233"/>
        <v>0</v>
      </c>
      <c r="BD306" s="102">
        <f t="shared" si="240"/>
        <v>9910000</v>
      </c>
      <c r="BE306" s="93"/>
    </row>
    <row r="307" spans="1:57" ht="30" customHeight="1" thickBot="1" x14ac:dyDescent="0.25">
      <c r="A307" s="74"/>
      <c r="B307" s="76"/>
      <c r="C307" s="76"/>
      <c r="D307" s="77"/>
      <c r="E307" s="78"/>
      <c r="F307" s="76"/>
      <c r="G307" s="79"/>
      <c r="H307" s="80"/>
      <c r="I307" s="81"/>
      <c r="J307" s="78"/>
      <c r="K307" s="127">
        <v>1</v>
      </c>
      <c r="L307" s="83"/>
      <c r="M307" s="77"/>
      <c r="N307" s="128" t="s">
        <v>62</v>
      </c>
      <c r="O307" s="117">
        <v>7260000</v>
      </c>
      <c r="P307" s="117">
        <v>9740000</v>
      </c>
      <c r="Q307" s="117">
        <v>10670000</v>
      </c>
      <c r="R307" s="117">
        <v>11486000</v>
      </c>
      <c r="S307" s="117">
        <v>9740000</v>
      </c>
      <c r="T307" s="117"/>
      <c r="U307" s="160">
        <v>1100000</v>
      </c>
      <c r="V307" s="160">
        <v>750000</v>
      </c>
      <c r="W307" s="160">
        <v>650000</v>
      </c>
      <c r="X307" s="117">
        <f t="shared" si="226"/>
        <v>2500000</v>
      </c>
      <c r="Y307" s="144">
        <f t="shared" si="219"/>
        <v>25.66735112936345</v>
      </c>
      <c r="AA307" s="160">
        <v>800000</v>
      </c>
      <c r="AB307" s="160">
        <v>800000</v>
      </c>
      <c r="AC307" s="160">
        <v>800000</v>
      </c>
      <c r="AD307" s="117">
        <f>AA307+AB307+AC307</f>
        <v>2400000</v>
      </c>
      <c r="AE307" s="171">
        <f t="shared" si="241"/>
        <v>24.640657084188913</v>
      </c>
      <c r="AG307" s="117">
        <f t="shared" si="234"/>
        <v>4900000</v>
      </c>
      <c r="AH307" s="117">
        <f t="shared" si="221"/>
        <v>50.308008213552363</v>
      </c>
      <c r="AJ307" s="160">
        <v>800000</v>
      </c>
      <c r="AK307" s="160">
        <v>800000</v>
      </c>
      <c r="AL307" s="160">
        <v>800000</v>
      </c>
      <c r="AM307" s="117">
        <f>AJ307+AK307+AL307</f>
        <v>2400000</v>
      </c>
      <c r="AN307" s="171">
        <f t="shared" si="242"/>
        <v>24.640657084188913</v>
      </c>
      <c r="AP307" s="160">
        <v>720000</v>
      </c>
      <c r="AQ307" s="160">
        <v>800000</v>
      </c>
      <c r="AR307" s="160">
        <v>920000</v>
      </c>
      <c r="AS307" s="117">
        <f>AP307+AQ307+AR307</f>
        <v>2440000</v>
      </c>
      <c r="AT307" s="171">
        <f t="shared" si="243"/>
        <v>25.051334702258728</v>
      </c>
      <c r="AV307" s="117">
        <f t="shared" si="212"/>
        <v>4840000</v>
      </c>
      <c r="AW307" s="117">
        <f t="shared" si="222"/>
        <v>49.691991786447637</v>
      </c>
      <c r="AY307" s="117">
        <f t="shared" si="217"/>
        <v>9740000</v>
      </c>
      <c r="AZ307" s="117">
        <f t="shared" si="223"/>
        <v>100</v>
      </c>
      <c r="BB307" s="117">
        <f t="shared" si="239"/>
        <v>0</v>
      </c>
      <c r="BC307" s="117">
        <f t="shared" si="233"/>
        <v>0</v>
      </c>
      <c r="BD307" s="117">
        <f t="shared" si="240"/>
        <v>9740000</v>
      </c>
      <c r="BE307" s="93"/>
    </row>
    <row r="308" spans="1:57" ht="30" customHeight="1" thickBot="1" x14ac:dyDescent="0.25">
      <c r="A308" s="74"/>
      <c r="B308" s="76"/>
      <c r="C308" s="76"/>
      <c r="D308" s="77"/>
      <c r="E308" s="78"/>
      <c r="F308" s="76"/>
      <c r="G308" s="79"/>
      <c r="H308" s="80"/>
      <c r="I308" s="81"/>
      <c r="J308" s="78"/>
      <c r="K308" s="127">
        <v>2</v>
      </c>
      <c r="L308" s="83"/>
      <c r="M308" s="77"/>
      <c r="N308" s="128" t="s">
        <v>70</v>
      </c>
      <c r="O308" s="129">
        <v>40000</v>
      </c>
      <c r="P308" s="117">
        <v>80000</v>
      </c>
      <c r="Q308" s="117">
        <v>90000</v>
      </c>
      <c r="R308" s="117">
        <v>100000</v>
      </c>
      <c r="S308" s="117">
        <v>80000</v>
      </c>
      <c r="T308" s="129"/>
      <c r="U308" s="160">
        <v>10000</v>
      </c>
      <c r="V308" s="160">
        <v>15000</v>
      </c>
      <c r="W308" s="160"/>
      <c r="X308" s="117">
        <f t="shared" si="226"/>
        <v>25000</v>
      </c>
      <c r="Y308" s="144">
        <f t="shared" si="219"/>
        <v>31.25</v>
      </c>
      <c r="AA308" s="160">
        <v>9000</v>
      </c>
      <c r="AB308" s="160">
        <v>9000</v>
      </c>
      <c r="AC308" s="160">
        <v>9000</v>
      </c>
      <c r="AD308" s="117">
        <f>AA308+AB308+AC308</f>
        <v>27000</v>
      </c>
      <c r="AE308" s="171">
        <f t="shared" si="241"/>
        <v>33.75</v>
      </c>
      <c r="AG308" s="117">
        <f t="shared" si="234"/>
        <v>52000</v>
      </c>
      <c r="AH308" s="117">
        <f t="shared" si="221"/>
        <v>65</v>
      </c>
      <c r="AJ308" s="160">
        <v>5000</v>
      </c>
      <c r="AK308" s="160">
        <v>5000</v>
      </c>
      <c r="AL308" s="160">
        <v>5000</v>
      </c>
      <c r="AM308" s="117">
        <f>AJ308+AK308+AL308</f>
        <v>15000</v>
      </c>
      <c r="AN308" s="171">
        <f t="shared" si="242"/>
        <v>18.75</v>
      </c>
      <c r="AP308" s="160">
        <v>5000</v>
      </c>
      <c r="AQ308" s="160">
        <v>4000</v>
      </c>
      <c r="AR308" s="160">
        <v>4000</v>
      </c>
      <c r="AS308" s="117">
        <f>AP308+AQ308+AR308</f>
        <v>13000</v>
      </c>
      <c r="AT308" s="171">
        <f t="shared" si="243"/>
        <v>16.25</v>
      </c>
      <c r="AV308" s="117">
        <f t="shared" si="212"/>
        <v>28000</v>
      </c>
      <c r="AW308" s="117">
        <f t="shared" si="222"/>
        <v>35</v>
      </c>
      <c r="AY308" s="117">
        <f t="shared" si="217"/>
        <v>80000</v>
      </c>
      <c r="AZ308" s="117">
        <f t="shared" si="223"/>
        <v>100</v>
      </c>
      <c r="BB308" s="117">
        <f t="shared" si="239"/>
        <v>0</v>
      </c>
      <c r="BC308" s="117">
        <f t="shared" si="233"/>
        <v>0</v>
      </c>
      <c r="BD308" s="117">
        <f t="shared" si="240"/>
        <v>80000</v>
      </c>
      <c r="BE308" s="93"/>
    </row>
    <row r="309" spans="1:57" ht="30" customHeight="1" thickBot="1" x14ac:dyDescent="0.25">
      <c r="A309" s="74"/>
      <c r="B309" s="76"/>
      <c r="C309" s="76"/>
      <c r="D309" s="77"/>
      <c r="E309" s="78"/>
      <c r="F309" s="76"/>
      <c r="G309" s="79"/>
      <c r="H309" s="80"/>
      <c r="I309" s="81"/>
      <c r="J309" s="78"/>
      <c r="K309" s="127">
        <v>4</v>
      </c>
      <c r="L309" s="83"/>
      <c r="M309" s="77"/>
      <c r="N309" s="128" t="s">
        <v>63</v>
      </c>
      <c r="O309" s="117">
        <v>90000</v>
      </c>
      <c r="P309" s="117">
        <v>90000</v>
      </c>
      <c r="Q309" s="117">
        <v>92000</v>
      </c>
      <c r="R309" s="117">
        <v>95000</v>
      </c>
      <c r="S309" s="117">
        <v>90000</v>
      </c>
      <c r="T309" s="117"/>
      <c r="U309" s="160">
        <v>2000</v>
      </c>
      <c r="V309" s="160"/>
      <c r="W309" s="160">
        <v>25000</v>
      </c>
      <c r="X309" s="117">
        <f t="shared" si="226"/>
        <v>27000</v>
      </c>
      <c r="Y309" s="144">
        <f t="shared" si="219"/>
        <v>30</v>
      </c>
      <c r="AA309" s="160">
        <v>7000</v>
      </c>
      <c r="AB309" s="160">
        <v>7000</v>
      </c>
      <c r="AC309" s="160">
        <v>7000</v>
      </c>
      <c r="AD309" s="117">
        <f>AA309+AB309+AC309</f>
        <v>21000</v>
      </c>
      <c r="AE309" s="171">
        <f t="shared" si="241"/>
        <v>23.333333333333332</v>
      </c>
      <c r="AG309" s="117">
        <f t="shared" si="234"/>
        <v>48000</v>
      </c>
      <c r="AH309" s="117">
        <f t="shared" si="221"/>
        <v>53.333333333333336</v>
      </c>
      <c r="AJ309" s="160">
        <v>14000</v>
      </c>
      <c r="AK309" s="160">
        <v>7000</v>
      </c>
      <c r="AL309" s="160">
        <v>7000</v>
      </c>
      <c r="AM309" s="117">
        <f>AJ309+AK309+AL309</f>
        <v>28000</v>
      </c>
      <c r="AN309" s="171">
        <f t="shared" si="242"/>
        <v>31.111111111111111</v>
      </c>
      <c r="AP309" s="160">
        <v>7000</v>
      </c>
      <c r="AQ309" s="160">
        <v>7000</v>
      </c>
      <c r="AR309" s="160"/>
      <c r="AS309" s="117">
        <f>AP309+AQ309+AR309</f>
        <v>14000</v>
      </c>
      <c r="AT309" s="171">
        <f t="shared" si="243"/>
        <v>15.555555555555555</v>
      </c>
      <c r="AV309" s="117">
        <f t="shared" si="212"/>
        <v>42000</v>
      </c>
      <c r="AW309" s="117">
        <f t="shared" si="222"/>
        <v>46.666666666666664</v>
      </c>
      <c r="AY309" s="117">
        <f t="shared" si="217"/>
        <v>90000</v>
      </c>
      <c r="AZ309" s="117">
        <f t="shared" si="223"/>
        <v>100</v>
      </c>
      <c r="BB309" s="117">
        <f t="shared" si="239"/>
        <v>0</v>
      </c>
      <c r="BC309" s="117">
        <f t="shared" si="233"/>
        <v>0</v>
      </c>
      <c r="BD309" s="117">
        <f t="shared" si="240"/>
        <v>90000</v>
      </c>
      <c r="BE309" s="93"/>
    </row>
    <row r="310" spans="1:57" ht="30" customHeight="1" thickBot="1" x14ac:dyDescent="0.25">
      <c r="A310" s="74"/>
      <c r="B310" s="76"/>
      <c r="C310" s="76"/>
      <c r="D310" s="77"/>
      <c r="E310" s="78"/>
      <c r="F310" s="76"/>
      <c r="G310" s="79"/>
      <c r="H310" s="80"/>
      <c r="I310" s="81"/>
      <c r="J310" s="124" t="s">
        <v>64</v>
      </c>
      <c r="K310" s="82"/>
      <c r="L310" s="83"/>
      <c r="M310" s="77"/>
      <c r="N310" s="101" t="s">
        <v>65</v>
      </c>
      <c r="O310" s="102">
        <v>1332000</v>
      </c>
      <c r="P310" s="102">
        <f>P311+P313+P312</f>
        <v>1520000</v>
      </c>
      <c r="Q310" s="125">
        <f>Q311+Q313+Q312</f>
        <v>1572000</v>
      </c>
      <c r="R310" s="126">
        <f>R311+R313+R312</f>
        <v>1724000</v>
      </c>
      <c r="S310" s="102">
        <f>S311+S313+S312</f>
        <v>1520000</v>
      </c>
      <c r="T310" s="102"/>
      <c r="U310" s="102">
        <f>U311+U313+U312</f>
        <v>190000</v>
      </c>
      <c r="V310" s="102">
        <f>V311+V313+V312</f>
        <v>132000</v>
      </c>
      <c r="W310" s="102">
        <f>W311+W313+W312</f>
        <v>136000</v>
      </c>
      <c r="X310" s="102">
        <f t="shared" si="226"/>
        <v>458000</v>
      </c>
      <c r="Y310" s="102">
        <f t="shared" si="219"/>
        <v>30.131578947368421</v>
      </c>
      <c r="AA310" s="102">
        <f>AA311+AA313+AA312</f>
        <v>122000</v>
      </c>
      <c r="AB310" s="102">
        <f>AB311+AB313+AB312</f>
        <v>122000</v>
      </c>
      <c r="AC310" s="102">
        <f>AC311+AC313+AC312</f>
        <v>121000</v>
      </c>
      <c r="AD310" s="102">
        <f t="shared" si="228"/>
        <v>365000</v>
      </c>
      <c r="AE310" s="170">
        <f t="shared" si="241"/>
        <v>24.013157894736842</v>
      </c>
      <c r="AG310" s="102">
        <f t="shared" si="234"/>
        <v>823000</v>
      </c>
      <c r="AH310" s="102">
        <f t="shared" si="221"/>
        <v>54.14473684210526</v>
      </c>
      <c r="AJ310" s="102">
        <f>AJ311+AJ313+AJ312</f>
        <v>131000</v>
      </c>
      <c r="AK310" s="102">
        <f>AK311+AK313+AK312</f>
        <v>131000</v>
      </c>
      <c r="AL310" s="102">
        <f>AL311+AL313+AL312</f>
        <v>151000</v>
      </c>
      <c r="AM310" s="102">
        <f t="shared" si="230"/>
        <v>413000</v>
      </c>
      <c r="AN310" s="170">
        <f t="shared" si="242"/>
        <v>27.171052631578949</v>
      </c>
      <c r="AP310" s="102">
        <f>AP311+AP313+AP312</f>
        <v>122000</v>
      </c>
      <c r="AQ310" s="102">
        <f>AQ311+AQ313+AQ312</f>
        <v>91000</v>
      </c>
      <c r="AR310" s="102">
        <f>AR311+AR313+AR312</f>
        <v>71000</v>
      </c>
      <c r="AS310" s="102">
        <f t="shared" si="232"/>
        <v>284000</v>
      </c>
      <c r="AT310" s="170">
        <f t="shared" si="243"/>
        <v>18.684210526315791</v>
      </c>
      <c r="AV310" s="102">
        <f t="shared" si="212"/>
        <v>697000</v>
      </c>
      <c r="AW310" s="102">
        <f t="shared" si="222"/>
        <v>45.85526315789474</v>
      </c>
      <c r="AY310" s="102">
        <f t="shared" si="217"/>
        <v>1520000</v>
      </c>
      <c r="AZ310" s="102">
        <f t="shared" si="223"/>
        <v>100</v>
      </c>
      <c r="BB310" s="102">
        <f t="shared" si="239"/>
        <v>0</v>
      </c>
      <c r="BC310" s="102">
        <f t="shared" si="233"/>
        <v>0</v>
      </c>
      <c r="BD310" s="102">
        <f t="shared" si="240"/>
        <v>1520000</v>
      </c>
      <c r="BE310" s="93"/>
    </row>
    <row r="311" spans="1:57" ht="30" customHeight="1" thickBot="1" x14ac:dyDescent="0.25">
      <c r="A311" s="74"/>
      <c r="B311" s="76"/>
      <c r="C311" s="76"/>
      <c r="D311" s="77"/>
      <c r="E311" s="78"/>
      <c r="F311" s="76"/>
      <c r="G311" s="79"/>
      <c r="H311" s="80"/>
      <c r="I311" s="81"/>
      <c r="J311" s="78"/>
      <c r="K311" s="127">
        <v>1</v>
      </c>
      <c r="L311" s="83"/>
      <c r="M311" s="77"/>
      <c r="N311" s="128" t="s">
        <v>62</v>
      </c>
      <c r="O311" s="117">
        <v>1310000</v>
      </c>
      <c r="P311" s="117">
        <v>1500000</v>
      </c>
      <c r="Q311" s="117">
        <v>1550000</v>
      </c>
      <c r="R311" s="117">
        <v>1700000</v>
      </c>
      <c r="S311" s="117">
        <v>1500000</v>
      </c>
      <c r="T311" s="117"/>
      <c r="U311" s="160">
        <v>188000</v>
      </c>
      <c r="V311" s="160">
        <v>130000</v>
      </c>
      <c r="W311" s="160">
        <v>132000</v>
      </c>
      <c r="X311" s="117">
        <f t="shared" si="226"/>
        <v>450000</v>
      </c>
      <c r="Y311" s="144">
        <f t="shared" si="219"/>
        <v>30</v>
      </c>
      <c r="AA311" s="160">
        <v>120000</v>
      </c>
      <c r="AB311" s="160">
        <v>120000</v>
      </c>
      <c r="AC311" s="160">
        <v>120000</v>
      </c>
      <c r="AD311" s="117">
        <f t="shared" si="228"/>
        <v>360000</v>
      </c>
      <c r="AE311" s="171">
        <f t="shared" si="241"/>
        <v>24</v>
      </c>
      <c r="AG311" s="117">
        <f t="shared" si="234"/>
        <v>810000</v>
      </c>
      <c r="AH311" s="117">
        <f t="shared" si="221"/>
        <v>54</v>
      </c>
      <c r="AJ311" s="160">
        <v>130000</v>
      </c>
      <c r="AK311" s="160">
        <v>130000</v>
      </c>
      <c r="AL311" s="160">
        <v>150000</v>
      </c>
      <c r="AM311" s="117">
        <f t="shared" si="230"/>
        <v>410000</v>
      </c>
      <c r="AN311" s="171">
        <f t="shared" si="242"/>
        <v>27.333333333333332</v>
      </c>
      <c r="AP311" s="160">
        <v>120000</v>
      </c>
      <c r="AQ311" s="160">
        <v>90000</v>
      </c>
      <c r="AR311" s="160">
        <v>70000</v>
      </c>
      <c r="AS311" s="117">
        <f t="shared" si="232"/>
        <v>280000</v>
      </c>
      <c r="AT311" s="171">
        <f t="shared" si="243"/>
        <v>18.666666666666668</v>
      </c>
      <c r="AV311" s="117">
        <f t="shared" si="212"/>
        <v>690000</v>
      </c>
      <c r="AW311" s="117">
        <f t="shared" si="222"/>
        <v>46</v>
      </c>
      <c r="AY311" s="117">
        <f t="shared" si="217"/>
        <v>1500000</v>
      </c>
      <c r="AZ311" s="117">
        <f t="shared" si="223"/>
        <v>100</v>
      </c>
      <c r="BB311" s="117">
        <f t="shared" si="239"/>
        <v>0</v>
      </c>
      <c r="BC311" s="117">
        <f t="shared" si="233"/>
        <v>0</v>
      </c>
      <c r="BD311" s="117">
        <f t="shared" si="240"/>
        <v>1500000</v>
      </c>
      <c r="BE311" s="93"/>
    </row>
    <row r="312" spans="1:57" ht="30" customHeight="1" thickBot="1" x14ac:dyDescent="0.25">
      <c r="A312" s="74"/>
      <c r="B312" s="76"/>
      <c r="C312" s="76"/>
      <c r="D312" s="77"/>
      <c r="E312" s="78"/>
      <c r="F312" s="76"/>
      <c r="G312" s="79"/>
      <c r="H312" s="80"/>
      <c r="I312" s="81"/>
      <c r="J312" s="78"/>
      <c r="K312" s="127">
        <v>2</v>
      </c>
      <c r="L312" s="83"/>
      <c r="M312" s="77"/>
      <c r="N312" s="128" t="s">
        <v>70</v>
      </c>
      <c r="O312" s="129">
        <v>7000</v>
      </c>
      <c r="P312" s="117">
        <v>18000</v>
      </c>
      <c r="Q312" s="117">
        <v>20000</v>
      </c>
      <c r="R312" s="117">
        <v>22000</v>
      </c>
      <c r="S312" s="117">
        <v>18000</v>
      </c>
      <c r="T312" s="129"/>
      <c r="U312" s="160">
        <v>2000</v>
      </c>
      <c r="V312" s="160">
        <v>2000</v>
      </c>
      <c r="W312" s="160">
        <v>2000</v>
      </c>
      <c r="X312" s="117">
        <f t="shared" si="226"/>
        <v>6000</v>
      </c>
      <c r="Y312" s="144">
        <f t="shared" si="219"/>
        <v>33.333333333333336</v>
      </c>
      <c r="AA312" s="160">
        <v>2000</v>
      </c>
      <c r="AB312" s="160">
        <v>2000</v>
      </c>
      <c r="AC312" s="160">
        <v>1000</v>
      </c>
      <c r="AD312" s="117">
        <f t="shared" si="228"/>
        <v>5000</v>
      </c>
      <c r="AE312" s="171">
        <f t="shared" si="241"/>
        <v>27.777777777777779</v>
      </c>
      <c r="AG312" s="117">
        <f t="shared" si="234"/>
        <v>11000</v>
      </c>
      <c r="AH312" s="117">
        <f t="shared" si="221"/>
        <v>61.111111111111114</v>
      </c>
      <c r="AJ312" s="160">
        <v>1000</v>
      </c>
      <c r="AK312" s="160">
        <v>1000</v>
      </c>
      <c r="AL312" s="160">
        <v>1000</v>
      </c>
      <c r="AM312" s="117">
        <f t="shared" si="230"/>
        <v>3000</v>
      </c>
      <c r="AN312" s="171">
        <f t="shared" si="242"/>
        <v>16.666666666666668</v>
      </c>
      <c r="AP312" s="160">
        <v>2000</v>
      </c>
      <c r="AQ312" s="160">
        <v>1000</v>
      </c>
      <c r="AR312" s="160">
        <v>1000</v>
      </c>
      <c r="AS312" s="117">
        <f t="shared" si="232"/>
        <v>4000</v>
      </c>
      <c r="AT312" s="171">
        <f t="shared" si="243"/>
        <v>22.222222222222221</v>
      </c>
      <c r="AV312" s="117">
        <f t="shared" si="212"/>
        <v>7000</v>
      </c>
      <c r="AW312" s="117">
        <f t="shared" si="222"/>
        <v>38.888888888888886</v>
      </c>
      <c r="AY312" s="117">
        <f t="shared" si="217"/>
        <v>18000</v>
      </c>
      <c r="AZ312" s="117">
        <f t="shared" si="223"/>
        <v>100</v>
      </c>
      <c r="BB312" s="117">
        <f t="shared" si="239"/>
        <v>0</v>
      </c>
      <c r="BC312" s="117">
        <f t="shared" si="233"/>
        <v>0</v>
      </c>
      <c r="BD312" s="117">
        <f t="shared" si="240"/>
        <v>18000</v>
      </c>
      <c r="BE312" s="93"/>
    </row>
    <row r="313" spans="1:57" ht="30" customHeight="1" x14ac:dyDescent="0.2">
      <c r="A313" s="74"/>
      <c r="B313" s="76"/>
      <c r="C313" s="76"/>
      <c r="D313" s="77"/>
      <c r="E313" s="78"/>
      <c r="F313" s="76"/>
      <c r="G313" s="79"/>
      <c r="H313" s="80"/>
      <c r="I313" s="81"/>
      <c r="J313" s="78"/>
      <c r="K313" s="127">
        <v>4</v>
      </c>
      <c r="L313" s="83"/>
      <c r="M313" s="77"/>
      <c r="N313" s="128" t="s">
        <v>63</v>
      </c>
      <c r="O313" s="117">
        <v>15000</v>
      </c>
      <c r="P313" s="117">
        <v>2000</v>
      </c>
      <c r="Q313" s="117">
        <v>2000</v>
      </c>
      <c r="R313" s="117">
        <v>2000</v>
      </c>
      <c r="S313" s="117">
        <v>2000</v>
      </c>
      <c r="T313" s="117"/>
      <c r="U313" s="160"/>
      <c r="V313" s="160"/>
      <c r="W313" s="160">
        <v>2000</v>
      </c>
      <c r="X313" s="117">
        <f t="shared" si="226"/>
        <v>2000</v>
      </c>
      <c r="Y313" s="144">
        <f t="shared" si="219"/>
        <v>100</v>
      </c>
      <c r="AA313" s="160"/>
      <c r="AB313" s="160"/>
      <c r="AC313" s="160"/>
      <c r="AD313" s="117">
        <f t="shared" si="228"/>
        <v>0</v>
      </c>
      <c r="AE313" s="171">
        <f t="shared" si="241"/>
        <v>0</v>
      </c>
      <c r="AG313" s="117">
        <f t="shared" si="234"/>
        <v>2000</v>
      </c>
      <c r="AH313" s="117">
        <f t="shared" si="221"/>
        <v>100</v>
      </c>
      <c r="AJ313" s="160"/>
      <c r="AK313" s="160"/>
      <c r="AL313" s="160"/>
      <c r="AM313" s="117">
        <f t="shared" si="230"/>
        <v>0</v>
      </c>
      <c r="AN313" s="171">
        <f t="shared" si="242"/>
        <v>0</v>
      </c>
      <c r="AP313" s="160"/>
      <c r="AQ313" s="160"/>
      <c r="AR313" s="160"/>
      <c r="AS313" s="117">
        <f t="shared" si="232"/>
        <v>0</v>
      </c>
      <c r="AT313" s="171">
        <f t="shared" si="243"/>
        <v>0</v>
      </c>
      <c r="AV313" s="117">
        <f t="shared" si="212"/>
        <v>0</v>
      </c>
      <c r="AW313" s="117">
        <f t="shared" si="222"/>
        <v>0</v>
      </c>
      <c r="AY313" s="117">
        <f t="shared" si="217"/>
        <v>2000</v>
      </c>
      <c r="AZ313" s="117">
        <f t="shared" si="223"/>
        <v>100</v>
      </c>
      <c r="BB313" s="117">
        <f t="shared" si="239"/>
        <v>0</v>
      </c>
      <c r="BC313" s="117">
        <f t="shared" si="233"/>
        <v>0</v>
      </c>
      <c r="BD313" s="117">
        <f t="shared" si="240"/>
        <v>2000</v>
      </c>
      <c r="BE313" s="93"/>
    </row>
    <row r="314" spans="1:57" ht="30" customHeight="1" x14ac:dyDescent="0.2">
      <c r="A314" s="74"/>
      <c r="B314" s="76"/>
      <c r="C314" s="76"/>
      <c r="D314" s="77"/>
      <c r="E314" s="78"/>
      <c r="F314" s="76"/>
      <c r="G314" s="79"/>
      <c r="H314" s="80"/>
      <c r="I314" s="81"/>
      <c r="J314" s="124" t="s">
        <v>52</v>
      </c>
      <c r="K314" s="82"/>
      <c r="L314" s="83"/>
      <c r="M314" s="77"/>
      <c r="N314" s="101" t="s">
        <v>53</v>
      </c>
      <c r="O314" s="102">
        <v>123000</v>
      </c>
      <c r="P314" s="103">
        <f>P315+P316+P317+P318</f>
        <v>105000</v>
      </c>
      <c r="Q314" s="125">
        <f>Q315+Q316+Q317+Q318</f>
        <v>112000</v>
      </c>
      <c r="R314" s="126">
        <f>R315+R316+R317+R318</f>
        <v>116000</v>
      </c>
      <c r="S314" s="103">
        <f>S315+S316+S317+S318</f>
        <v>105000</v>
      </c>
      <c r="T314" s="103"/>
      <c r="U314" s="103">
        <f>U315+U316+U317+U318</f>
        <v>1000</v>
      </c>
      <c r="V314" s="103">
        <f>V315+V316+V317+V318</f>
        <v>10000</v>
      </c>
      <c r="W314" s="103">
        <f>W315+W316+W317+W318</f>
        <v>19000</v>
      </c>
      <c r="X314" s="103">
        <f t="shared" si="226"/>
        <v>30000</v>
      </c>
      <c r="Y314" s="103">
        <f t="shared" si="219"/>
        <v>28.571428571428573</v>
      </c>
      <c r="AA314" s="103">
        <f>AA315+AA316+AA317+AA318</f>
        <v>9500</v>
      </c>
      <c r="AB314" s="103">
        <f>AB315+AB316+AB317+AB318</f>
        <v>9500</v>
      </c>
      <c r="AC314" s="103">
        <f>AC315+AC316+AC317+AC318</f>
        <v>10000</v>
      </c>
      <c r="AD314" s="103">
        <f t="shared" si="228"/>
        <v>29000</v>
      </c>
      <c r="AE314" s="103">
        <f>AD314/(S314/100)</f>
        <v>27.61904761904762</v>
      </c>
      <c r="AG314" s="103">
        <f t="shared" si="234"/>
        <v>59000</v>
      </c>
      <c r="AH314" s="103">
        <f t="shared" si="221"/>
        <v>56.19047619047619</v>
      </c>
      <c r="AJ314" s="103">
        <f>AJ315+AJ316+AJ317+AJ318</f>
        <v>8500</v>
      </c>
      <c r="AK314" s="103">
        <f>AK315+AK316+AK317+AK318</f>
        <v>8500</v>
      </c>
      <c r="AL314" s="103">
        <f>AL315+AL316+AL317+AL318</f>
        <v>9000</v>
      </c>
      <c r="AM314" s="103">
        <f t="shared" si="230"/>
        <v>26000</v>
      </c>
      <c r="AN314" s="103">
        <f>AM314/(S314/100)</f>
        <v>24.761904761904763</v>
      </c>
      <c r="AP314" s="103">
        <f>AP315+AP316+AP317+AP318</f>
        <v>6000</v>
      </c>
      <c r="AQ314" s="103">
        <f>AQ315+AQ316+AQ317+AQ318</f>
        <v>7000</v>
      </c>
      <c r="AR314" s="103">
        <f>AR315+AR316+AR317+AR318</f>
        <v>7000</v>
      </c>
      <c r="AS314" s="103">
        <f t="shared" si="232"/>
        <v>20000</v>
      </c>
      <c r="AT314" s="103">
        <f>AS314/(S314/100)</f>
        <v>19.047619047619047</v>
      </c>
      <c r="AV314" s="103">
        <f t="shared" si="212"/>
        <v>46000</v>
      </c>
      <c r="AW314" s="103">
        <f t="shared" si="222"/>
        <v>43.80952380952381</v>
      </c>
      <c r="AY314" s="103">
        <f t="shared" si="217"/>
        <v>105000</v>
      </c>
      <c r="AZ314" s="103">
        <f t="shared" si="223"/>
        <v>100</v>
      </c>
      <c r="BB314" s="102">
        <f t="shared" si="239"/>
        <v>0</v>
      </c>
      <c r="BC314" s="103">
        <f t="shared" si="233"/>
        <v>0</v>
      </c>
      <c r="BD314" s="103">
        <f t="shared" si="240"/>
        <v>105000</v>
      </c>
      <c r="BE314" s="93"/>
    </row>
    <row r="315" spans="1:57" ht="30" customHeight="1" x14ac:dyDescent="0.2">
      <c r="A315" s="74"/>
      <c r="B315" s="76"/>
      <c r="C315" s="76"/>
      <c r="D315" s="77"/>
      <c r="E315" s="78"/>
      <c r="F315" s="76"/>
      <c r="G315" s="79"/>
      <c r="H315" s="80"/>
      <c r="I315" s="81"/>
      <c r="J315" s="78"/>
      <c r="K315" s="127">
        <v>2</v>
      </c>
      <c r="L315" s="83"/>
      <c r="M315" s="77"/>
      <c r="N315" s="128" t="s">
        <v>54</v>
      </c>
      <c r="O315" s="129">
        <v>17000</v>
      </c>
      <c r="P315" s="117">
        <v>15000</v>
      </c>
      <c r="Q315" s="117">
        <v>16000</v>
      </c>
      <c r="R315" s="117">
        <v>16000</v>
      </c>
      <c r="S315" s="117">
        <v>15000</v>
      </c>
      <c r="T315" s="117"/>
      <c r="U315" s="160"/>
      <c r="V315" s="160">
        <v>3000</v>
      </c>
      <c r="W315" s="160">
        <v>2000</v>
      </c>
      <c r="X315" s="117">
        <f t="shared" si="226"/>
        <v>5000</v>
      </c>
      <c r="Y315" s="144">
        <f t="shared" si="219"/>
        <v>33.333333333333336</v>
      </c>
      <c r="AA315" s="160">
        <v>2000</v>
      </c>
      <c r="AB315" s="160">
        <v>2000</v>
      </c>
      <c r="AC315" s="160">
        <v>2000</v>
      </c>
      <c r="AD315" s="117">
        <f t="shared" si="228"/>
        <v>6000</v>
      </c>
      <c r="AE315" s="144">
        <f>AD315/(S315/100)</f>
        <v>40</v>
      </c>
      <c r="AG315" s="117">
        <f t="shared" si="234"/>
        <v>11000</v>
      </c>
      <c r="AH315" s="117">
        <f t="shared" si="221"/>
        <v>73.333333333333329</v>
      </c>
      <c r="AJ315" s="160"/>
      <c r="AK315" s="160"/>
      <c r="AL315" s="160"/>
      <c r="AM315" s="117">
        <f t="shared" si="230"/>
        <v>0</v>
      </c>
      <c r="AN315" s="144">
        <f>AM315/(S315/100)</f>
        <v>0</v>
      </c>
      <c r="AP315" s="160">
        <v>1000</v>
      </c>
      <c r="AQ315" s="160">
        <v>2000</v>
      </c>
      <c r="AR315" s="160">
        <v>1000</v>
      </c>
      <c r="AS315" s="117">
        <f t="shared" si="232"/>
        <v>4000</v>
      </c>
      <c r="AT315" s="144">
        <f>AS315/(S315/100)</f>
        <v>26.666666666666668</v>
      </c>
      <c r="AV315" s="117">
        <f t="shared" si="212"/>
        <v>4000</v>
      </c>
      <c r="AW315" s="117">
        <f t="shared" si="222"/>
        <v>26.666666666666668</v>
      </c>
      <c r="AY315" s="117">
        <f t="shared" si="217"/>
        <v>15000</v>
      </c>
      <c r="AZ315" s="117">
        <f t="shared" si="223"/>
        <v>100</v>
      </c>
      <c r="BB315" s="117">
        <f t="shared" si="239"/>
        <v>0</v>
      </c>
      <c r="BC315" s="117">
        <f t="shared" si="233"/>
        <v>0</v>
      </c>
      <c r="BD315" s="117">
        <f t="shared" si="240"/>
        <v>15000</v>
      </c>
      <c r="BE315" s="93"/>
    </row>
    <row r="316" spans="1:57" ht="30" customHeight="1" x14ac:dyDescent="0.2">
      <c r="A316" s="74"/>
      <c r="B316" s="76"/>
      <c r="C316" s="76"/>
      <c r="D316" s="77"/>
      <c r="E316" s="78"/>
      <c r="F316" s="76"/>
      <c r="G316" s="79"/>
      <c r="H316" s="80"/>
      <c r="I316" s="81"/>
      <c r="J316" s="78"/>
      <c r="K316" s="127">
        <v>3</v>
      </c>
      <c r="L316" s="83"/>
      <c r="M316" s="77"/>
      <c r="N316" s="128" t="s">
        <v>66</v>
      </c>
      <c r="O316" s="129">
        <v>92000</v>
      </c>
      <c r="P316" s="117">
        <v>81000</v>
      </c>
      <c r="Q316" s="117">
        <v>87000</v>
      </c>
      <c r="R316" s="117">
        <v>91000</v>
      </c>
      <c r="S316" s="117">
        <v>81000</v>
      </c>
      <c r="T316" s="117"/>
      <c r="U316" s="160"/>
      <c r="V316" s="160">
        <v>6000</v>
      </c>
      <c r="W316" s="160">
        <v>14000</v>
      </c>
      <c r="X316" s="117">
        <f t="shared" si="226"/>
        <v>20000</v>
      </c>
      <c r="Y316" s="144">
        <f t="shared" si="219"/>
        <v>24.691358024691358</v>
      </c>
      <c r="AA316" s="160">
        <v>7000</v>
      </c>
      <c r="AB316" s="160">
        <v>7000</v>
      </c>
      <c r="AC316" s="160">
        <v>7000</v>
      </c>
      <c r="AD316" s="117">
        <f t="shared" si="228"/>
        <v>21000</v>
      </c>
      <c r="AE316" s="144">
        <f>AD316/(S316/100)</f>
        <v>25.925925925925927</v>
      </c>
      <c r="AG316" s="117">
        <f t="shared" si="234"/>
        <v>41000</v>
      </c>
      <c r="AH316" s="117">
        <f t="shared" si="221"/>
        <v>50.617283950617285</v>
      </c>
      <c r="AJ316" s="160">
        <v>8000</v>
      </c>
      <c r="AK316" s="160">
        <v>8000</v>
      </c>
      <c r="AL316" s="160">
        <v>8000</v>
      </c>
      <c r="AM316" s="117">
        <f t="shared" si="230"/>
        <v>24000</v>
      </c>
      <c r="AN316" s="144">
        <f>AM316/(S316/100)</f>
        <v>29.62962962962963</v>
      </c>
      <c r="AP316" s="160">
        <v>5000</v>
      </c>
      <c r="AQ316" s="160">
        <v>5000</v>
      </c>
      <c r="AR316" s="160">
        <v>6000</v>
      </c>
      <c r="AS316" s="117">
        <f t="shared" si="232"/>
        <v>16000</v>
      </c>
      <c r="AT316" s="144">
        <f>AS316/(S316/100)</f>
        <v>19.753086419753085</v>
      </c>
      <c r="AV316" s="117">
        <f t="shared" si="212"/>
        <v>40000</v>
      </c>
      <c r="AW316" s="117">
        <f t="shared" si="222"/>
        <v>49.382716049382715</v>
      </c>
      <c r="AY316" s="117">
        <f t="shared" si="217"/>
        <v>81000</v>
      </c>
      <c r="AZ316" s="117">
        <f t="shared" si="223"/>
        <v>100</v>
      </c>
      <c r="BB316" s="117">
        <f t="shared" si="239"/>
        <v>0</v>
      </c>
      <c r="BC316" s="117">
        <f t="shared" si="233"/>
        <v>0</v>
      </c>
      <c r="BD316" s="117">
        <f t="shared" si="240"/>
        <v>81000</v>
      </c>
      <c r="BE316" s="93"/>
    </row>
    <row r="317" spans="1:57" ht="30" customHeight="1" x14ac:dyDescent="0.2">
      <c r="A317" s="74"/>
      <c r="B317" s="76"/>
      <c r="C317" s="76"/>
      <c r="D317" s="77"/>
      <c r="E317" s="78"/>
      <c r="F317" s="76"/>
      <c r="G317" s="79"/>
      <c r="H317" s="80"/>
      <c r="I317" s="81"/>
      <c r="J317" s="78"/>
      <c r="K317" s="127">
        <v>5</v>
      </c>
      <c r="L317" s="83"/>
      <c r="M317" s="77"/>
      <c r="N317" s="128" t="s">
        <v>55</v>
      </c>
      <c r="O317" s="129">
        <v>4000</v>
      </c>
      <c r="P317" s="117">
        <v>3000</v>
      </c>
      <c r="Q317" s="117">
        <v>3000</v>
      </c>
      <c r="R317" s="117">
        <v>3000</v>
      </c>
      <c r="S317" s="117">
        <v>3000</v>
      </c>
      <c r="T317" s="117"/>
      <c r="U317" s="160">
        <v>1000</v>
      </c>
      <c r="V317" s="160">
        <v>1000</v>
      </c>
      <c r="W317" s="160">
        <v>1000</v>
      </c>
      <c r="X317" s="117">
        <f t="shared" si="226"/>
        <v>3000</v>
      </c>
      <c r="Y317" s="144">
        <f t="shared" si="219"/>
        <v>100</v>
      </c>
      <c r="AA317" s="160"/>
      <c r="AB317" s="160"/>
      <c r="AC317" s="160"/>
      <c r="AD317" s="117">
        <f t="shared" si="228"/>
        <v>0</v>
      </c>
      <c r="AE317" s="144">
        <f>AD317/(S317/100)</f>
        <v>0</v>
      </c>
      <c r="AG317" s="117">
        <f t="shared" si="234"/>
        <v>3000</v>
      </c>
      <c r="AH317" s="117">
        <f t="shared" si="221"/>
        <v>100</v>
      </c>
      <c r="AJ317" s="160"/>
      <c r="AK317" s="160"/>
      <c r="AL317" s="160"/>
      <c r="AM317" s="117">
        <f t="shared" si="230"/>
        <v>0</v>
      </c>
      <c r="AN317" s="144">
        <f>AM317/(S317/100)</f>
        <v>0</v>
      </c>
      <c r="AP317" s="160"/>
      <c r="AQ317" s="160"/>
      <c r="AR317" s="160"/>
      <c r="AS317" s="117">
        <f t="shared" si="232"/>
        <v>0</v>
      </c>
      <c r="AT317" s="144">
        <f>AS317/(S317/100)</f>
        <v>0</v>
      </c>
      <c r="AV317" s="117">
        <f t="shared" si="212"/>
        <v>0</v>
      </c>
      <c r="AW317" s="117">
        <f t="shared" si="222"/>
        <v>0</v>
      </c>
      <c r="AY317" s="117">
        <f t="shared" si="217"/>
        <v>3000</v>
      </c>
      <c r="AZ317" s="117">
        <f t="shared" si="223"/>
        <v>100</v>
      </c>
      <c r="BB317" s="117">
        <f t="shared" si="239"/>
        <v>0</v>
      </c>
      <c r="BC317" s="117">
        <f t="shared" si="233"/>
        <v>0</v>
      </c>
      <c r="BD317" s="117">
        <f t="shared" si="240"/>
        <v>3000</v>
      </c>
      <c r="BE317" s="93"/>
    </row>
    <row r="318" spans="1:57" ht="30" customHeight="1" x14ac:dyDescent="0.2">
      <c r="A318" s="74"/>
      <c r="B318" s="76"/>
      <c r="C318" s="76"/>
      <c r="D318" s="77"/>
      <c r="E318" s="78"/>
      <c r="F318" s="76"/>
      <c r="G318" s="79"/>
      <c r="H318" s="80"/>
      <c r="I318" s="81"/>
      <c r="J318" s="78"/>
      <c r="K318" s="127">
        <v>7</v>
      </c>
      <c r="L318" s="83"/>
      <c r="M318" s="77"/>
      <c r="N318" s="128" t="s">
        <v>56</v>
      </c>
      <c r="O318" s="129">
        <v>10000</v>
      </c>
      <c r="P318" s="117">
        <v>6000</v>
      </c>
      <c r="Q318" s="117">
        <v>6000</v>
      </c>
      <c r="R318" s="117">
        <v>6000</v>
      </c>
      <c r="S318" s="117">
        <v>6000</v>
      </c>
      <c r="T318" s="117"/>
      <c r="U318" s="160"/>
      <c r="V318" s="160"/>
      <c r="W318" s="160">
        <v>2000</v>
      </c>
      <c r="X318" s="117">
        <f>U318+V318+W318</f>
        <v>2000</v>
      </c>
      <c r="Y318" s="144">
        <f t="shared" si="219"/>
        <v>33.333333333333336</v>
      </c>
      <c r="AA318" s="160">
        <v>500</v>
      </c>
      <c r="AB318" s="160">
        <v>500</v>
      </c>
      <c r="AC318" s="160">
        <v>1000</v>
      </c>
      <c r="AD318" s="117">
        <f t="shared" si="228"/>
        <v>2000</v>
      </c>
      <c r="AE318" s="144">
        <f>AD318/(S318/100)</f>
        <v>33.333333333333336</v>
      </c>
      <c r="AG318" s="117">
        <f t="shared" si="234"/>
        <v>4000</v>
      </c>
      <c r="AH318" s="117">
        <f t="shared" si="221"/>
        <v>66.666666666666671</v>
      </c>
      <c r="AJ318" s="160">
        <v>500</v>
      </c>
      <c r="AK318" s="160">
        <v>500</v>
      </c>
      <c r="AL318" s="160">
        <v>1000</v>
      </c>
      <c r="AM318" s="117">
        <f t="shared" si="230"/>
        <v>2000</v>
      </c>
      <c r="AN318" s="144">
        <f>AM318/(S318/100)</f>
        <v>33.333333333333336</v>
      </c>
      <c r="AP318" s="160"/>
      <c r="AQ318" s="160"/>
      <c r="AR318" s="160"/>
      <c r="AS318" s="117">
        <f t="shared" si="232"/>
        <v>0</v>
      </c>
      <c r="AT318" s="144">
        <f>AS318/(S318/100)</f>
        <v>0</v>
      </c>
      <c r="AV318" s="117">
        <f t="shared" si="212"/>
        <v>2000</v>
      </c>
      <c r="AW318" s="117">
        <f t="shared" si="222"/>
        <v>33.333333333333336</v>
      </c>
      <c r="AY318" s="117">
        <f t="shared" si="217"/>
        <v>6000</v>
      </c>
      <c r="AZ318" s="117">
        <f t="shared" si="223"/>
        <v>100</v>
      </c>
      <c r="BB318" s="117">
        <f t="shared" si="239"/>
        <v>0</v>
      </c>
      <c r="BC318" s="117">
        <f t="shared" si="233"/>
        <v>0</v>
      </c>
      <c r="BD318" s="117">
        <f t="shared" si="240"/>
        <v>6000</v>
      </c>
      <c r="BE318" s="93"/>
    </row>
    <row r="319" spans="1:57" ht="30" customHeight="1" x14ac:dyDescent="0.2">
      <c r="A319" s="74"/>
      <c r="B319" s="76"/>
      <c r="C319" s="76"/>
      <c r="D319" s="77"/>
      <c r="E319" s="78"/>
      <c r="F319" s="76"/>
      <c r="G319" s="104"/>
      <c r="H319" s="106" t="s">
        <v>49</v>
      </c>
      <c r="I319" s="107"/>
      <c r="J319" s="108"/>
      <c r="K319" s="109"/>
      <c r="L319" s="110"/>
      <c r="M319" s="111"/>
      <c r="N319" s="112" t="s">
        <v>50</v>
      </c>
      <c r="O319" s="113">
        <v>21000</v>
      </c>
      <c r="P319" s="114">
        <f t="shared" ref="P319:S320" si="244">P320</f>
        <v>21000</v>
      </c>
      <c r="Q319" s="115">
        <f t="shared" si="244"/>
        <v>22000</v>
      </c>
      <c r="R319" s="116">
        <f t="shared" si="244"/>
        <v>24000</v>
      </c>
      <c r="S319" s="114">
        <f t="shared" si="244"/>
        <v>21000</v>
      </c>
      <c r="T319" s="114"/>
      <c r="U319" s="114">
        <f>U320</f>
        <v>0</v>
      </c>
      <c r="V319" s="114">
        <f>V320</f>
        <v>1000</v>
      </c>
      <c r="W319" s="114">
        <f>W320</f>
        <v>7000</v>
      </c>
      <c r="X319" s="114">
        <f>X320</f>
        <v>8000</v>
      </c>
      <c r="Y319" s="114">
        <f t="shared" si="219"/>
        <v>38.095238095238095</v>
      </c>
      <c r="AA319" s="114">
        <f>AA320</f>
        <v>3000</v>
      </c>
      <c r="AB319" s="114">
        <f>AB320</f>
        <v>2000</v>
      </c>
      <c r="AC319" s="114">
        <f>AC320</f>
        <v>2000</v>
      </c>
      <c r="AD319" s="114">
        <f>AD320</f>
        <v>7000</v>
      </c>
      <c r="AE319" s="114">
        <f t="shared" ref="AE319:AE343" si="245">AD319/(S319/100)</f>
        <v>33.333333333333336</v>
      </c>
      <c r="AG319" s="114">
        <f t="shared" si="234"/>
        <v>15000</v>
      </c>
      <c r="AH319" s="114">
        <f t="shared" si="221"/>
        <v>71.428571428571431</v>
      </c>
      <c r="AJ319" s="114">
        <f t="shared" ref="AJ319:AM320" si="246">AJ320</f>
        <v>4000</v>
      </c>
      <c r="AK319" s="114">
        <f t="shared" si="246"/>
        <v>1000</v>
      </c>
      <c r="AL319" s="114">
        <f t="shared" si="246"/>
        <v>1000</v>
      </c>
      <c r="AM319" s="114">
        <f t="shared" si="246"/>
        <v>6000</v>
      </c>
      <c r="AN319" s="114">
        <f t="shared" ref="AN319:AN343" si="247">AM319/(S319/100)</f>
        <v>28.571428571428573</v>
      </c>
      <c r="AP319" s="114">
        <f>AP320</f>
        <v>0</v>
      </c>
      <c r="AQ319" s="114">
        <f>AQ320</f>
        <v>0</v>
      </c>
      <c r="AR319" s="114">
        <f>AR320</f>
        <v>0</v>
      </c>
      <c r="AS319" s="114">
        <f>AS320</f>
        <v>0</v>
      </c>
      <c r="AT319" s="114">
        <f t="shared" ref="AT319:AT343" si="248">AS319/(S319/100)</f>
        <v>0</v>
      </c>
      <c r="AV319" s="114">
        <f>AV320</f>
        <v>6000</v>
      </c>
      <c r="AW319" s="114">
        <f t="shared" si="222"/>
        <v>28.571428571428573</v>
      </c>
      <c r="AY319" s="114">
        <f t="shared" si="217"/>
        <v>21000</v>
      </c>
      <c r="AZ319" s="114">
        <f t="shared" si="223"/>
        <v>100</v>
      </c>
      <c r="BB319" s="114">
        <f t="shared" si="239"/>
        <v>0</v>
      </c>
      <c r="BC319" s="117">
        <f t="shared" si="233"/>
        <v>0</v>
      </c>
      <c r="BD319" s="114">
        <f t="shared" si="240"/>
        <v>21000</v>
      </c>
      <c r="BE319" s="93"/>
    </row>
    <row r="320" spans="1:57" ht="30" customHeight="1" x14ac:dyDescent="0.2">
      <c r="A320" s="74"/>
      <c r="B320" s="76"/>
      <c r="C320" s="76"/>
      <c r="D320" s="77"/>
      <c r="E320" s="78"/>
      <c r="F320" s="76"/>
      <c r="G320" s="79"/>
      <c r="H320" s="80"/>
      <c r="I320" s="118">
        <v>2</v>
      </c>
      <c r="J320" s="78"/>
      <c r="K320" s="82"/>
      <c r="L320" s="83"/>
      <c r="M320" s="77"/>
      <c r="N320" s="119" t="s">
        <v>51</v>
      </c>
      <c r="O320" s="120">
        <v>21000</v>
      </c>
      <c r="P320" s="121">
        <f t="shared" si="244"/>
        <v>21000</v>
      </c>
      <c r="Q320" s="122">
        <f t="shared" si="244"/>
        <v>22000</v>
      </c>
      <c r="R320" s="123">
        <f t="shared" si="244"/>
        <v>24000</v>
      </c>
      <c r="S320" s="121">
        <f t="shared" si="244"/>
        <v>21000</v>
      </c>
      <c r="T320" s="121"/>
      <c r="U320" s="121">
        <f>U321</f>
        <v>0</v>
      </c>
      <c r="V320" s="121">
        <f>V321</f>
        <v>1000</v>
      </c>
      <c r="W320" s="121">
        <f>W321</f>
        <v>7000</v>
      </c>
      <c r="X320" s="121">
        <f>SUM(U320:W320)</f>
        <v>8000</v>
      </c>
      <c r="Y320" s="121">
        <f t="shared" si="219"/>
        <v>38.095238095238095</v>
      </c>
      <c r="AA320" s="121">
        <f>AA321</f>
        <v>3000</v>
      </c>
      <c r="AB320" s="121">
        <f>AB321</f>
        <v>2000</v>
      </c>
      <c r="AC320" s="121">
        <f>AC321</f>
        <v>2000</v>
      </c>
      <c r="AD320" s="121">
        <f>SUM(AA320:AC320)</f>
        <v>7000</v>
      </c>
      <c r="AE320" s="121">
        <f t="shared" si="245"/>
        <v>33.333333333333336</v>
      </c>
      <c r="AG320" s="121">
        <f t="shared" si="234"/>
        <v>15000</v>
      </c>
      <c r="AH320" s="121">
        <f t="shared" si="221"/>
        <v>71.428571428571431</v>
      </c>
      <c r="AJ320" s="121">
        <f t="shared" si="246"/>
        <v>4000</v>
      </c>
      <c r="AK320" s="121">
        <f t="shared" si="246"/>
        <v>1000</v>
      </c>
      <c r="AL320" s="121">
        <f t="shared" si="246"/>
        <v>1000</v>
      </c>
      <c r="AM320" s="121">
        <f t="shared" si="246"/>
        <v>6000</v>
      </c>
      <c r="AN320" s="121">
        <f t="shared" si="247"/>
        <v>28.571428571428573</v>
      </c>
      <c r="AP320" s="121">
        <f>AP321</f>
        <v>0</v>
      </c>
      <c r="AQ320" s="121">
        <f>AQ321</f>
        <v>0</v>
      </c>
      <c r="AR320" s="121">
        <f>AR321</f>
        <v>0</v>
      </c>
      <c r="AS320" s="121">
        <f>SUM(AP320:AR320)</f>
        <v>0</v>
      </c>
      <c r="AT320" s="121">
        <f t="shared" si="248"/>
        <v>0</v>
      </c>
      <c r="AV320" s="121">
        <f>AV321</f>
        <v>6000</v>
      </c>
      <c r="AW320" s="121">
        <f t="shared" si="222"/>
        <v>28.571428571428573</v>
      </c>
      <c r="AY320" s="121">
        <f t="shared" si="217"/>
        <v>21000</v>
      </c>
      <c r="AZ320" s="121">
        <f t="shared" si="223"/>
        <v>100</v>
      </c>
      <c r="BB320" s="121">
        <f t="shared" si="239"/>
        <v>0</v>
      </c>
      <c r="BC320" s="117">
        <f t="shared" si="233"/>
        <v>0</v>
      </c>
      <c r="BD320" s="121">
        <f t="shared" si="240"/>
        <v>21000</v>
      </c>
      <c r="BE320" s="93"/>
    </row>
    <row r="321" spans="1:57" ht="30" customHeight="1" x14ac:dyDescent="0.2">
      <c r="A321" s="74"/>
      <c r="B321" s="76"/>
      <c r="C321" s="76"/>
      <c r="D321" s="77"/>
      <c r="E321" s="78"/>
      <c r="F321" s="76"/>
      <c r="G321" s="79"/>
      <c r="H321" s="80"/>
      <c r="I321" s="81"/>
      <c r="J321" s="124" t="s">
        <v>52</v>
      </c>
      <c r="K321" s="82"/>
      <c r="L321" s="83"/>
      <c r="M321" s="77"/>
      <c r="N321" s="101" t="s">
        <v>53</v>
      </c>
      <c r="O321" s="102">
        <v>21000</v>
      </c>
      <c r="P321" s="103">
        <f>P322+P323+P324</f>
        <v>21000</v>
      </c>
      <c r="Q321" s="125">
        <f>Q322+Q323+Q324</f>
        <v>22000</v>
      </c>
      <c r="R321" s="126">
        <f>R322+R323+R324</f>
        <v>24000</v>
      </c>
      <c r="S321" s="103">
        <f>S322+S323+S324</f>
        <v>21000</v>
      </c>
      <c r="T321" s="103"/>
      <c r="U321" s="103">
        <f>U322+U323+U324</f>
        <v>0</v>
      </c>
      <c r="V321" s="103">
        <f>V322+V323+V324</f>
        <v>1000</v>
      </c>
      <c r="W321" s="103">
        <f>W322+W323+W324</f>
        <v>7000</v>
      </c>
      <c r="X321" s="103">
        <f>SUM(U321:W321)</f>
        <v>8000</v>
      </c>
      <c r="Y321" s="103">
        <f t="shared" si="219"/>
        <v>38.095238095238095</v>
      </c>
      <c r="AA321" s="103">
        <f>AA322+AA323+AA324</f>
        <v>3000</v>
      </c>
      <c r="AB321" s="103">
        <f>AB322+AB323+AB324</f>
        <v>2000</v>
      </c>
      <c r="AC321" s="103">
        <f>AC322+AC323+AC324</f>
        <v>2000</v>
      </c>
      <c r="AD321" s="103">
        <f>SUM(AA321:AC321)</f>
        <v>7000</v>
      </c>
      <c r="AE321" s="103">
        <f t="shared" si="245"/>
        <v>33.333333333333336</v>
      </c>
      <c r="AG321" s="103">
        <f t="shared" si="234"/>
        <v>15000</v>
      </c>
      <c r="AH321" s="103">
        <f t="shared" si="221"/>
        <v>71.428571428571431</v>
      </c>
      <c r="AJ321" s="103">
        <f>AJ322+AJ323+AJ324</f>
        <v>4000</v>
      </c>
      <c r="AK321" s="103">
        <f>AK322+AK323+AK324</f>
        <v>1000</v>
      </c>
      <c r="AL321" s="103">
        <f>AL322+AL323+AL324</f>
        <v>1000</v>
      </c>
      <c r="AM321" s="103">
        <f>AM322+AM323+AM324</f>
        <v>6000</v>
      </c>
      <c r="AN321" s="103">
        <f t="shared" si="247"/>
        <v>28.571428571428573</v>
      </c>
      <c r="AP321" s="103">
        <f>AP322+AP323+AP324</f>
        <v>0</v>
      </c>
      <c r="AQ321" s="103">
        <f>AQ322+AQ323+AQ324</f>
        <v>0</v>
      </c>
      <c r="AR321" s="103">
        <f>AR322+AR323+AR324</f>
        <v>0</v>
      </c>
      <c r="AS321" s="103">
        <f>AS322+AS323+AS324</f>
        <v>0</v>
      </c>
      <c r="AT321" s="103">
        <f t="shared" si="248"/>
        <v>0</v>
      </c>
      <c r="AV321" s="103">
        <f t="shared" ref="AV321:AV332" si="249">AM321+AS321</f>
        <v>6000</v>
      </c>
      <c r="AW321" s="103">
        <f t="shared" si="222"/>
        <v>28.571428571428573</v>
      </c>
      <c r="AY321" s="103">
        <f t="shared" si="217"/>
        <v>21000</v>
      </c>
      <c r="AZ321" s="103">
        <f t="shared" si="223"/>
        <v>100</v>
      </c>
      <c r="BB321" s="103">
        <f t="shared" si="239"/>
        <v>0</v>
      </c>
      <c r="BC321" s="117">
        <f t="shared" si="233"/>
        <v>0</v>
      </c>
      <c r="BD321" s="103">
        <f t="shared" si="240"/>
        <v>21000</v>
      </c>
      <c r="BE321" s="93"/>
    </row>
    <row r="322" spans="1:57" ht="30" customHeight="1" x14ac:dyDescent="0.2">
      <c r="A322" s="74"/>
      <c r="B322" s="76"/>
      <c r="C322" s="76"/>
      <c r="D322" s="77"/>
      <c r="E322" s="78"/>
      <c r="F322" s="76"/>
      <c r="G322" s="79"/>
      <c r="H322" s="80"/>
      <c r="I322" s="81"/>
      <c r="J322" s="78"/>
      <c r="K322" s="127">
        <v>2</v>
      </c>
      <c r="L322" s="83"/>
      <c r="M322" s="77"/>
      <c r="N322" s="128" t="s">
        <v>54</v>
      </c>
      <c r="O322" s="129">
        <v>9000</v>
      </c>
      <c r="P322" s="117">
        <v>10000</v>
      </c>
      <c r="Q322" s="117">
        <v>10000</v>
      </c>
      <c r="R322" s="117">
        <v>12000</v>
      </c>
      <c r="S322" s="117">
        <v>10000</v>
      </c>
      <c r="T322" s="117"/>
      <c r="U322" s="117"/>
      <c r="V322" s="117">
        <v>1000</v>
      </c>
      <c r="W322" s="117">
        <v>3000</v>
      </c>
      <c r="X322" s="117">
        <f>SUM(U322:W322)</f>
        <v>4000</v>
      </c>
      <c r="Y322" s="117">
        <f t="shared" si="219"/>
        <v>40</v>
      </c>
      <c r="AA322" s="117">
        <v>1000</v>
      </c>
      <c r="AB322" s="117">
        <v>1000</v>
      </c>
      <c r="AC322" s="117">
        <v>1000</v>
      </c>
      <c r="AD322" s="117">
        <f>SUM(AA322:AC322)</f>
        <v>3000</v>
      </c>
      <c r="AE322" s="117">
        <f t="shared" si="245"/>
        <v>30</v>
      </c>
      <c r="AG322" s="117">
        <f t="shared" si="234"/>
        <v>7000</v>
      </c>
      <c r="AH322" s="117">
        <f t="shared" si="221"/>
        <v>70</v>
      </c>
      <c r="AJ322" s="117">
        <v>3000</v>
      </c>
      <c r="AK322" s="117"/>
      <c r="AL322" s="117"/>
      <c r="AM322" s="117">
        <f>AJ322+AK322+AL322</f>
        <v>3000</v>
      </c>
      <c r="AN322" s="117">
        <f t="shared" si="247"/>
        <v>30</v>
      </c>
      <c r="AP322" s="117"/>
      <c r="AQ322" s="117"/>
      <c r="AR322" s="117"/>
      <c r="AS322" s="117">
        <f>AP322+AQ322+AR322</f>
        <v>0</v>
      </c>
      <c r="AT322" s="117">
        <f t="shared" si="248"/>
        <v>0</v>
      </c>
      <c r="AV322" s="117">
        <f t="shared" si="249"/>
        <v>3000</v>
      </c>
      <c r="AW322" s="117">
        <f t="shared" si="222"/>
        <v>30</v>
      </c>
      <c r="AY322" s="117">
        <f t="shared" si="217"/>
        <v>10000</v>
      </c>
      <c r="AZ322" s="117">
        <f t="shared" si="223"/>
        <v>100</v>
      </c>
      <c r="BB322" s="117">
        <f t="shared" si="239"/>
        <v>0</v>
      </c>
      <c r="BC322" s="117">
        <f t="shared" si="233"/>
        <v>0</v>
      </c>
      <c r="BD322" s="117">
        <f t="shared" si="240"/>
        <v>10000</v>
      </c>
      <c r="BE322" s="93"/>
    </row>
    <row r="323" spans="1:57" ht="30" customHeight="1" x14ac:dyDescent="0.2">
      <c r="A323" s="74"/>
      <c r="B323" s="76"/>
      <c r="C323" s="76"/>
      <c r="D323" s="77"/>
      <c r="E323" s="78"/>
      <c r="F323" s="76"/>
      <c r="G323" s="79"/>
      <c r="H323" s="80"/>
      <c r="I323" s="81"/>
      <c r="J323" s="78"/>
      <c r="K323" s="127">
        <v>5</v>
      </c>
      <c r="L323" s="83"/>
      <c r="M323" s="77"/>
      <c r="N323" s="128" t="s">
        <v>55</v>
      </c>
      <c r="O323" s="129">
        <v>5000</v>
      </c>
      <c r="P323" s="117">
        <v>4000</v>
      </c>
      <c r="Q323" s="117">
        <v>5000</v>
      </c>
      <c r="R323" s="117">
        <v>5000</v>
      </c>
      <c r="S323" s="117">
        <v>4000</v>
      </c>
      <c r="T323" s="117"/>
      <c r="U323" s="117"/>
      <c r="V323" s="117"/>
      <c r="W323" s="117">
        <v>2000</v>
      </c>
      <c r="X323" s="117">
        <f>SUM(U323:W323)</f>
        <v>2000</v>
      </c>
      <c r="Y323" s="117">
        <f t="shared" si="219"/>
        <v>50</v>
      </c>
      <c r="AA323" s="117">
        <v>1000</v>
      </c>
      <c r="AB323" s="117"/>
      <c r="AC323" s="117">
        <v>1000</v>
      </c>
      <c r="AD323" s="117">
        <f>SUM(AA323:AC323)</f>
        <v>2000</v>
      </c>
      <c r="AE323" s="117">
        <f t="shared" si="245"/>
        <v>50</v>
      </c>
      <c r="AG323" s="117">
        <f t="shared" si="234"/>
        <v>4000</v>
      </c>
      <c r="AH323" s="117">
        <f t="shared" si="221"/>
        <v>100</v>
      </c>
      <c r="AJ323" s="117"/>
      <c r="AK323" s="117"/>
      <c r="AL323" s="117"/>
      <c r="AM323" s="117">
        <f>SUM(AJ323:AL323)</f>
        <v>0</v>
      </c>
      <c r="AN323" s="117">
        <f t="shared" si="247"/>
        <v>0</v>
      </c>
      <c r="AP323" s="117"/>
      <c r="AQ323" s="117"/>
      <c r="AR323" s="117"/>
      <c r="AS323" s="117">
        <f>AP323+AQ323+AR323</f>
        <v>0</v>
      </c>
      <c r="AT323" s="117">
        <f t="shared" si="248"/>
        <v>0</v>
      </c>
      <c r="AV323" s="117">
        <f t="shared" si="249"/>
        <v>0</v>
      </c>
      <c r="AW323" s="117">
        <f t="shared" si="222"/>
        <v>0</v>
      </c>
      <c r="AY323" s="117">
        <f t="shared" si="217"/>
        <v>4000</v>
      </c>
      <c r="AZ323" s="117">
        <f t="shared" si="223"/>
        <v>100</v>
      </c>
      <c r="BB323" s="117">
        <f t="shared" si="239"/>
        <v>0</v>
      </c>
      <c r="BC323" s="117">
        <f t="shared" si="233"/>
        <v>0</v>
      </c>
      <c r="BD323" s="117">
        <f t="shared" si="240"/>
        <v>4000</v>
      </c>
      <c r="BE323" s="93"/>
    </row>
    <row r="324" spans="1:57" ht="30" customHeight="1" x14ac:dyDescent="0.2">
      <c r="A324" s="74"/>
      <c r="B324" s="76"/>
      <c r="C324" s="76"/>
      <c r="D324" s="77"/>
      <c r="E324" s="78"/>
      <c r="F324" s="76"/>
      <c r="G324" s="79"/>
      <c r="H324" s="80"/>
      <c r="I324" s="81"/>
      <c r="J324" s="78"/>
      <c r="K324" s="127">
        <v>7</v>
      </c>
      <c r="L324" s="83"/>
      <c r="M324" s="77"/>
      <c r="N324" s="128" t="s">
        <v>56</v>
      </c>
      <c r="O324" s="129">
        <v>7000</v>
      </c>
      <c r="P324" s="117">
        <v>7000</v>
      </c>
      <c r="Q324" s="117">
        <v>7000</v>
      </c>
      <c r="R324" s="117">
        <v>7000</v>
      </c>
      <c r="S324" s="117">
        <v>7000</v>
      </c>
      <c r="T324" s="117"/>
      <c r="U324" s="117"/>
      <c r="V324" s="117"/>
      <c r="W324" s="117">
        <v>2000</v>
      </c>
      <c r="X324" s="117">
        <f>SUM(U324:W324)</f>
        <v>2000</v>
      </c>
      <c r="Y324" s="117">
        <f t="shared" si="219"/>
        <v>28.571428571428573</v>
      </c>
      <c r="AA324" s="117">
        <v>1000</v>
      </c>
      <c r="AB324" s="117">
        <v>1000</v>
      </c>
      <c r="AC324" s="117"/>
      <c r="AD324" s="117">
        <f>SUM(AA324:AC324)</f>
        <v>2000</v>
      </c>
      <c r="AE324" s="117">
        <f t="shared" si="245"/>
        <v>28.571428571428573</v>
      </c>
      <c r="AG324" s="117">
        <f t="shared" si="234"/>
        <v>4000</v>
      </c>
      <c r="AH324" s="117">
        <f t="shared" si="221"/>
        <v>57.142857142857146</v>
      </c>
      <c r="AJ324" s="117">
        <v>1000</v>
      </c>
      <c r="AK324" s="117">
        <v>1000</v>
      </c>
      <c r="AL324" s="117">
        <v>1000</v>
      </c>
      <c r="AM324" s="117">
        <f>SUM(AJ324:AL324)</f>
        <v>3000</v>
      </c>
      <c r="AN324" s="117">
        <f t="shared" si="247"/>
        <v>42.857142857142854</v>
      </c>
      <c r="AP324" s="117"/>
      <c r="AQ324" s="117"/>
      <c r="AR324" s="117"/>
      <c r="AS324" s="117">
        <f>AP324+AQ324+AR324</f>
        <v>0</v>
      </c>
      <c r="AT324" s="117">
        <f t="shared" si="248"/>
        <v>0</v>
      </c>
      <c r="AV324" s="117">
        <f t="shared" si="249"/>
        <v>3000</v>
      </c>
      <c r="AW324" s="117">
        <f t="shared" si="222"/>
        <v>42.857142857142854</v>
      </c>
      <c r="AY324" s="117">
        <f t="shared" si="217"/>
        <v>7000</v>
      </c>
      <c r="AZ324" s="117">
        <f t="shared" si="223"/>
        <v>100</v>
      </c>
      <c r="BB324" s="117">
        <f t="shared" si="239"/>
        <v>0</v>
      </c>
      <c r="BC324" s="117">
        <f t="shared" si="233"/>
        <v>0</v>
      </c>
      <c r="BD324" s="117">
        <f t="shared" si="240"/>
        <v>7000</v>
      </c>
      <c r="BE324" s="93"/>
    </row>
    <row r="325" spans="1:57" ht="30" customHeight="1" x14ac:dyDescent="0.2">
      <c r="A325" s="74"/>
      <c r="B325" s="76"/>
      <c r="C325" s="76"/>
      <c r="D325" s="77"/>
      <c r="E325" s="78"/>
      <c r="F325" s="76"/>
      <c r="G325" s="104"/>
      <c r="H325" s="130" t="s">
        <v>57</v>
      </c>
      <c r="I325" s="131"/>
      <c r="J325" s="132"/>
      <c r="K325" s="133"/>
      <c r="L325" s="134"/>
      <c r="M325" s="135"/>
      <c r="N325" s="136" t="s">
        <v>58</v>
      </c>
      <c r="O325" s="137">
        <v>90000</v>
      </c>
      <c r="P325" s="139">
        <f>P326</f>
        <v>62000</v>
      </c>
      <c r="Q325" s="138">
        <f>Q326</f>
        <v>62000</v>
      </c>
      <c r="R325" s="175">
        <f>R326</f>
        <v>62000</v>
      </c>
      <c r="S325" s="139">
        <f>S326</f>
        <v>62000</v>
      </c>
      <c r="T325" s="139"/>
      <c r="U325" s="139">
        <f>U326</f>
        <v>0</v>
      </c>
      <c r="V325" s="139">
        <f>V326</f>
        <v>0</v>
      </c>
      <c r="W325" s="139">
        <f>W326</f>
        <v>35000</v>
      </c>
      <c r="X325" s="139">
        <f>X326</f>
        <v>35000</v>
      </c>
      <c r="Y325" s="139">
        <f t="shared" si="219"/>
        <v>56.451612903225808</v>
      </c>
      <c r="AA325" s="139">
        <f>AA326</f>
        <v>10000</v>
      </c>
      <c r="AB325" s="139">
        <f>AB326</f>
        <v>10000</v>
      </c>
      <c r="AC325" s="139">
        <f>AC326</f>
        <v>4000</v>
      </c>
      <c r="AD325" s="139">
        <f>AD326</f>
        <v>24000</v>
      </c>
      <c r="AE325" s="139">
        <f t="shared" si="245"/>
        <v>38.70967741935484</v>
      </c>
      <c r="AG325" s="139">
        <f t="shared" si="234"/>
        <v>59000</v>
      </c>
      <c r="AH325" s="139">
        <f t="shared" si="221"/>
        <v>95.161290322580641</v>
      </c>
      <c r="AJ325" s="139">
        <f>AJ326</f>
        <v>3000</v>
      </c>
      <c r="AK325" s="139">
        <f>AK326</f>
        <v>0</v>
      </c>
      <c r="AL325" s="139">
        <f>AL326</f>
        <v>0</v>
      </c>
      <c r="AM325" s="139">
        <f>AM326</f>
        <v>3000</v>
      </c>
      <c r="AN325" s="139">
        <f t="shared" si="247"/>
        <v>4.838709677419355</v>
      </c>
      <c r="AP325" s="139">
        <f>AP326</f>
        <v>0</v>
      </c>
      <c r="AQ325" s="139">
        <f>AQ326</f>
        <v>0</v>
      </c>
      <c r="AR325" s="139">
        <f>AR326</f>
        <v>0</v>
      </c>
      <c r="AS325" s="139">
        <f>AS326</f>
        <v>0</v>
      </c>
      <c r="AT325" s="139">
        <f t="shared" si="248"/>
        <v>0</v>
      </c>
      <c r="AV325" s="139">
        <f t="shared" si="249"/>
        <v>3000</v>
      </c>
      <c r="AW325" s="139">
        <f t="shared" si="222"/>
        <v>4.838709677419355</v>
      </c>
      <c r="AY325" s="139">
        <f t="shared" si="217"/>
        <v>62000</v>
      </c>
      <c r="AZ325" s="176">
        <f t="shared" si="223"/>
        <v>100</v>
      </c>
      <c r="BB325" s="139">
        <f t="shared" si="239"/>
        <v>0</v>
      </c>
      <c r="BC325" s="139">
        <f t="shared" ref="BC325:BC332" si="250">BB325/(P325/100)</f>
        <v>0</v>
      </c>
      <c r="BD325" s="139">
        <f t="shared" si="240"/>
        <v>62000</v>
      </c>
      <c r="BE325" s="93"/>
    </row>
    <row r="326" spans="1:57" ht="30" customHeight="1" x14ac:dyDescent="0.2">
      <c r="A326" s="74"/>
      <c r="B326" s="76"/>
      <c r="C326" s="76"/>
      <c r="D326" s="77"/>
      <c r="E326" s="78"/>
      <c r="F326" s="76"/>
      <c r="G326" s="79"/>
      <c r="H326" s="80"/>
      <c r="I326" s="118">
        <v>2</v>
      </c>
      <c r="J326" s="78"/>
      <c r="K326" s="82"/>
      <c r="L326" s="83"/>
      <c r="M326" s="77"/>
      <c r="N326" s="119" t="s">
        <v>51</v>
      </c>
      <c r="O326" s="120">
        <v>90000</v>
      </c>
      <c r="P326" s="121">
        <f>P327+P329</f>
        <v>62000</v>
      </c>
      <c r="Q326" s="121">
        <f>Q327+Q329</f>
        <v>62000</v>
      </c>
      <c r="R326" s="121">
        <f>R327+R329</f>
        <v>62000</v>
      </c>
      <c r="S326" s="121">
        <f>S327+S329</f>
        <v>62000</v>
      </c>
      <c r="T326" s="121"/>
      <c r="U326" s="121">
        <f>U327+U329</f>
        <v>0</v>
      </c>
      <c r="V326" s="121">
        <f>V327+V329</f>
        <v>0</v>
      </c>
      <c r="W326" s="121">
        <f>W327+W329</f>
        <v>35000</v>
      </c>
      <c r="X326" s="121">
        <f>SUM(U326:W326)</f>
        <v>35000</v>
      </c>
      <c r="Y326" s="121">
        <f t="shared" si="219"/>
        <v>56.451612903225808</v>
      </c>
      <c r="AA326" s="121">
        <f>AA327+AA329</f>
        <v>10000</v>
      </c>
      <c r="AB326" s="121">
        <f>AB327+AB329</f>
        <v>10000</v>
      </c>
      <c r="AC326" s="121">
        <f>AC327+AC329</f>
        <v>4000</v>
      </c>
      <c r="AD326" s="121">
        <f>SUM(AA326:AC326)</f>
        <v>24000</v>
      </c>
      <c r="AE326" s="121">
        <f t="shared" si="245"/>
        <v>38.70967741935484</v>
      </c>
      <c r="AG326" s="121">
        <f t="shared" si="234"/>
        <v>59000</v>
      </c>
      <c r="AH326" s="121">
        <f t="shared" si="221"/>
        <v>95.161290322580641</v>
      </c>
      <c r="AJ326" s="121">
        <f>AJ327+AJ329</f>
        <v>3000</v>
      </c>
      <c r="AK326" s="121">
        <f>AK327+AK329</f>
        <v>0</v>
      </c>
      <c r="AL326" s="121">
        <f>AL327+AL329</f>
        <v>0</v>
      </c>
      <c r="AM326" s="121">
        <f>SUM(AJ326:AL326)</f>
        <v>3000</v>
      </c>
      <c r="AN326" s="121">
        <f t="shared" si="247"/>
        <v>4.838709677419355</v>
      </c>
      <c r="AP326" s="121">
        <f>AP327+AP329</f>
        <v>0</v>
      </c>
      <c r="AQ326" s="121">
        <f>AQ327+AQ329</f>
        <v>0</v>
      </c>
      <c r="AR326" s="121">
        <f>AR327+AR329</f>
        <v>0</v>
      </c>
      <c r="AS326" s="121">
        <f t="shared" ref="AS326:AS332" si="251">SUM(AP326:AR326)</f>
        <v>0</v>
      </c>
      <c r="AT326" s="121">
        <f t="shared" si="248"/>
        <v>0</v>
      </c>
      <c r="AV326" s="121">
        <f t="shared" si="249"/>
        <v>3000</v>
      </c>
      <c r="AW326" s="121">
        <f t="shared" si="222"/>
        <v>4.838709677419355</v>
      </c>
      <c r="AY326" s="121">
        <f t="shared" si="217"/>
        <v>62000</v>
      </c>
      <c r="AZ326" s="142">
        <f t="shared" si="223"/>
        <v>100</v>
      </c>
      <c r="BB326" s="121">
        <f t="shared" si="239"/>
        <v>0</v>
      </c>
      <c r="BC326" s="121">
        <f t="shared" si="250"/>
        <v>0</v>
      </c>
      <c r="BD326" s="121">
        <f t="shared" si="240"/>
        <v>62000</v>
      </c>
      <c r="BE326" s="93"/>
    </row>
    <row r="327" spans="1:57" ht="30" customHeight="1" x14ac:dyDescent="0.2">
      <c r="A327" s="74"/>
      <c r="B327" s="76"/>
      <c r="C327" s="76"/>
      <c r="D327" s="77"/>
      <c r="E327" s="78"/>
      <c r="F327" s="76"/>
      <c r="G327" s="79"/>
      <c r="H327" s="80"/>
      <c r="I327" s="81"/>
      <c r="J327" s="124" t="s">
        <v>60</v>
      </c>
      <c r="K327" s="82"/>
      <c r="L327" s="83"/>
      <c r="M327" s="77"/>
      <c r="N327" s="101" t="s">
        <v>61</v>
      </c>
      <c r="O327" s="102">
        <v>80000</v>
      </c>
      <c r="P327" s="103">
        <f>P328</f>
        <v>50000</v>
      </c>
      <c r="Q327" s="103">
        <f>Q328</f>
        <v>50000</v>
      </c>
      <c r="R327" s="103">
        <f>R328</f>
        <v>50000</v>
      </c>
      <c r="S327" s="103">
        <f>S328</f>
        <v>50000</v>
      </c>
      <c r="T327" s="103"/>
      <c r="U327" s="103">
        <f>U328</f>
        <v>0</v>
      </c>
      <c r="V327" s="103">
        <f>V328</f>
        <v>0</v>
      </c>
      <c r="W327" s="103">
        <f>W328</f>
        <v>30000</v>
      </c>
      <c r="X327" s="103">
        <f>X328+X329</f>
        <v>35000</v>
      </c>
      <c r="Y327" s="103">
        <f t="shared" si="219"/>
        <v>70</v>
      </c>
      <c r="AA327" s="103">
        <f>AA328</f>
        <v>10000</v>
      </c>
      <c r="AB327" s="103">
        <f>AB328</f>
        <v>10000</v>
      </c>
      <c r="AC327" s="103">
        <f>AC328</f>
        <v>0</v>
      </c>
      <c r="AD327" s="103">
        <f>AD328</f>
        <v>20000</v>
      </c>
      <c r="AE327" s="103">
        <f t="shared" si="245"/>
        <v>40</v>
      </c>
      <c r="AG327" s="103">
        <f t="shared" si="234"/>
        <v>55000</v>
      </c>
      <c r="AH327" s="103">
        <f t="shared" si="221"/>
        <v>110</v>
      </c>
      <c r="AJ327" s="103">
        <f>AJ328</f>
        <v>0</v>
      </c>
      <c r="AK327" s="103">
        <f>AK328</f>
        <v>0</v>
      </c>
      <c r="AL327" s="103">
        <f>AL328</f>
        <v>0</v>
      </c>
      <c r="AM327" s="103">
        <f>AJ327+AK327+AL327</f>
        <v>0</v>
      </c>
      <c r="AN327" s="103">
        <f t="shared" si="247"/>
        <v>0</v>
      </c>
      <c r="AP327" s="103">
        <f>AP328</f>
        <v>0</v>
      </c>
      <c r="AQ327" s="103">
        <f>AQ328</f>
        <v>0</v>
      </c>
      <c r="AR327" s="103">
        <f>AR328</f>
        <v>0</v>
      </c>
      <c r="AS327" s="103">
        <f t="shared" si="251"/>
        <v>0</v>
      </c>
      <c r="AT327" s="103">
        <f t="shared" si="248"/>
        <v>0</v>
      </c>
      <c r="AV327" s="103">
        <f t="shared" si="249"/>
        <v>0</v>
      </c>
      <c r="AW327" s="103">
        <f t="shared" si="222"/>
        <v>0</v>
      </c>
      <c r="AY327" s="103">
        <f>AY328</f>
        <v>50000</v>
      </c>
      <c r="AZ327" s="143">
        <f t="shared" si="223"/>
        <v>100</v>
      </c>
      <c r="BB327" s="103">
        <f t="shared" si="239"/>
        <v>0</v>
      </c>
      <c r="BC327" s="103">
        <f t="shared" si="250"/>
        <v>0</v>
      </c>
      <c r="BD327" s="103">
        <f t="shared" si="240"/>
        <v>50000</v>
      </c>
      <c r="BE327" s="93"/>
    </row>
    <row r="328" spans="1:57" ht="30" customHeight="1" x14ac:dyDescent="0.2">
      <c r="A328" s="74"/>
      <c r="B328" s="76"/>
      <c r="C328" s="76"/>
      <c r="D328" s="77"/>
      <c r="E328" s="78"/>
      <c r="F328" s="76"/>
      <c r="G328" s="79"/>
      <c r="H328" s="80"/>
      <c r="I328" s="81"/>
      <c r="J328" s="78"/>
      <c r="K328" s="127">
        <v>1</v>
      </c>
      <c r="L328" s="83"/>
      <c r="M328" s="77"/>
      <c r="N328" s="128" t="s">
        <v>62</v>
      </c>
      <c r="O328" s="129">
        <v>80000</v>
      </c>
      <c r="P328" s="117">
        <v>50000</v>
      </c>
      <c r="Q328" s="117">
        <v>50000</v>
      </c>
      <c r="R328" s="117">
        <v>50000</v>
      </c>
      <c r="S328" s="117">
        <v>50000</v>
      </c>
      <c r="T328" s="117"/>
      <c r="U328" s="117"/>
      <c r="V328" s="117"/>
      <c r="W328" s="117">
        <v>30000</v>
      </c>
      <c r="X328" s="117">
        <f>SUM(U328:W328)</f>
        <v>30000</v>
      </c>
      <c r="Y328" s="117">
        <f t="shared" si="219"/>
        <v>60</v>
      </c>
      <c r="AA328" s="117">
        <v>10000</v>
      </c>
      <c r="AB328" s="117">
        <v>10000</v>
      </c>
      <c r="AC328" s="117"/>
      <c r="AD328" s="117">
        <f>SUM(AA328:AC328)</f>
        <v>20000</v>
      </c>
      <c r="AE328" s="117">
        <f t="shared" si="245"/>
        <v>40</v>
      </c>
      <c r="AG328" s="117">
        <f t="shared" si="234"/>
        <v>50000</v>
      </c>
      <c r="AH328" s="117">
        <f t="shared" si="221"/>
        <v>100</v>
      </c>
      <c r="AJ328" s="117"/>
      <c r="AK328" s="117"/>
      <c r="AL328" s="117"/>
      <c r="AM328" s="117">
        <f>SUM(AJ328:AL328)</f>
        <v>0</v>
      </c>
      <c r="AN328" s="117">
        <f t="shared" si="247"/>
        <v>0</v>
      </c>
      <c r="AP328" s="117"/>
      <c r="AQ328" s="117"/>
      <c r="AR328" s="117"/>
      <c r="AS328" s="117">
        <f t="shared" si="251"/>
        <v>0</v>
      </c>
      <c r="AT328" s="117">
        <f t="shared" si="248"/>
        <v>0</v>
      </c>
      <c r="AV328" s="117">
        <f t="shared" si="249"/>
        <v>0</v>
      </c>
      <c r="AW328" s="117">
        <f t="shared" si="222"/>
        <v>0</v>
      </c>
      <c r="AY328" s="117">
        <f>AG328+AV328</f>
        <v>50000</v>
      </c>
      <c r="AZ328" s="144">
        <f t="shared" si="223"/>
        <v>100</v>
      </c>
      <c r="BB328" s="117">
        <f t="shared" si="239"/>
        <v>0</v>
      </c>
      <c r="BC328" s="117">
        <f t="shared" si="250"/>
        <v>0</v>
      </c>
      <c r="BD328" s="117">
        <f t="shared" si="240"/>
        <v>50000</v>
      </c>
      <c r="BE328" s="93"/>
    </row>
    <row r="329" spans="1:57" ht="30" customHeight="1" x14ac:dyDescent="0.2">
      <c r="A329" s="74"/>
      <c r="B329" s="76"/>
      <c r="C329" s="76"/>
      <c r="D329" s="77"/>
      <c r="E329" s="78"/>
      <c r="F329" s="76"/>
      <c r="G329" s="79"/>
      <c r="H329" s="80"/>
      <c r="I329" s="81"/>
      <c r="J329" s="124" t="s">
        <v>52</v>
      </c>
      <c r="K329" s="82"/>
      <c r="L329" s="83"/>
      <c r="M329" s="77"/>
      <c r="N329" s="101" t="s">
        <v>53</v>
      </c>
      <c r="O329" s="102">
        <v>10000</v>
      </c>
      <c r="P329" s="103">
        <f>P330+P331+P332</f>
        <v>12000</v>
      </c>
      <c r="Q329" s="125">
        <f>Q330+Q331+Q332</f>
        <v>12000</v>
      </c>
      <c r="R329" s="126">
        <f>R330+R331+R332</f>
        <v>12000</v>
      </c>
      <c r="S329" s="103">
        <f>S330+S331+S332</f>
        <v>12000</v>
      </c>
      <c r="T329" s="103"/>
      <c r="U329" s="103">
        <f>U330+U331+U332</f>
        <v>0</v>
      </c>
      <c r="V329" s="103">
        <f>V330+V331+V332</f>
        <v>0</v>
      </c>
      <c r="W329" s="103">
        <f>W330+W331+W332</f>
        <v>5000</v>
      </c>
      <c r="X329" s="103">
        <f>SUM(U329:W329)</f>
        <v>5000</v>
      </c>
      <c r="Y329" s="103">
        <f t="shared" si="219"/>
        <v>41.666666666666664</v>
      </c>
      <c r="AA329" s="103">
        <f>AA330+AA331+AA332</f>
        <v>0</v>
      </c>
      <c r="AB329" s="103">
        <f>AB330+AB331+AB332</f>
        <v>0</v>
      </c>
      <c r="AC329" s="103">
        <f>AC330+AC331+AC332</f>
        <v>4000</v>
      </c>
      <c r="AD329" s="103">
        <f>SUM(AA329:AC329)</f>
        <v>4000</v>
      </c>
      <c r="AE329" s="103">
        <f t="shared" si="245"/>
        <v>33.333333333333336</v>
      </c>
      <c r="AG329" s="103">
        <f t="shared" si="234"/>
        <v>9000</v>
      </c>
      <c r="AH329" s="103">
        <f t="shared" si="221"/>
        <v>75</v>
      </c>
      <c r="AJ329" s="103">
        <f>AJ330+AJ331+AJ332</f>
        <v>3000</v>
      </c>
      <c r="AK329" s="103">
        <f>AK330+AK331+AK332</f>
        <v>0</v>
      </c>
      <c r="AL329" s="103">
        <f>AL330+AL331+AL332</f>
        <v>0</v>
      </c>
      <c r="AM329" s="103">
        <f>SUM(AJ329:AL329)</f>
        <v>3000</v>
      </c>
      <c r="AN329" s="103">
        <f t="shared" si="247"/>
        <v>25</v>
      </c>
      <c r="AP329" s="103">
        <f>AP330+AP331+AP332</f>
        <v>0</v>
      </c>
      <c r="AQ329" s="103">
        <f>AQ330+AQ331+AQ332</f>
        <v>0</v>
      </c>
      <c r="AR329" s="103">
        <f>AR330+AR331+AR332</f>
        <v>0</v>
      </c>
      <c r="AS329" s="103">
        <f t="shared" si="251"/>
        <v>0</v>
      </c>
      <c r="AT329" s="103">
        <f t="shared" si="248"/>
        <v>0</v>
      </c>
      <c r="AV329" s="103">
        <f t="shared" si="249"/>
        <v>3000</v>
      </c>
      <c r="AW329" s="103">
        <f t="shared" si="222"/>
        <v>25</v>
      </c>
      <c r="AY329" s="103">
        <f>AG329+AV329</f>
        <v>12000</v>
      </c>
      <c r="AZ329" s="143">
        <f t="shared" si="223"/>
        <v>100</v>
      </c>
      <c r="BB329" s="103">
        <f t="shared" si="239"/>
        <v>0</v>
      </c>
      <c r="BC329" s="103">
        <f t="shared" si="250"/>
        <v>0</v>
      </c>
      <c r="BD329" s="103">
        <f t="shared" si="240"/>
        <v>12000</v>
      </c>
      <c r="BE329" s="93"/>
    </row>
    <row r="330" spans="1:57" ht="30" customHeight="1" x14ac:dyDescent="0.2">
      <c r="A330" s="74"/>
      <c r="B330" s="76"/>
      <c r="C330" s="76"/>
      <c r="D330" s="77"/>
      <c r="E330" s="78"/>
      <c r="F330" s="76"/>
      <c r="G330" s="79"/>
      <c r="H330" s="80"/>
      <c r="I330" s="81"/>
      <c r="J330" s="78"/>
      <c r="K330" s="127">
        <v>2</v>
      </c>
      <c r="L330" s="83"/>
      <c r="M330" s="77"/>
      <c r="N330" s="128" t="s">
        <v>54</v>
      </c>
      <c r="O330" s="129">
        <v>7000</v>
      </c>
      <c r="P330" s="117">
        <v>8000</v>
      </c>
      <c r="Q330" s="117">
        <v>8000</v>
      </c>
      <c r="R330" s="117">
        <v>8000</v>
      </c>
      <c r="S330" s="117">
        <v>8000</v>
      </c>
      <c r="T330" s="117"/>
      <c r="U330" s="117"/>
      <c r="V330" s="117"/>
      <c r="W330" s="117">
        <v>3000</v>
      </c>
      <c r="X330" s="117">
        <f>SUM(U330:W330)</f>
        <v>3000</v>
      </c>
      <c r="Y330" s="117">
        <f t="shared" si="219"/>
        <v>37.5</v>
      </c>
      <c r="AA330" s="117"/>
      <c r="AB330" s="117"/>
      <c r="AC330" s="117">
        <v>3000</v>
      </c>
      <c r="AD330" s="117">
        <f>SUM(AA330:AC330)</f>
        <v>3000</v>
      </c>
      <c r="AE330" s="117">
        <f t="shared" si="245"/>
        <v>37.5</v>
      </c>
      <c r="AG330" s="117">
        <f t="shared" si="234"/>
        <v>6000</v>
      </c>
      <c r="AH330" s="117">
        <f t="shared" si="221"/>
        <v>75</v>
      </c>
      <c r="AJ330" s="117">
        <v>2000</v>
      </c>
      <c r="AK330" s="117"/>
      <c r="AL330" s="117"/>
      <c r="AM330" s="117">
        <f>SUM(AJ330:AL330)</f>
        <v>2000</v>
      </c>
      <c r="AN330" s="117">
        <f t="shared" si="247"/>
        <v>25</v>
      </c>
      <c r="AP330" s="117"/>
      <c r="AQ330" s="117"/>
      <c r="AR330" s="117"/>
      <c r="AS330" s="117">
        <f t="shared" si="251"/>
        <v>0</v>
      </c>
      <c r="AT330" s="117">
        <f t="shared" si="248"/>
        <v>0</v>
      </c>
      <c r="AV330" s="117">
        <f t="shared" si="249"/>
        <v>2000</v>
      </c>
      <c r="AW330" s="117">
        <f t="shared" si="222"/>
        <v>25</v>
      </c>
      <c r="AY330" s="117">
        <f>AG330+AV330</f>
        <v>8000</v>
      </c>
      <c r="AZ330" s="144">
        <f t="shared" si="223"/>
        <v>100</v>
      </c>
      <c r="BB330" s="117">
        <f t="shared" si="239"/>
        <v>0</v>
      </c>
      <c r="BC330" s="117">
        <f t="shared" si="250"/>
        <v>0</v>
      </c>
      <c r="BD330" s="117">
        <f t="shared" si="240"/>
        <v>8000</v>
      </c>
      <c r="BE330" s="93"/>
    </row>
    <row r="331" spans="1:57" ht="30" customHeight="1" x14ac:dyDescent="0.2">
      <c r="A331" s="74"/>
      <c r="B331" s="76"/>
      <c r="C331" s="76"/>
      <c r="D331" s="77"/>
      <c r="E331" s="78"/>
      <c r="F331" s="76"/>
      <c r="G331" s="79"/>
      <c r="H331" s="80"/>
      <c r="I331" s="81"/>
      <c r="J331" s="78"/>
      <c r="K331" s="127">
        <v>5</v>
      </c>
      <c r="L331" s="83"/>
      <c r="M331" s="77"/>
      <c r="N331" s="128" t="s">
        <v>55</v>
      </c>
      <c r="O331" s="129">
        <v>1000</v>
      </c>
      <c r="P331" s="117">
        <v>1000</v>
      </c>
      <c r="Q331" s="117">
        <v>1000</v>
      </c>
      <c r="R331" s="117">
        <v>1000</v>
      </c>
      <c r="S331" s="117">
        <v>1000</v>
      </c>
      <c r="T331" s="117"/>
      <c r="U331" s="117"/>
      <c r="V331" s="117"/>
      <c r="W331" s="117">
        <v>1000</v>
      </c>
      <c r="X331" s="117">
        <f>SUM(U331:W331)</f>
        <v>1000</v>
      </c>
      <c r="Y331" s="117">
        <f t="shared" si="219"/>
        <v>100</v>
      </c>
      <c r="AA331" s="117"/>
      <c r="AB331" s="117"/>
      <c r="AC331" s="117"/>
      <c r="AD331" s="117">
        <f>SUM(AA331:AC331)</f>
        <v>0</v>
      </c>
      <c r="AE331" s="117">
        <f t="shared" si="245"/>
        <v>0</v>
      </c>
      <c r="AG331" s="117">
        <f t="shared" si="234"/>
        <v>1000</v>
      </c>
      <c r="AH331" s="117">
        <f t="shared" si="221"/>
        <v>100</v>
      </c>
      <c r="AJ331" s="117"/>
      <c r="AK331" s="117"/>
      <c r="AL331" s="117"/>
      <c r="AM331" s="117">
        <f>SUM(AJ331:AL331)</f>
        <v>0</v>
      </c>
      <c r="AN331" s="117">
        <f t="shared" si="247"/>
        <v>0</v>
      </c>
      <c r="AP331" s="117"/>
      <c r="AQ331" s="117"/>
      <c r="AR331" s="117"/>
      <c r="AS331" s="117">
        <f t="shared" si="251"/>
        <v>0</v>
      </c>
      <c r="AT331" s="117">
        <f t="shared" si="248"/>
        <v>0</v>
      </c>
      <c r="AV331" s="117">
        <f t="shared" si="249"/>
        <v>0</v>
      </c>
      <c r="AW331" s="117">
        <f t="shared" si="222"/>
        <v>0</v>
      </c>
      <c r="AY331" s="117">
        <f>AG331+AV331</f>
        <v>1000</v>
      </c>
      <c r="AZ331" s="144">
        <f t="shared" si="223"/>
        <v>100</v>
      </c>
      <c r="BB331" s="117">
        <f t="shared" si="239"/>
        <v>0</v>
      </c>
      <c r="BC331" s="117">
        <f t="shared" si="250"/>
        <v>0</v>
      </c>
      <c r="BD331" s="117">
        <f t="shared" si="240"/>
        <v>1000</v>
      </c>
      <c r="BE331" s="93"/>
    </row>
    <row r="332" spans="1:57" ht="30" customHeight="1" x14ac:dyDescent="0.2">
      <c r="A332" s="74"/>
      <c r="B332" s="76"/>
      <c r="C332" s="76"/>
      <c r="D332" s="77"/>
      <c r="E332" s="78"/>
      <c r="F332" s="76"/>
      <c r="G332" s="79"/>
      <c r="H332" s="80"/>
      <c r="I332" s="81"/>
      <c r="J332" s="78"/>
      <c r="K332" s="127">
        <v>7</v>
      </c>
      <c r="L332" s="83"/>
      <c r="M332" s="77"/>
      <c r="N332" s="128" t="s">
        <v>56</v>
      </c>
      <c r="O332" s="129">
        <v>2000</v>
      </c>
      <c r="P332" s="117">
        <v>3000</v>
      </c>
      <c r="Q332" s="117">
        <v>3000</v>
      </c>
      <c r="R332" s="117">
        <v>3000</v>
      </c>
      <c r="S332" s="117">
        <v>3000</v>
      </c>
      <c r="T332" s="117"/>
      <c r="U332" s="117"/>
      <c r="V332" s="117"/>
      <c r="W332" s="117">
        <v>1000</v>
      </c>
      <c r="X332" s="117">
        <f>SUM(U332:W332)</f>
        <v>1000</v>
      </c>
      <c r="Y332" s="117">
        <f t="shared" si="219"/>
        <v>33.333333333333336</v>
      </c>
      <c r="AA332" s="117"/>
      <c r="AB332" s="117"/>
      <c r="AC332" s="117">
        <v>1000</v>
      </c>
      <c r="AD332" s="117">
        <f>SUM(AA332:AC332)</f>
        <v>1000</v>
      </c>
      <c r="AE332" s="117">
        <f t="shared" si="245"/>
        <v>33.333333333333336</v>
      </c>
      <c r="AG332" s="117">
        <f t="shared" si="234"/>
        <v>2000</v>
      </c>
      <c r="AH332" s="117">
        <f t="shared" si="221"/>
        <v>66.666666666666671</v>
      </c>
      <c r="AJ332" s="117">
        <v>1000</v>
      </c>
      <c r="AK332" s="117"/>
      <c r="AL332" s="117"/>
      <c r="AM332" s="117">
        <f>SUM(AJ332:AL332)</f>
        <v>1000</v>
      </c>
      <c r="AN332" s="117">
        <f t="shared" si="247"/>
        <v>33.333333333333336</v>
      </c>
      <c r="AP332" s="117"/>
      <c r="AQ332" s="117"/>
      <c r="AR332" s="117"/>
      <c r="AS332" s="117">
        <f t="shared" si="251"/>
        <v>0</v>
      </c>
      <c r="AT332" s="117">
        <f t="shared" si="248"/>
        <v>0</v>
      </c>
      <c r="AV332" s="117">
        <f t="shared" si="249"/>
        <v>1000</v>
      </c>
      <c r="AW332" s="117">
        <f t="shared" si="222"/>
        <v>33.333333333333336</v>
      </c>
      <c r="AY332" s="117">
        <f>AG332+AV332</f>
        <v>3000</v>
      </c>
      <c r="AZ332" s="144">
        <f t="shared" si="223"/>
        <v>100</v>
      </c>
      <c r="BB332" s="117">
        <f t="shared" si="239"/>
        <v>0</v>
      </c>
      <c r="BC332" s="117">
        <f t="shared" si="250"/>
        <v>0</v>
      </c>
      <c r="BD332" s="117">
        <f t="shared" si="240"/>
        <v>3000</v>
      </c>
      <c r="BE332" s="93"/>
    </row>
    <row r="333" spans="1:57" ht="30" customHeight="1" x14ac:dyDescent="0.2">
      <c r="A333" s="74"/>
      <c r="B333" s="76"/>
      <c r="C333" s="76"/>
      <c r="D333" s="77"/>
      <c r="E333" s="78"/>
      <c r="F333" s="76"/>
      <c r="G333" s="79"/>
      <c r="H333" s="220" t="s">
        <v>71</v>
      </c>
      <c r="I333" s="221"/>
      <c r="J333" s="222"/>
      <c r="K333" s="223"/>
      <c r="L333" s="223"/>
      <c r="M333" s="224"/>
      <c r="N333" s="225" t="s">
        <v>72</v>
      </c>
      <c r="O333" s="226">
        <v>0</v>
      </c>
      <c r="P333" s="227">
        <f>P334</f>
        <v>2000</v>
      </c>
      <c r="Q333" s="227">
        <f t="shared" ref="Q333:R335" si="252">Q334</f>
        <v>2000</v>
      </c>
      <c r="R333" s="227">
        <f t="shared" si="252"/>
        <v>2000</v>
      </c>
      <c r="S333" s="227">
        <f>S334</f>
        <v>2000</v>
      </c>
      <c r="T333" s="227"/>
      <c r="U333" s="227">
        <f t="shared" ref="U333:W335" si="253">U334</f>
        <v>0</v>
      </c>
      <c r="V333" s="227">
        <f t="shared" si="253"/>
        <v>0</v>
      </c>
      <c r="W333" s="227">
        <f t="shared" si="253"/>
        <v>500</v>
      </c>
      <c r="X333" s="227">
        <f>U333+V333+W333</f>
        <v>500</v>
      </c>
      <c r="Y333" s="227">
        <f t="shared" si="219"/>
        <v>25</v>
      </c>
      <c r="AA333" s="227">
        <f t="shared" ref="AA333:AC335" si="254">AA334</f>
        <v>0</v>
      </c>
      <c r="AB333" s="227">
        <f t="shared" si="254"/>
        <v>0</v>
      </c>
      <c r="AC333" s="227">
        <f t="shared" si="254"/>
        <v>0</v>
      </c>
      <c r="AD333" s="227">
        <f>AA333+AB333+AC333</f>
        <v>0</v>
      </c>
      <c r="AE333" s="227">
        <f t="shared" si="245"/>
        <v>0</v>
      </c>
      <c r="AG333" s="227">
        <f t="shared" si="234"/>
        <v>500</v>
      </c>
      <c r="AH333" s="227">
        <f t="shared" si="221"/>
        <v>25</v>
      </c>
      <c r="AJ333" s="227">
        <f t="shared" ref="AJ333:AL335" si="255">AJ334</f>
        <v>0</v>
      </c>
      <c r="AK333" s="227">
        <f t="shared" si="255"/>
        <v>1000</v>
      </c>
      <c r="AL333" s="227">
        <f t="shared" si="255"/>
        <v>500</v>
      </c>
      <c r="AM333" s="227">
        <f>AJ333+AK333+AL333</f>
        <v>1500</v>
      </c>
      <c r="AN333" s="227">
        <f t="shared" si="247"/>
        <v>75</v>
      </c>
      <c r="AP333" s="227">
        <f t="shared" ref="AP333:AR335" si="256">AP334</f>
        <v>0</v>
      </c>
      <c r="AQ333" s="227">
        <f t="shared" si="256"/>
        <v>0</v>
      </c>
      <c r="AR333" s="227">
        <f t="shared" si="256"/>
        <v>0</v>
      </c>
      <c r="AS333" s="227">
        <f>AP333+AQ333+AR333</f>
        <v>0</v>
      </c>
      <c r="AT333" s="227">
        <f t="shared" si="248"/>
        <v>0</v>
      </c>
      <c r="AV333" s="227">
        <f>AM333+AS333</f>
        <v>1500</v>
      </c>
      <c r="AW333" s="227">
        <f t="shared" si="222"/>
        <v>75</v>
      </c>
      <c r="AY333" s="227">
        <f t="shared" si="217"/>
        <v>2000</v>
      </c>
      <c r="AZ333" s="227">
        <f t="shared" si="223"/>
        <v>100</v>
      </c>
      <c r="BB333" s="226">
        <f t="shared" si="239"/>
        <v>0</v>
      </c>
      <c r="BC333" s="227">
        <f t="shared" ref="BC333:BC364" si="257">BB333/(S333/100)</f>
        <v>0</v>
      </c>
      <c r="BD333" s="227">
        <f t="shared" si="240"/>
        <v>2000</v>
      </c>
      <c r="BE333" s="93"/>
    </row>
    <row r="334" spans="1:57" ht="30" customHeight="1" thickBot="1" x14ac:dyDescent="0.25">
      <c r="A334" s="74"/>
      <c r="B334" s="76"/>
      <c r="C334" s="76"/>
      <c r="D334" s="77"/>
      <c r="E334" s="78"/>
      <c r="F334" s="76"/>
      <c r="G334" s="79"/>
      <c r="H334" s="80"/>
      <c r="I334" s="118">
        <v>2</v>
      </c>
      <c r="J334" s="78"/>
      <c r="K334" s="76"/>
      <c r="L334" s="76"/>
      <c r="M334" s="77"/>
      <c r="N334" s="119" t="s">
        <v>51</v>
      </c>
      <c r="O334" s="120">
        <v>0</v>
      </c>
      <c r="P334" s="189">
        <f>P335</f>
        <v>2000</v>
      </c>
      <c r="Q334" s="189">
        <f t="shared" si="252"/>
        <v>2000</v>
      </c>
      <c r="R334" s="189">
        <f t="shared" si="252"/>
        <v>2000</v>
      </c>
      <c r="S334" s="189">
        <f>S335</f>
        <v>2000</v>
      </c>
      <c r="T334" s="189"/>
      <c r="U334" s="189">
        <f t="shared" si="253"/>
        <v>0</v>
      </c>
      <c r="V334" s="189">
        <f t="shared" si="253"/>
        <v>0</v>
      </c>
      <c r="W334" s="189">
        <f t="shared" si="253"/>
        <v>500</v>
      </c>
      <c r="X334" s="189">
        <f>U334+V334+W334</f>
        <v>500</v>
      </c>
      <c r="Y334" s="189">
        <f t="shared" si="219"/>
        <v>25</v>
      </c>
      <c r="AA334" s="189">
        <f t="shared" si="254"/>
        <v>0</v>
      </c>
      <c r="AB334" s="189">
        <f t="shared" si="254"/>
        <v>0</v>
      </c>
      <c r="AC334" s="189">
        <f t="shared" si="254"/>
        <v>0</v>
      </c>
      <c r="AD334" s="189">
        <f>AA334+AB334+AC334</f>
        <v>0</v>
      </c>
      <c r="AE334" s="189">
        <f t="shared" si="245"/>
        <v>0</v>
      </c>
      <c r="AG334" s="189">
        <f t="shared" si="234"/>
        <v>500</v>
      </c>
      <c r="AH334" s="189">
        <f t="shared" si="221"/>
        <v>25</v>
      </c>
      <c r="AJ334" s="189">
        <f t="shared" si="255"/>
        <v>0</v>
      </c>
      <c r="AK334" s="189">
        <f t="shared" si="255"/>
        <v>1000</v>
      </c>
      <c r="AL334" s="189">
        <f t="shared" si="255"/>
        <v>500</v>
      </c>
      <c r="AM334" s="189">
        <f>AJ334+AK334+AL334</f>
        <v>1500</v>
      </c>
      <c r="AN334" s="189">
        <f t="shared" si="247"/>
        <v>75</v>
      </c>
      <c r="AP334" s="189">
        <f t="shared" si="256"/>
        <v>0</v>
      </c>
      <c r="AQ334" s="189">
        <f t="shared" si="256"/>
        <v>0</v>
      </c>
      <c r="AR334" s="189">
        <f t="shared" si="256"/>
        <v>0</v>
      </c>
      <c r="AS334" s="189">
        <f>AS335</f>
        <v>0</v>
      </c>
      <c r="AT334" s="189">
        <f t="shared" si="248"/>
        <v>0</v>
      </c>
      <c r="AV334" s="189">
        <f>AM334+AS334</f>
        <v>1500</v>
      </c>
      <c r="AW334" s="189">
        <f t="shared" si="222"/>
        <v>75</v>
      </c>
      <c r="AY334" s="189">
        <f t="shared" si="217"/>
        <v>2000</v>
      </c>
      <c r="AZ334" s="189">
        <f t="shared" si="223"/>
        <v>100</v>
      </c>
      <c r="BB334" s="120">
        <f t="shared" si="239"/>
        <v>0</v>
      </c>
      <c r="BC334" s="189">
        <f t="shared" si="257"/>
        <v>0</v>
      </c>
      <c r="BD334" s="189">
        <f t="shared" si="240"/>
        <v>2000</v>
      </c>
      <c r="BE334" s="93"/>
    </row>
    <row r="335" spans="1:57" ht="30" customHeight="1" thickBot="1" x14ac:dyDescent="0.25">
      <c r="A335" s="74"/>
      <c r="B335" s="76"/>
      <c r="C335" s="76"/>
      <c r="D335" s="77"/>
      <c r="E335" s="78"/>
      <c r="F335" s="76"/>
      <c r="G335" s="79"/>
      <c r="H335" s="191"/>
      <c r="I335" s="192"/>
      <c r="J335" s="124" t="s">
        <v>60</v>
      </c>
      <c r="K335" s="178"/>
      <c r="L335" s="178"/>
      <c r="M335" s="179"/>
      <c r="N335" s="101" t="s">
        <v>61</v>
      </c>
      <c r="O335" s="102">
        <v>0</v>
      </c>
      <c r="P335" s="193">
        <f>P336</f>
        <v>2000</v>
      </c>
      <c r="Q335" s="193">
        <f t="shared" si="252"/>
        <v>2000</v>
      </c>
      <c r="R335" s="193">
        <f t="shared" si="252"/>
        <v>2000</v>
      </c>
      <c r="S335" s="193">
        <f>S336</f>
        <v>2000</v>
      </c>
      <c r="T335" s="193"/>
      <c r="U335" s="193">
        <f>U336</f>
        <v>0</v>
      </c>
      <c r="V335" s="193">
        <f t="shared" si="253"/>
        <v>0</v>
      </c>
      <c r="W335" s="193">
        <f t="shared" si="253"/>
        <v>500</v>
      </c>
      <c r="X335" s="193">
        <f>U335+V335+W335</f>
        <v>500</v>
      </c>
      <c r="Y335" s="86">
        <f>X335/(S335/100)</f>
        <v>25</v>
      </c>
      <c r="AA335" s="193">
        <f>AA336</f>
        <v>0</v>
      </c>
      <c r="AB335" s="193">
        <f t="shared" si="254"/>
        <v>0</v>
      </c>
      <c r="AC335" s="193">
        <f t="shared" si="254"/>
        <v>0</v>
      </c>
      <c r="AD335" s="193">
        <f>AA335+AB335+AC335</f>
        <v>0</v>
      </c>
      <c r="AE335" s="170">
        <f t="shared" si="245"/>
        <v>0</v>
      </c>
      <c r="AG335" s="193">
        <f>X335+AD335</f>
        <v>500</v>
      </c>
      <c r="AH335" s="193">
        <f>AG335/(S335/100)</f>
        <v>25</v>
      </c>
      <c r="AJ335" s="193">
        <f>AJ336</f>
        <v>0</v>
      </c>
      <c r="AK335" s="193">
        <f t="shared" si="255"/>
        <v>1000</v>
      </c>
      <c r="AL335" s="193">
        <f t="shared" si="255"/>
        <v>500</v>
      </c>
      <c r="AM335" s="193">
        <f>AJ335+AK335+AL335</f>
        <v>1500</v>
      </c>
      <c r="AN335" s="170">
        <f t="shared" si="247"/>
        <v>75</v>
      </c>
      <c r="AP335" s="193">
        <f>AP336</f>
        <v>0</v>
      </c>
      <c r="AQ335" s="193">
        <f t="shared" si="256"/>
        <v>0</v>
      </c>
      <c r="AR335" s="193">
        <f t="shared" si="256"/>
        <v>0</v>
      </c>
      <c r="AS335" s="193">
        <f>AP335+AQ335+AR335</f>
        <v>0</v>
      </c>
      <c r="AT335" s="170">
        <f t="shared" si="248"/>
        <v>0</v>
      </c>
      <c r="AV335" s="193">
        <f>AM335+AS335</f>
        <v>1500</v>
      </c>
      <c r="AW335" s="86">
        <f>AV335/(S335/100)</f>
        <v>75</v>
      </c>
      <c r="AY335" s="193">
        <f>AG335+AV335</f>
        <v>2000</v>
      </c>
      <c r="AZ335" s="193">
        <f>AY335/(S335/100)</f>
        <v>100</v>
      </c>
      <c r="BB335" s="102">
        <f t="shared" si="239"/>
        <v>0</v>
      </c>
      <c r="BC335" s="193">
        <f t="shared" si="257"/>
        <v>0</v>
      </c>
      <c r="BD335" s="193">
        <f t="shared" si="240"/>
        <v>2000</v>
      </c>
      <c r="BE335" s="93"/>
    </row>
    <row r="336" spans="1:57" ht="30" customHeight="1" x14ac:dyDescent="0.2">
      <c r="A336" s="74"/>
      <c r="B336" s="76"/>
      <c r="C336" s="76"/>
      <c r="D336" s="77"/>
      <c r="E336" s="78"/>
      <c r="F336" s="76"/>
      <c r="G336" s="79"/>
      <c r="H336" s="80"/>
      <c r="I336" s="81"/>
      <c r="J336" s="78"/>
      <c r="K336" s="127">
        <v>1</v>
      </c>
      <c r="L336" s="83"/>
      <c r="M336" s="77"/>
      <c r="N336" s="128" t="s">
        <v>62</v>
      </c>
      <c r="O336" s="129">
        <v>0</v>
      </c>
      <c r="P336" s="117">
        <v>2000</v>
      </c>
      <c r="Q336" s="117">
        <v>2000</v>
      </c>
      <c r="R336" s="117">
        <v>2000</v>
      </c>
      <c r="S336" s="117">
        <v>2000</v>
      </c>
      <c r="T336" s="117"/>
      <c r="U336" s="117"/>
      <c r="V336" s="117"/>
      <c r="W336" s="117">
        <v>500</v>
      </c>
      <c r="X336" s="117">
        <f>U336+V336+W336</f>
        <v>500</v>
      </c>
      <c r="Y336" s="86">
        <f>X336/(S336/100)</f>
        <v>25</v>
      </c>
      <c r="AA336" s="117"/>
      <c r="AB336" s="117"/>
      <c r="AC336" s="117"/>
      <c r="AD336" s="117">
        <f>AA336+AB336+AC336</f>
        <v>0</v>
      </c>
      <c r="AE336" s="170">
        <f t="shared" si="245"/>
        <v>0</v>
      </c>
      <c r="AG336" s="117">
        <f>X336+AD336</f>
        <v>500</v>
      </c>
      <c r="AH336" s="117">
        <f>AG336/(S336/100)</f>
        <v>25</v>
      </c>
      <c r="AJ336" s="117"/>
      <c r="AK336" s="117">
        <v>1000</v>
      </c>
      <c r="AL336" s="117">
        <v>500</v>
      </c>
      <c r="AM336" s="117">
        <f>AJ336+AK336+AL336</f>
        <v>1500</v>
      </c>
      <c r="AN336" s="170">
        <f t="shared" si="247"/>
        <v>75</v>
      </c>
      <c r="AP336" s="117"/>
      <c r="AQ336" s="117"/>
      <c r="AR336" s="117"/>
      <c r="AS336" s="117">
        <f>AP336+AQ336+AR336</f>
        <v>0</v>
      </c>
      <c r="AT336" s="170">
        <f t="shared" si="248"/>
        <v>0</v>
      </c>
      <c r="AV336" s="117">
        <f>AM336+AS336</f>
        <v>1500</v>
      </c>
      <c r="AW336" s="86">
        <f>AV336/(S336/100)</f>
        <v>75</v>
      </c>
      <c r="AY336" s="117">
        <f>AG336+AV336</f>
        <v>2000</v>
      </c>
      <c r="AZ336" s="117">
        <f>AY336/(S336/100)</f>
        <v>100</v>
      </c>
      <c r="BB336" s="117">
        <f t="shared" si="239"/>
        <v>0</v>
      </c>
      <c r="BC336" s="117">
        <f t="shared" si="257"/>
        <v>0</v>
      </c>
      <c r="BD336" s="117">
        <f t="shared" si="240"/>
        <v>2000</v>
      </c>
      <c r="BE336" s="93"/>
    </row>
    <row r="337" spans="1:57" ht="30" customHeight="1" x14ac:dyDescent="0.2">
      <c r="A337" s="74"/>
      <c r="B337" s="76"/>
      <c r="C337" s="88" t="s">
        <v>84</v>
      </c>
      <c r="D337" s="77"/>
      <c r="E337" s="78"/>
      <c r="F337" s="76"/>
      <c r="G337" s="79"/>
      <c r="H337" s="80"/>
      <c r="I337" s="81"/>
      <c r="J337" s="78"/>
      <c r="K337" s="82"/>
      <c r="L337" s="83"/>
      <c r="M337" s="77"/>
      <c r="N337" s="234" t="s">
        <v>85</v>
      </c>
      <c r="O337" s="235">
        <v>4931000</v>
      </c>
      <c r="P337" s="236">
        <f>P338+P377</f>
        <v>5685000</v>
      </c>
      <c r="Q337" s="237">
        <f>Q338+Q377</f>
        <v>6501000</v>
      </c>
      <c r="R337" s="238">
        <f>R338+R377</f>
        <v>7305000</v>
      </c>
      <c r="S337" s="236">
        <f>S338+S377</f>
        <v>5685000</v>
      </c>
      <c r="T337" s="236"/>
      <c r="U337" s="236">
        <f>U338+U377</f>
        <v>491000</v>
      </c>
      <c r="V337" s="236">
        <f>V338+V377</f>
        <v>342000</v>
      </c>
      <c r="W337" s="236">
        <f>W338+W377</f>
        <v>396000</v>
      </c>
      <c r="X337" s="236">
        <f t="shared" ref="X337:X398" si="258">U337+V337+W337</f>
        <v>1229000</v>
      </c>
      <c r="Y337" s="236">
        <f t="shared" ref="Y337:Y400" si="259">X337/(S337/100)</f>
        <v>21.618293755496921</v>
      </c>
      <c r="AA337" s="236">
        <f>AA338+AA377</f>
        <v>517500</v>
      </c>
      <c r="AB337" s="236">
        <f>AB338+AB377</f>
        <v>508000</v>
      </c>
      <c r="AC337" s="236">
        <f>AC338+AC377</f>
        <v>496500</v>
      </c>
      <c r="AD337" s="236">
        <f t="shared" ref="AD337:AD398" si="260">AA337+AB337+AC337</f>
        <v>1522000</v>
      </c>
      <c r="AE337" s="236">
        <f t="shared" si="245"/>
        <v>26.77220756376429</v>
      </c>
      <c r="AG337" s="236">
        <f t="shared" ref="AG337:AG400" si="261">X337+AD337</f>
        <v>2751000</v>
      </c>
      <c r="AH337" s="236">
        <f t="shared" ref="AH337:AH400" si="262">AG337/(S337/100)</f>
        <v>48.390501319261212</v>
      </c>
      <c r="AJ337" s="236">
        <f>AJ338+AJ377</f>
        <v>523500</v>
      </c>
      <c r="AK337" s="236">
        <f>AK338+AK377</f>
        <v>523500</v>
      </c>
      <c r="AL337" s="236">
        <f>AL338+AL377</f>
        <v>552000</v>
      </c>
      <c r="AM337" s="236">
        <f t="shared" ref="AM337:AM398" si="263">AJ337+AK337+AL337</f>
        <v>1599000</v>
      </c>
      <c r="AN337" s="236">
        <f t="shared" si="247"/>
        <v>28.12664907651715</v>
      </c>
      <c r="AP337" s="236">
        <f>AP338+AP377</f>
        <v>564000</v>
      </c>
      <c r="AQ337" s="236">
        <f>AQ338+AQ377</f>
        <v>533500</v>
      </c>
      <c r="AR337" s="236">
        <f>AR338+AR377</f>
        <v>237500</v>
      </c>
      <c r="AS337" s="236">
        <f t="shared" ref="AS337:AS398" si="264">AP337+AQ337+AR337</f>
        <v>1335000</v>
      </c>
      <c r="AT337" s="236">
        <f t="shared" si="248"/>
        <v>23.482849604221634</v>
      </c>
      <c r="AV337" s="236">
        <f t="shared" ref="AV337:AV398" si="265">AM337+AS337</f>
        <v>2934000</v>
      </c>
      <c r="AW337" s="236">
        <f t="shared" ref="AW337:AW400" si="266">AV337/(S337/100)</f>
        <v>51.609498680738788</v>
      </c>
      <c r="AY337" s="236">
        <f t="shared" ref="AY337:AY400" si="267">AG337+AV337</f>
        <v>5685000</v>
      </c>
      <c r="AZ337" s="236">
        <f t="shared" ref="AZ337:AZ400" si="268">AY337/(S337/100)</f>
        <v>100</v>
      </c>
      <c r="BB337" s="235">
        <f t="shared" si="239"/>
        <v>0</v>
      </c>
      <c r="BC337" s="236">
        <f t="shared" si="257"/>
        <v>0</v>
      </c>
      <c r="BD337" s="236">
        <f t="shared" si="240"/>
        <v>5685000</v>
      </c>
      <c r="BE337" s="93"/>
    </row>
    <row r="338" spans="1:57" ht="30" customHeight="1" x14ac:dyDescent="0.2">
      <c r="A338" s="74"/>
      <c r="B338" s="76"/>
      <c r="C338" s="76"/>
      <c r="D338" s="386" t="s">
        <v>43</v>
      </c>
      <c r="E338" s="387"/>
      <c r="F338" s="388"/>
      <c r="G338" s="389"/>
      <c r="H338" s="390"/>
      <c r="I338" s="391"/>
      <c r="J338" s="387"/>
      <c r="K338" s="392"/>
      <c r="L338" s="393"/>
      <c r="M338" s="394"/>
      <c r="N338" s="395" t="s">
        <v>86</v>
      </c>
      <c r="O338" s="396">
        <v>4541000</v>
      </c>
      <c r="P338" s="397">
        <f>P339</f>
        <v>4501000</v>
      </c>
      <c r="Q338" s="397">
        <f>Q339</f>
        <v>4930000</v>
      </c>
      <c r="R338" s="397">
        <f>R339</f>
        <v>5388000</v>
      </c>
      <c r="S338" s="397">
        <f>S339</f>
        <v>4501000</v>
      </c>
      <c r="T338" s="397"/>
      <c r="U338" s="397">
        <f>U339</f>
        <v>421000</v>
      </c>
      <c r="V338" s="397">
        <f>V339</f>
        <v>292000</v>
      </c>
      <c r="W338" s="397">
        <f>W339</f>
        <v>333000</v>
      </c>
      <c r="X338" s="397">
        <f t="shared" si="258"/>
        <v>1046000</v>
      </c>
      <c r="Y338" s="397">
        <f t="shared" si="259"/>
        <v>23.239280159964451</v>
      </c>
      <c r="Z338" s="398"/>
      <c r="AA338" s="397">
        <f>AA339</f>
        <v>388500</v>
      </c>
      <c r="AB338" s="397">
        <f>AB339</f>
        <v>378500</v>
      </c>
      <c r="AC338" s="397">
        <f>AC339</f>
        <v>378000</v>
      </c>
      <c r="AD338" s="397">
        <f t="shared" si="260"/>
        <v>1145000</v>
      </c>
      <c r="AE338" s="397">
        <f t="shared" si="245"/>
        <v>25.438791379693402</v>
      </c>
      <c r="AF338" s="398"/>
      <c r="AG338" s="397">
        <f t="shared" si="261"/>
        <v>2191000</v>
      </c>
      <c r="AH338" s="397">
        <f t="shared" si="262"/>
        <v>48.678071539657857</v>
      </c>
      <c r="AI338" s="398"/>
      <c r="AJ338" s="397">
        <f>AJ339</f>
        <v>406500</v>
      </c>
      <c r="AK338" s="397">
        <f>AK339</f>
        <v>406500</v>
      </c>
      <c r="AL338" s="397">
        <f>AL339</f>
        <v>435000</v>
      </c>
      <c r="AM338" s="397">
        <f t="shared" si="263"/>
        <v>1248000</v>
      </c>
      <c r="AN338" s="397">
        <f t="shared" si="247"/>
        <v>27.727171739613418</v>
      </c>
      <c r="AO338" s="398"/>
      <c r="AP338" s="397">
        <f>AP339</f>
        <v>472500</v>
      </c>
      <c r="AQ338" s="397">
        <f>AQ339</f>
        <v>442500</v>
      </c>
      <c r="AR338" s="397">
        <f>AR339</f>
        <v>147000</v>
      </c>
      <c r="AS338" s="397">
        <f t="shared" si="264"/>
        <v>1062000</v>
      </c>
      <c r="AT338" s="397">
        <f t="shared" si="248"/>
        <v>23.594756720728729</v>
      </c>
      <c r="AU338" s="398"/>
      <c r="AV338" s="397">
        <f t="shared" si="265"/>
        <v>2310000</v>
      </c>
      <c r="AW338" s="397">
        <f t="shared" si="266"/>
        <v>51.321928460342143</v>
      </c>
      <c r="AX338" s="398"/>
      <c r="AY338" s="397">
        <f t="shared" si="267"/>
        <v>4501000</v>
      </c>
      <c r="AZ338" s="397">
        <f t="shared" si="268"/>
        <v>100</v>
      </c>
      <c r="BB338" s="95">
        <f t="shared" si="239"/>
        <v>0</v>
      </c>
      <c r="BC338" s="96">
        <f t="shared" si="257"/>
        <v>0</v>
      </c>
      <c r="BD338" s="96">
        <f t="shared" si="240"/>
        <v>4501000</v>
      </c>
      <c r="BE338" s="93"/>
    </row>
    <row r="339" spans="1:57" ht="30" customHeight="1" x14ac:dyDescent="0.2">
      <c r="A339" s="74"/>
      <c r="B339" s="76"/>
      <c r="C339" s="76"/>
      <c r="D339" s="77"/>
      <c r="E339" s="97" t="s">
        <v>45</v>
      </c>
      <c r="F339" s="76"/>
      <c r="G339" s="79"/>
      <c r="H339" s="80"/>
      <c r="I339" s="81"/>
      <c r="J339" s="78"/>
      <c r="K339" s="82"/>
      <c r="L339" s="83"/>
      <c r="M339" s="77"/>
      <c r="N339" s="84" t="s">
        <v>46</v>
      </c>
      <c r="O339" s="98">
        <v>4541000</v>
      </c>
      <c r="P339" s="99">
        <f t="shared" ref="P339:W340" si="269">P340</f>
        <v>4501000</v>
      </c>
      <c r="Q339" s="86">
        <f t="shared" si="269"/>
        <v>4930000</v>
      </c>
      <c r="R339" s="87">
        <f t="shared" si="269"/>
        <v>5388000</v>
      </c>
      <c r="S339" s="99">
        <f t="shared" si="269"/>
        <v>4501000</v>
      </c>
      <c r="T339" s="99"/>
      <c r="U339" s="99">
        <f t="shared" si="269"/>
        <v>421000</v>
      </c>
      <c r="V339" s="99">
        <f t="shared" si="269"/>
        <v>292000</v>
      </c>
      <c r="W339" s="99">
        <f t="shared" si="269"/>
        <v>333000</v>
      </c>
      <c r="X339" s="99">
        <f t="shared" si="258"/>
        <v>1046000</v>
      </c>
      <c r="Y339" s="99">
        <f t="shared" si="259"/>
        <v>23.239280159964451</v>
      </c>
      <c r="AA339" s="99">
        <f t="shared" ref="AA339:AC340" si="270">AA340</f>
        <v>388500</v>
      </c>
      <c r="AB339" s="99">
        <f t="shared" si="270"/>
        <v>378500</v>
      </c>
      <c r="AC339" s="99">
        <f t="shared" si="270"/>
        <v>378000</v>
      </c>
      <c r="AD339" s="99">
        <f t="shared" si="260"/>
        <v>1145000</v>
      </c>
      <c r="AE339" s="99">
        <f t="shared" si="245"/>
        <v>25.438791379693402</v>
      </c>
      <c r="AG339" s="99">
        <f t="shared" si="261"/>
        <v>2191000</v>
      </c>
      <c r="AH339" s="99">
        <f t="shared" si="262"/>
        <v>48.678071539657857</v>
      </c>
      <c r="AJ339" s="99">
        <f t="shared" ref="AJ339:AL340" si="271">AJ340</f>
        <v>406500</v>
      </c>
      <c r="AK339" s="99">
        <f t="shared" si="271"/>
        <v>406500</v>
      </c>
      <c r="AL339" s="99">
        <f t="shared" si="271"/>
        <v>435000</v>
      </c>
      <c r="AM339" s="99">
        <f t="shared" si="263"/>
        <v>1248000</v>
      </c>
      <c r="AN339" s="99">
        <f t="shared" si="247"/>
        <v>27.727171739613418</v>
      </c>
      <c r="AP339" s="99">
        <f t="shared" ref="AP339:AR340" si="272">AP340</f>
        <v>472500</v>
      </c>
      <c r="AQ339" s="99">
        <f t="shared" si="272"/>
        <v>442500</v>
      </c>
      <c r="AR339" s="99">
        <f t="shared" si="272"/>
        <v>147000</v>
      </c>
      <c r="AS339" s="99">
        <f t="shared" si="264"/>
        <v>1062000</v>
      </c>
      <c r="AT339" s="99">
        <f t="shared" si="248"/>
        <v>23.594756720728729</v>
      </c>
      <c r="AV339" s="99">
        <f t="shared" si="265"/>
        <v>2310000</v>
      </c>
      <c r="AW339" s="99">
        <f t="shared" si="266"/>
        <v>51.321928460342143</v>
      </c>
      <c r="AY339" s="99">
        <f t="shared" si="267"/>
        <v>4501000</v>
      </c>
      <c r="AZ339" s="99">
        <f t="shared" si="268"/>
        <v>100</v>
      </c>
      <c r="BB339" s="98">
        <f t="shared" si="239"/>
        <v>0</v>
      </c>
      <c r="BC339" s="99">
        <f t="shared" si="257"/>
        <v>0</v>
      </c>
      <c r="BD339" s="99">
        <f t="shared" si="240"/>
        <v>4501000</v>
      </c>
      <c r="BE339" s="93"/>
    </row>
    <row r="340" spans="1:57" ht="30" customHeight="1" x14ac:dyDescent="0.2">
      <c r="A340" s="74"/>
      <c r="B340" s="76"/>
      <c r="C340" s="76"/>
      <c r="D340" s="77"/>
      <c r="E340" s="78"/>
      <c r="F340" s="100">
        <v>4</v>
      </c>
      <c r="G340" s="79"/>
      <c r="H340" s="80"/>
      <c r="I340" s="81"/>
      <c r="J340" s="78"/>
      <c r="K340" s="82"/>
      <c r="L340" s="83"/>
      <c r="M340" s="77"/>
      <c r="N340" s="101" t="s">
        <v>47</v>
      </c>
      <c r="O340" s="102">
        <v>4541000</v>
      </c>
      <c r="P340" s="103">
        <f t="shared" si="269"/>
        <v>4501000</v>
      </c>
      <c r="Q340" s="125">
        <f t="shared" si="269"/>
        <v>4930000</v>
      </c>
      <c r="R340" s="126">
        <f t="shared" si="269"/>
        <v>5388000</v>
      </c>
      <c r="S340" s="103">
        <f t="shared" si="269"/>
        <v>4501000</v>
      </c>
      <c r="T340" s="103"/>
      <c r="U340" s="103">
        <f t="shared" si="269"/>
        <v>421000</v>
      </c>
      <c r="V340" s="103">
        <f t="shared" si="269"/>
        <v>292000</v>
      </c>
      <c r="W340" s="103">
        <f t="shared" si="269"/>
        <v>333000</v>
      </c>
      <c r="X340" s="103">
        <f t="shared" si="258"/>
        <v>1046000</v>
      </c>
      <c r="Y340" s="103">
        <f t="shared" si="259"/>
        <v>23.239280159964451</v>
      </c>
      <c r="AA340" s="103">
        <f t="shared" si="270"/>
        <v>388500</v>
      </c>
      <c r="AB340" s="103">
        <f t="shared" si="270"/>
        <v>378500</v>
      </c>
      <c r="AC340" s="103">
        <f t="shared" si="270"/>
        <v>378000</v>
      </c>
      <c r="AD340" s="103">
        <f t="shared" si="260"/>
        <v>1145000</v>
      </c>
      <c r="AE340" s="103">
        <f t="shared" si="245"/>
        <v>25.438791379693402</v>
      </c>
      <c r="AG340" s="103">
        <f t="shared" si="261"/>
        <v>2191000</v>
      </c>
      <c r="AH340" s="103">
        <f t="shared" si="262"/>
        <v>48.678071539657857</v>
      </c>
      <c r="AJ340" s="103">
        <f t="shared" si="271"/>
        <v>406500</v>
      </c>
      <c r="AK340" s="103">
        <f t="shared" si="271"/>
        <v>406500</v>
      </c>
      <c r="AL340" s="103">
        <f t="shared" si="271"/>
        <v>435000</v>
      </c>
      <c r="AM340" s="103">
        <f t="shared" si="263"/>
        <v>1248000</v>
      </c>
      <c r="AN340" s="103">
        <f t="shared" si="247"/>
        <v>27.727171739613418</v>
      </c>
      <c r="AP340" s="103">
        <f t="shared" si="272"/>
        <v>472500</v>
      </c>
      <c r="AQ340" s="103">
        <f t="shared" si="272"/>
        <v>442500</v>
      </c>
      <c r="AR340" s="103">
        <f t="shared" si="272"/>
        <v>147000</v>
      </c>
      <c r="AS340" s="103">
        <f t="shared" si="264"/>
        <v>1062000</v>
      </c>
      <c r="AT340" s="103">
        <f t="shared" si="248"/>
        <v>23.594756720728729</v>
      </c>
      <c r="AV340" s="103">
        <f t="shared" si="265"/>
        <v>2310000</v>
      </c>
      <c r="AW340" s="103">
        <f t="shared" si="266"/>
        <v>51.321928460342143</v>
      </c>
      <c r="AY340" s="103">
        <f t="shared" si="267"/>
        <v>4501000</v>
      </c>
      <c r="AZ340" s="103">
        <f t="shared" si="268"/>
        <v>100</v>
      </c>
      <c r="BB340" s="102">
        <f t="shared" si="239"/>
        <v>0</v>
      </c>
      <c r="BC340" s="103">
        <f t="shared" si="257"/>
        <v>0</v>
      </c>
      <c r="BD340" s="103">
        <f t="shared" si="240"/>
        <v>4501000</v>
      </c>
      <c r="BE340" s="93"/>
    </row>
    <row r="341" spans="1:57" ht="30" customHeight="1" x14ac:dyDescent="0.2">
      <c r="A341" s="74"/>
      <c r="B341" s="76"/>
      <c r="C341" s="76"/>
      <c r="D341" s="77"/>
      <c r="E341" s="78"/>
      <c r="F341" s="76"/>
      <c r="G341" s="104">
        <v>1</v>
      </c>
      <c r="H341" s="105"/>
      <c r="I341" s="81"/>
      <c r="J341" s="78"/>
      <c r="K341" s="82"/>
      <c r="L341" s="83"/>
      <c r="M341" s="77"/>
      <c r="N341" s="101" t="s">
        <v>48</v>
      </c>
      <c r="O341" s="102">
        <v>4541000</v>
      </c>
      <c r="P341" s="103">
        <f>P342+P355+P365+P376</f>
        <v>4501000</v>
      </c>
      <c r="Q341" s="125">
        <f>Q342+Q355+Q365+Q376</f>
        <v>4930000</v>
      </c>
      <c r="R341" s="126">
        <f>R342+R355+R365+R376</f>
        <v>5388000</v>
      </c>
      <c r="S341" s="103">
        <f>S342+S355+S365+S376</f>
        <v>4501000</v>
      </c>
      <c r="T341" s="103"/>
      <c r="U341" s="103">
        <f>U342+U355+U365+U376</f>
        <v>421000</v>
      </c>
      <c r="V341" s="103">
        <f>V342+V355+V365+V376</f>
        <v>292000</v>
      </c>
      <c r="W341" s="103">
        <f>W342+W355+W365+W376</f>
        <v>333000</v>
      </c>
      <c r="X341" s="103">
        <f t="shared" si="258"/>
        <v>1046000</v>
      </c>
      <c r="Y341" s="103">
        <f t="shared" si="259"/>
        <v>23.239280159964451</v>
      </c>
      <c r="AA341" s="103">
        <f>AA342+AA355+AA365+AA376</f>
        <v>388500</v>
      </c>
      <c r="AB341" s="103">
        <f>AB342+AB355+AB365+AB376</f>
        <v>378500</v>
      </c>
      <c r="AC341" s="103">
        <f>AC342+AC355+AC365+AC376</f>
        <v>378000</v>
      </c>
      <c r="AD341" s="103">
        <f t="shared" si="260"/>
        <v>1145000</v>
      </c>
      <c r="AE341" s="103">
        <f t="shared" si="245"/>
        <v>25.438791379693402</v>
      </c>
      <c r="AG341" s="103">
        <f t="shared" si="261"/>
        <v>2191000</v>
      </c>
      <c r="AH341" s="103">
        <f t="shared" si="262"/>
        <v>48.678071539657857</v>
      </c>
      <c r="AJ341" s="103">
        <f>AJ342+AJ355+AJ365+AJ376</f>
        <v>406500</v>
      </c>
      <c r="AK341" s="103">
        <f>AK342+AK355+AK365+AK376</f>
        <v>406500</v>
      </c>
      <c r="AL341" s="103">
        <f>AL342+AL355+AL365+AL376</f>
        <v>435000</v>
      </c>
      <c r="AM341" s="103">
        <f t="shared" si="263"/>
        <v>1248000</v>
      </c>
      <c r="AN341" s="103">
        <f t="shared" si="247"/>
        <v>27.727171739613418</v>
      </c>
      <c r="AP341" s="103">
        <f>AP342+AP355+AP365+AP376</f>
        <v>472500</v>
      </c>
      <c r="AQ341" s="103">
        <f>AQ342+AQ355+AQ365+AQ376</f>
        <v>442500</v>
      </c>
      <c r="AR341" s="103">
        <f>AR342+AR355+AR365+AR376</f>
        <v>147000</v>
      </c>
      <c r="AS341" s="103">
        <f t="shared" si="264"/>
        <v>1062000</v>
      </c>
      <c r="AT341" s="103">
        <f t="shared" si="248"/>
        <v>23.594756720728729</v>
      </c>
      <c r="AV341" s="103">
        <f t="shared" si="265"/>
        <v>2310000</v>
      </c>
      <c r="AW341" s="103">
        <f t="shared" si="266"/>
        <v>51.321928460342143</v>
      </c>
      <c r="AY341" s="103">
        <f t="shared" si="267"/>
        <v>4501000</v>
      </c>
      <c r="AZ341" s="103">
        <f t="shared" si="268"/>
        <v>100</v>
      </c>
      <c r="BB341" s="102">
        <f t="shared" si="239"/>
        <v>0</v>
      </c>
      <c r="BC341" s="103">
        <f t="shared" si="257"/>
        <v>0</v>
      </c>
      <c r="BD341" s="103">
        <f t="shared" si="240"/>
        <v>4501000</v>
      </c>
      <c r="BE341" s="93"/>
    </row>
    <row r="342" spans="1:57" ht="30" customHeight="1" x14ac:dyDescent="0.2">
      <c r="A342" s="74"/>
      <c r="B342" s="76"/>
      <c r="C342" s="76"/>
      <c r="D342" s="77"/>
      <c r="E342" s="78"/>
      <c r="F342" s="76"/>
      <c r="G342" s="104"/>
      <c r="H342" s="169" t="s">
        <v>43</v>
      </c>
      <c r="I342" s="81"/>
      <c r="J342" s="78"/>
      <c r="K342" s="82"/>
      <c r="L342" s="83"/>
      <c r="M342" s="77"/>
      <c r="N342" s="101" t="s">
        <v>48</v>
      </c>
      <c r="O342" s="102">
        <v>4141000</v>
      </c>
      <c r="P342" s="103">
        <f>P343</f>
        <v>4400000</v>
      </c>
      <c r="Q342" s="125">
        <f>Q343</f>
        <v>4827000</v>
      </c>
      <c r="R342" s="126">
        <f>R343</f>
        <v>5274000</v>
      </c>
      <c r="S342" s="103">
        <f>S343</f>
        <v>4400000</v>
      </c>
      <c r="T342" s="103"/>
      <c r="U342" s="103">
        <f>U343</f>
        <v>421000</v>
      </c>
      <c r="V342" s="103">
        <f>V343</f>
        <v>291000</v>
      </c>
      <c r="W342" s="103">
        <f>W343</f>
        <v>259000</v>
      </c>
      <c r="X342" s="103">
        <f t="shared" si="258"/>
        <v>971000</v>
      </c>
      <c r="Y342" s="103">
        <f t="shared" si="259"/>
        <v>22.068181818181817</v>
      </c>
      <c r="AA342" s="103">
        <f>AA343</f>
        <v>375500</v>
      </c>
      <c r="AB342" s="103">
        <f>AB343</f>
        <v>375500</v>
      </c>
      <c r="AC342" s="103">
        <f>AC343</f>
        <v>375000</v>
      </c>
      <c r="AD342" s="103">
        <f t="shared" si="260"/>
        <v>1126000</v>
      </c>
      <c r="AE342" s="103">
        <f t="shared" si="245"/>
        <v>25.59090909090909</v>
      </c>
      <c r="AG342" s="103">
        <f t="shared" si="261"/>
        <v>2097000</v>
      </c>
      <c r="AH342" s="103">
        <f t="shared" si="262"/>
        <v>47.659090909090907</v>
      </c>
      <c r="AJ342" s="103">
        <f>AJ343</f>
        <v>404500</v>
      </c>
      <c r="AK342" s="103">
        <f>AK343</f>
        <v>404500</v>
      </c>
      <c r="AL342" s="103">
        <f>AL343</f>
        <v>433000</v>
      </c>
      <c r="AM342" s="103">
        <f t="shared" si="263"/>
        <v>1242000</v>
      </c>
      <c r="AN342" s="103">
        <f t="shared" si="247"/>
        <v>28.227272727272727</v>
      </c>
      <c r="AP342" s="103">
        <f>AP343</f>
        <v>471500</v>
      </c>
      <c r="AQ342" s="103">
        <f>AQ343</f>
        <v>442500</v>
      </c>
      <c r="AR342" s="103">
        <f>AR343</f>
        <v>147000</v>
      </c>
      <c r="AS342" s="103">
        <f t="shared" si="264"/>
        <v>1061000</v>
      </c>
      <c r="AT342" s="103">
        <f t="shared" si="248"/>
        <v>24.113636363636363</v>
      </c>
      <c r="AV342" s="103">
        <f t="shared" si="265"/>
        <v>2303000</v>
      </c>
      <c r="AW342" s="103">
        <f t="shared" si="266"/>
        <v>52.340909090909093</v>
      </c>
      <c r="AY342" s="103">
        <f t="shared" si="267"/>
        <v>4400000</v>
      </c>
      <c r="AZ342" s="103">
        <f t="shared" si="268"/>
        <v>100</v>
      </c>
      <c r="BB342" s="102">
        <f t="shared" si="239"/>
        <v>0</v>
      </c>
      <c r="BC342" s="103">
        <f t="shared" si="257"/>
        <v>0</v>
      </c>
      <c r="BD342" s="103">
        <f t="shared" si="240"/>
        <v>4400000</v>
      </c>
      <c r="BE342" s="93"/>
    </row>
    <row r="343" spans="1:57" ht="30" customHeight="1" thickBot="1" x14ac:dyDescent="0.25">
      <c r="A343" s="74"/>
      <c r="B343" s="76"/>
      <c r="C343" s="76"/>
      <c r="D343" s="77"/>
      <c r="E343" s="78"/>
      <c r="F343" s="76"/>
      <c r="G343" s="79"/>
      <c r="H343" s="80"/>
      <c r="I343" s="118">
        <v>2</v>
      </c>
      <c r="J343" s="78"/>
      <c r="K343" s="82"/>
      <c r="L343" s="83"/>
      <c r="M343" s="77"/>
      <c r="N343" s="119" t="s">
        <v>51</v>
      </c>
      <c r="O343" s="120">
        <v>4141000</v>
      </c>
      <c r="P343" s="121">
        <f>P344+P347+P350</f>
        <v>4400000</v>
      </c>
      <c r="Q343" s="122">
        <f>Q344+Q347+Q350</f>
        <v>4827000</v>
      </c>
      <c r="R343" s="123">
        <f>R344+R347+R350</f>
        <v>5274000</v>
      </c>
      <c r="S343" s="121">
        <f>S344+S347+S350</f>
        <v>4400000</v>
      </c>
      <c r="T343" s="121"/>
      <c r="U343" s="121">
        <f>U344+U347+U350</f>
        <v>421000</v>
      </c>
      <c r="V343" s="121">
        <f>V344+V347+V350</f>
        <v>291000</v>
      </c>
      <c r="W343" s="121">
        <f>W344+W347+W350</f>
        <v>259000</v>
      </c>
      <c r="X343" s="121">
        <f t="shared" si="258"/>
        <v>971000</v>
      </c>
      <c r="Y343" s="121">
        <f t="shared" si="259"/>
        <v>22.068181818181817</v>
      </c>
      <c r="AA343" s="121">
        <f>AA344+AA347+AA350</f>
        <v>375500</v>
      </c>
      <c r="AB343" s="121">
        <f>AB344+AB347+AB350</f>
        <v>375500</v>
      </c>
      <c r="AC343" s="121">
        <f>AC344+AC347+AC350</f>
        <v>375000</v>
      </c>
      <c r="AD343" s="121">
        <f t="shared" si="260"/>
        <v>1126000</v>
      </c>
      <c r="AE343" s="121">
        <f t="shared" si="245"/>
        <v>25.59090909090909</v>
      </c>
      <c r="AG343" s="121">
        <f t="shared" si="261"/>
        <v>2097000</v>
      </c>
      <c r="AH343" s="121">
        <f t="shared" si="262"/>
        <v>47.659090909090907</v>
      </c>
      <c r="AJ343" s="121">
        <f>AJ344+AJ347+AJ350</f>
        <v>404500</v>
      </c>
      <c r="AK343" s="121">
        <f>AK344+AK347+AK350</f>
        <v>404500</v>
      </c>
      <c r="AL343" s="121">
        <f>AL344+AL347+AL350</f>
        <v>433000</v>
      </c>
      <c r="AM343" s="121">
        <f t="shared" si="263"/>
        <v>1242000</v>
      </c>
      <c r="AN343" s="121">
        <f t="shared" si="247"/>
        <v>28.227272727272727</v>
      </c>
      <c r="AP343" s="121">
        <f>AP344+AP347+AP350</f>
        <v>471500</v>
      </c>
      <c r="AQ343" s="121">
        <f>AQ344+AQ347+AQ350</f>
        <v>442500</v>
      </c>
      <c r="AR343" s="121">
        <f>AR344+AR347+AR350</f>
        <v>147000</v>
      </c>
      <c r="AS343" s="121">
        <f t="shared" si="264"/>
        <v>1061000</v>
      </c>
      <c r="AT343" s="121">
        <f t="shared" si="248"/>
        <v>24.113636363636363</v>
      </c>
      <c r="AV343" s="121">
        <f t="shared" si="265"/>
        <v>2303000</v>
      </c>
      <c r="AW343" s="121">
        <f t="shared" si="266"/>
        <v>52.340909090909093</v>
      </c>
      <c r="AY343" s="121">
        <f t="shared" si="267"/>
        <v>4400000</v>
      </c>
      <c r="AZ343" s="121">
        <f t="shared" si="268"/>
        <v>100</v>
      </c>
      <c r="BB343" s="120">
        <f t="shared" si="239"/>
        <v>0</v>
      </c>
      <c r="BC343" s="121">
        <f t="shared" si="257"/>
        <v>0</v>
      </c>
      <c r="BD343" s="121">
        <f t="shared" si="240"/>
        <v>4400000</v>
      </c>
      <c r="BE343" s="93"/>
    </row>
    <row r="344" spans="1:57" ht="30" customHeight="1" thickBot="1" x14ac:dyDescent="0.25">
      <c r="A344" s="74"/>
      <c r="B344" s="76"/>
      <c r="C344" s="76"/>
      <c r="D344" s="77"/>
      <c r="E344" s="78"/>
      <c r="F344" s="76"/>
      <c r="G344" s="79"/>
      <c r="H344" s="80"/>
      <c r="I344" s="81"/>
      <c r="J344" s="124" t="s">
        <v>60</v>
      </c>
      <c r="K344" s="82"/>
      <c r="L344" s="83"/>
      <c r="M344" s="77"/>
      <c r="N344" s="101" t="s">
        <v>61</v>
      </c>
      <c r="O344" s="103">
        <v>3395000</v>
      </c>
      <c r="P344" s="103">
        <f>P345+P346</f>
        <v>3670000</v>
      </c>
      <c r="Q344" s="125">
        <f>Q345+Q346</f>
        <v>3992000</v>
      </c>
      <c r="R344" s="126">
        <f>R345+R346</f>
        <v>4335000</v>
      </c>
      <c r="S344" s="103">
        <f>S345+S346</f>
        <v>3670000</v>
      </c>
      <c r="T344" s="103"/>
      <c r="U344" s="103">
        <f>U345+U346</f>
        <v>360000</v>
      </c>
      <c r="V344" s="103">
        <f>V345+V346</f>
        <v>245000</v>
      </c>
      <c r="W344" s="103">
        <f>W345+W346</f>
        <v>203000</v>
      </c>
      <c r="X344" s="103">
        <f t="shared" si="258"/>
        <v>808000</v>
      </c>
      <c r="Y344" s="103">
        <f t="shared" si="259"/>
        <v>22.016348773841962</v>
      </c>
      <c r="AA344" s="103">
        <f>AA345+AA346</f>
        <v>323000</v>
      </c>
      <c r="AB344" s="103">
        <f>AB345+AB346</f>
        <v>323000</v>
      </c>
      <c r="AC344" s="103">
        <f>AC345+AC346</f>
        <v>323000</v>
      </c>
      <c r="AD344" s="103">
        <f t="shared" si="260"/>
        <v>969000</v>
      </c>
      <c r="AE344" s="170">
        <f t="shared" ref="AE344:AE349" si="273">AD344/(P344/100)</f>
        <v>26.403269754768392</v>
      </c>
      <c r="AG344" s="103">
        <f t="shared" si="261"/>
        <v>1777000</v>
      </c>
      <c r="AH344" s="103">
        <f t="shared" si="262"/>
        <v>48.419618528610357</v>
      </c>
      <c r="AJ344" s="103">
        <f>AJ345+AJ346</f>
        <v>333000</v>
      </c>
      <c r="AK344" s="103">
        <f>AK345+AK346</f>
        <v>333000</v>
      </c>
      <c r="AL344" s="103">
        <f>AL345+AL346</f>
        <v>332000</v>
      </c>
      <c r="AM344" s="103">
        <f t="shared" si="263"/>
        <v>998000</v>
      </c>
      <c r="AN344" s="170">
        <f t="shared" ref="AN344:AN349" si="274">AM344/(P344/100)</f>
        <v>27.193460490463217</v>
      </c>
      <c r="AP344" s="103">
        <f>AP345+AP346</f>
        <v>400000</v>
      </c>
      <c r="AQ344" s="103">
        <f>AQ345+AQ346</f>
        <v>400000</v>
      </c>
      <c r="AR344" s="103">
        <f>AR345+AR346</f>
        <v>95000</v>
      </c>
      <c r="AS344" s="103">
        <f t="shared" si="264"/>
        <v>895000</v>
      </c>
      <c r="AT344" s="170">
        <f t="shared" ref="AT344:AT349" si="275">AS344/(P344/100)</f>
        <v>24.38692098092643</v>
      </c>
      <c r="AV344" s="103">
        <f t="shared" si="265"/>
        <v>1893000</v>
      </c>
      <c r="AW344" s="103">
        <f t="shared" si="266"/>
        <v>51.580381471389643</v>
      </c>
      <c r="AY344" s="103">
        <f t="shared" si="267"/>
        <v>3670000</v>
      </c>
      <c r="AZ344" s="103">
        <f t="shared" si="268"/>
        <v>100</v>
      </c>
      <c r="BB344" s="102">
        <f t="shared" si="239"/>
        <v>0</v>
      </c>
      <c r="BC344" s="103">
        <f t="shared" si="257"/>
        <v>0</v>
      </c>
      <c r="BD344" s="103">
        <f t="shared" si="240"/>
        <v>3670000</v>
      </c>
      <c r="BE344" s="93"/>
    </row>
    <row r="345" spans="1:57" ht="30" customHeight="1" thickBot="1" x14ac:dyDescent="0.25">
      <c r="A345" s="74"/>
      <c r="B345" s="76"/>
      <c r="C345" s="76"/>
      <c r="D345" s="77"/>
      <c r="E345" s="78"/>
      <c r="F345" s="76"/>
      <c r="G345" s="79"/>
      <c r="H345" s="80"/>
      <c r="I345" s="81"/>
      <c r="J345" s="78"/>
      <c r="K345" s="127">
        <v>1</v>
      </c>
      <c r="L345" s="83"/>
      <c r="M345" s="77"/>
      <c r="N345" s="128" t="s">
        <v>62</v>
      </c>
      <c r="O345" s="117">
        <v>3345000</v>
      </c>
      <c r="P345" s="117">
        <v>3650000</v>
      </c>
      <c r="Q345" s="117">
        <v>3970000</v>
      </c>
      <c r="R345" s="117">
        <v>4305000</v>
      </c>
      <c r="S345" s="117">
        <v>3650000</v>
      </c>
      <c r="T345" s="117"/>
      <c r="U345" s="160">
        <v>360000</v>
      </c>
      <c r="V345" s="160">
        <v>245000</v>
      </c>
      <c r="W345" s="160">
        <v>200000</v>
      </c>
      <c r="X345" s="117">
        <f t="shared" si="258"/>
        <v>805000</v>
      </c>
      <c r="Y345" s="144">
        <f t="shared" si="259"/>
        <v>22.054794520547944</v>
      </c>
      <c r="AA345" s="160">
        <v>320000</v>
      </c>
      <c r="AB345" s="160">
        <v>320000</v>
      </c>
      <c r="AC345" s="160">
        <v>320000</v>
      </c>
      <c r="AD345" s="117">
        <f>AA345+AB345+AC345</f>
        <v>960000</v>
      </c>
      <c r="AE345" s="171">
        <f>AD345/(P345/100)</f>
        <v>26.301369863013697</v>
      </c>
      <c r="AG345" s="117">
        <f t="shared" si="261"/>
        <v>1765000</v>
      </c>
      <c r="AH345" s="117">
        <f t="shared" si="262"/>
        <v>48.356164383561641</v>
      </c>
      <c r="AJ345" s="160">
        <v>330000</v>
      </c>
      <c r="AK345" s="160">
        <v>330000</v>
      </c>
      <c r="AL345" s="160">
        <v>330000</v>
      </c>
      <c r="AM345" s="117">
        <f>AJ345+AK345+AL345</f>
        <v>990000</v>
      </c>
      <c r="AN345" s="171">
        <f>AM345/(P345/100)</f>
        <v>27.123287671232877</v>
      </c>
      <c r="AP345" s="160">
        <v>400000</v>
      </c>
      <c r="AQ345" s="160">
        <v>400000</v>
      </c>
      <c r="AR345" s="160">
        <v>95000</v>
      </c>
      <c r="AS345" s="117">
        <f>AP345+AQ345+AR345</f>
        <v>895000</v>
      </c>
      <c r="AT345" s="171">
        <f>AS345/(P345/100)</f>
        <v>24.520547945205479</v>
      </c>
      <c r="AV345" s="117">
        <f t="shared" si="265"/>
        <v>1885000</v>
      </c>
      <c r="AW345" s="117">
        <f t="shared" si="266"/>
        <v>51.643835616438359</v>
      </c>
      <c r="AY345" s="117">
        <f t="shared" si="267"/>
        <v>3650000</v>
      </c>
      <c r="AZ345" s="117">
        <f t="shared" si="268"/>
        <v>100</v>
      </c>
      <c r="BB345" s="117">
        <f t="shared" si="239"/>
        <v>0</v>
      </c>
      <c r="BC345" s="117">
        <f t="shared" si="257"/>
        <v>0</v>
      </c>
      <c r="BD345" s="117">
        <f t="shared" si="240"/>
        <v>3650000</v>
      </c>
      <c r="BE345" s="93"/>
    </row>
    <row r="346" spans="1:57" ht="30" customHeight="1" thickBot="1" x14ac:dyDescent="0.25">
      <c r="A346" s="74"/>
      <c r="B346" s="76"/>
      <c r="C346" s="76"/>
      <c r="D346" s="77"/>
      <c r="E346" s="78"/>
      <c r="F346" s="76"/>
      <c r="G346" s="79"/>
      <c r="H346" s="80"/>
      <c r="I346" s="81"/>
      <c r="J346" s="78"/>
      <c r="K346" s="127">
        <v>4</v>
      </c>
      <c r="L346" s="83"/>
      <c r="M346" s="77"/>
      <c r="N346" s="128" t="s">
        <v>63</v>
      </c>
      <c r="O346" s="117">
        <v>50000</v>
      </c>
      <c r="P346" s="117">
        <v>20000</v>
      </c>
      <c r="Q346" s="117">
        <v>22000</v>
      </c>
      <c r="R346" s="117">
        <v>30000</v>
      </c>
      <c r="S346" s="117">
        <v>20000</v>
      </c>
      <c r="T346" s="117"/>
      <c r="U346" s="160"/>
      <c r="V346" s="160"/>
      <c r="W346" s="160">
        <v>3000</v>
      </c>
      <c r="X346" s="117">
        <f t="shared" si="258"/>
        <v>3000</v>
      </c>
      <c r="Y346" s="144">
        <f t="shared" si="259"/>
        <v>15</v>
      </c>
      <c r="AA346" s="160">
        <v>3000</v>
      </c>
      <c r="AB346" s="160">
        <v>3000</v>
      </c>
      <c r="AC346" s="160">
        <v>3000</v>
      </c>
      <c r="AD346" s="117">
        <f>AA346+AB346+AC346</f>
        <v>9000</v>
      </c>
      <c r="AE346" s="171">
        <f>AD346/(P346/100)</f>
        <v>45</v>
      </c>
      <c r="AG346" s="117">
        <f t="shared" si="261"/>
        <v>12000</v>
      </c>
      <c r="AH346" s="117">
        <f t="shared" si="262"/>
        <v>60</v>
      </c>
      <c r="AJ346" s="160">
        <v>3000</v>
      </c>
      <c r="AK346" s="160">
        <v>3000</v>
      </c>
      <c r="AL346" s="160">
        <v>2000</v>
      </c>
      <c r="AM346" s="117">
        <f>AJ346+AK346+AL346</f>
        <v>8000</v>
      </c>
      <c r="AN346" s="171">
        <f>AM346/(P346/100)</f>
        <v>40</v>
      </c>
      <c r="AP346" s="160"/>
      <c r="AQ346" s="160"/>
      <c r="AR346" s="160"/>
      <c r="AS346" s="117">
        <f>AP346+AQ346+AR346</f>
        <v>0</v>
      </c>
      <c r="AT346" s="171">
        <f>AS346/(P346/100)</f>
        <v>0</v>
      </c>
      <c r="AV346" s="117">
        <f t="shared" si="265"/>
        <v>8000</v>
      </c>
      <c r="AW346" s="117">
        <f t="shared" si="266"/>
        <v>40</v>
      </c>
      <c r="AY346" s="117">
        <f t="shared" si="267"/>
        <v>20000</v>
      </c>
      <c r="AZ346" s="117">
        <f t="shared" si="268"/>
        <v>100</v>
      </c>
      <c r="BB346" s="117">
        <f t="shared" si="239"/>
        <v>0</v>
      </c>
      <c r="BC346" s="117">
        <f t="shared" si="257"/>
        <v>0</v>
      </c>
      <c r="BD346" s="117">
        <f t="shared" si="240"/>
        <v>20000</v>
      </c>
      <c r="BE346" s="93"/>
    </row>
    <row r="347" spans="1:57" ht="30" customHeight="1" thickBot="1" x14ac:dyDescent="0.25">
      <c r="A347" s="74"/>
      <c r="B347" s="76"/>
      <c r="C347" s="76"/>
      <c r="D347" s="77"/>
      <c r="E347" s="78"/>
      <c r="F347" s="76"/>
      <c r="G347" s="79"/>
      <c r="H347" s="80"/>
      <c r="I347" s="81"/>
      <c r="J347" s="124" t="s">
        <v>64</v>
      </c>
      <c r="K347" s="82"/>
      <c r="L347" s="83"/>
      <c r="M347" s="77"/>
      <c r="N347" s="101" t="s">
        <v>65</v>
      </c>
      <c r="O347" s="103">
        <v>709000</v>
      </c>
      <c r="P347" s="103">
        <f>P348+P349</f>
        <v>701000</v>
      </c>
      <c r="Q347" s="125">
        <f>Q348+Q349</f>
        <v>801000</v>
      </c>
      <c r="R347" s="126">
        <f>R348+R349</f>
        <v>901000</v>
      </c>
      <c r="S347" s="103">
        <f>S348+S349</f>
        <v>701000</v>
      </c>
      <c r="T347" s="103"/>
      <c r="U347" s="103">
        <f>U348+U349</f>
        <v>60000</v>
      </c>
      <c r="V347" s="103">
        <f>V348+V349</f>
        <v>45000</v>
      </c>
      <c r="W347" s="103">
        <f>W348+W349</f>
        <v>46000</v>
      </c>
      <c r="X347" s="103">
        <f t="shared" si="258"/>
        <v>151000</v>
      </c>
      <c r="Y347" s="103">
        <f t="shared" si="259"/>
        <v>21.540656205420827</v>
      </c>
      <c r="AA347" s="103">
        <f>AA348+AA349</f>
        <v>50000</v>
      </c>
      <c r="AB347" s="103">
        <f>AB348+AB349</f>
        <v>50000</v>
      </c>
      <c r="AC347" s="103">
        <f>AC348+AC349</f>
        <v>50000</v>
      </c>
      <c r="AD347" s="103">
        <f t="shared" si="260"/>
        <v>150000</v>
      </c>
      <c r="AE347" s="170">
        <f t="shared" si="273"/>
        <v>21.398002853067048</v>
      </c>
      <c r="AG347" s="103">
        <f t="shared" si="261"/>
        <v>301000</v>
      </c>
      <c r="AH347" s="103">
        <f t="shared" si="262"/>
        <v>42.938659058487872</v>
      </c>
      <c r="AJ347" s="103">
        <f>AJ348+AJ349</f>
        <v>70000</v>
      </c>
      <c r="AK347" s="103">
        <f>AK348+AK349</f>
        <v>70000</v>
      </c>
      <c r="AL347" s="103">
        <f>AL348+AL349</f>
        <v>100000</v>
      </c>
      <c r="AM347" s="103">
        <f t="shared" si="263"/>
        <v>240000</v>
      </c>
      <c r="AN347" s="170">
        <f t="shared" si="274"/>
        <v>34.236804564907274</v>
      </c>
      <c r="AP347" s="103">
        <f>AP348+AP349</f>
        <v>70000</v>
      </c>
      <c r="AQ347" s="103">
        <f>AQ348+AQ349</f>
        <v>40000</v>
      </c>
      <c r="AR347" s="103">
        <f>AR348+AR349</f>
        <v>50000</v>
      </c>
      <c r="AS347" s="103">
        <f t="shared" si="264"/>
        <v>160000</v>
      </c>
      <c r="AT347" s="170">
        <f t="shared" si="275"/>
        <v>22.824536376604851</v>
      </c>
      <c r="AV347" s="103">
        <f t="shared" si="265"/>
        <v>400000</v>
      </c>
      <c r="AW347" s="103">
        <f t="shared" si="266"/>
        <v>57.061340941512128</v>
      </c>
      <c r="AY347" s="103">
        <f t="shared" si="267"/>
        <v>701000</v>
      </c>
      <c r="AZ347" s="103">
        <f t="shared" si="268"/>
        <v>100</v>
      </c>
      <c r="BB347" s="102">
        <f t="shared" si="239"/>
        <v>0</v>
      </c>
      <c r="BC347" s="103">
        <f t="shared" si="257"/>
        <v>0</v>
      </c>
      <c r="BD347" s="103">
        <f t="shared" si="240"/>
        <v>701000</v>
      </c>
      <c r="BE347" s="93"/>
    </row>
    <row r="348" spans="1:57" ht="30" customHeight="1" thickBot="1" x14ac:dyDescent="0.25">
      <c r="A348" s="74"/>
      <c r="B348" s="76"/>
      <c r="C348" s="76"/>
      <c r="D348" s="77"/>
      <c r="E348" s="78"/>
      <c r="F348" s="76"/>
      <c r="G348" s="79"/>
      <c r="H348" s="80"/>
      <c r="I348" s="81"/>
      <c r="J348" s="78"/>
      <c r="K348" s="127">
        <v>1</v>
      </c>
      <c r="L348" s="83"/>
      <c r="M348" s="77"/>
      <c r="N348" s="128" t="s">
        <v>62</v>
      </c>
      <c r="O348" s="117">
        <v>700000</v>
      </c>
      <c r="P348" s="117">
        <v>700000</v>
      </c>
      <c r="Q348" s="117">
        <v>800000</v>
      </c>
      <c r="R348" s="117">
        <v>900000</v>
      </c>
      <c r="S348" s="117">
        <v>700000</v>
      </c>
      <c r="T348" s="117"/>
      <c r="U348" s="160">
        <v>60000</v>
      </c>
      <c r="V348" s="160">
        <v>45000</v>
      </c>
      <c r="W348" s="160">
        <v>45000</v>
      </c>
      <c r="X348" s="117">
        <f t="shared" si="258"/>
        <v>150000</v>
      </c>
      <c r="Y348" s="144">
        <f t="shared" si="259"/>
        <v>21.428571428571427</v>
      </c>
      <c r="AA348" s="160">
        <v>50000</v>
      </c>
      <c r="AB348" s="160">
        <v>50000</v>
      </c>
      <c r="AC348" s="160">
        <v>50000</v>
      </c>
      <c r="AD348" s="117">
        <f t="shared" si="260"/>
        <v>150000</v>
      </c>
      <c r="AE348" s="171">
        <f t="shared" si="273"/>
        <v>21.428571428571427</v>
      </c>
      <c r="AG348" s="117">
        <f t="shared" si="261"/>
        <v>300000</v>
      </c>
      <c r="AH348" s="117">
        <f t="shared" si="262"/>
        <v>42.857142857142854</v>
      </c>
      <c r="AJ348" s="160">
        <v>70000</v>
      </c>
      <c r="AK348" s="160">
        <v>70000</v>
      </c>
      <c r="AL348" s="160">
        <v>100000</v>
      </c>
      <c r="AM348" s="117">
        <f t="shared" si="263"/>
        <v>240000</v>
      </c>
      <c r="AN348" s="171">
        <f t="shared" si="274"/>
        <v>34.285714285714285</v>
      </c>
      <c r="AP348" s="160">
        <v>70000</v>
      </c>
      <c r="AQ348" s="160">
        <v>40000</v>
      </c>
      <c r="AR348" s="160">
        <v>50000</v>
      </c>
      <c r="AS348" s="117">
        <f t="shared" si="264"/>
        <v>160000</v>
      </c>
      <c r="AT348" s="171">
        <f t="shared" si="275"/>
        <v>22.857142857142858</v>
      </c>
      <c r="AV348" s="117">
        <f t="shared" si="265"/>
        <v>400000</v>
      </c>
      <c r="AW348" s="117">
        <f t="shared" si="266"/>
        <v>57.142857142857146</v>
      </c>
      <c r="AY348" s="117">
        <f t="shared" si="267"/>
        <v>700000</v>
      </c>
      <c r="AZ348" s="117">
        <f t="shared" si="268"/>
        <v>100</v>
      </c>
      <c r="BB348" s="117">
        <f t="shared" si="239"/>
        <v>0</v>
      </c>
      <c r="BC348" s="117">
        <f t="shared" si="257"/>
        <v>0</v>
      </c>
      <c r="BD348" s="117">
        <f t="shared" si="240"/>
        <v>700000</v>
      </c>
      <c r="BE348" s="93"/>
    </row>
    <row r="349" spans="1:57" ht="30" customHeight="1" x14ac:dyDescent="0.2">
      <c r="A349" s="74"/>
      <c r="B349" s="76"/>
      <c r="C349" s="76"/>
      <c r="D349" s="77"/>
      <c r="E349" s="78"/>
      <c r="F349" s="76"/>
      <c r="G349" s="79"/>
      <c r="H349" s="80"/>
      <c r="I349" s="81"/>
      <c r="J349" s="78"/>
      <c r="K349" s="127">
        <v>4</v>
      </c>
      <c r="L349" s="83"/>
      <c r="M349" s="77"/>
      <c r="N349" s="128" t="s">
        <v>63</v>
      </c>
      <c r="O349" s="117">
        <v>9000</v>
      </c>
      <c r="P349" s="117">
        <v>1000</v>
      </c>
      <c r="Q349" s="117">
        <v>1000</v>
      </c>
      <c r="R349" s="117">
        <v>1000</v>
      </c>
      <c r="S349" s="117">
        <v>1000</v>
      </c>
      <c r="T349" s="117"/>
      <c r="U349" s="160"/>
      <c r="V349" s="160"/>
      <c r="W349" s="160">
        <v>1000</v>
      </c>
      <c r="X349" s="117">
        <f t="shared" si="258"/>
        <v>1000</v>
      </c>
      <c r="Y349" s="144">
        <f t="shared" si="259"/>
        <v>100</v>
      </c>
      <c r="AA349" s="160"/>
      <c r="AB349" s="160"/>
      <c r="AC349" s="160"/>
      <c r="AD349" s="117">
        <f t="shared" si="260"/>
        <v>0</v>
      </c>
      <c r="AE349" s="171">
        <f t="shared" si="273"/>
        <v>0</v>
      </c>
      <c r="AG349" s="117">
        <f t="shared" si="261"/>
        <v>1000</v>
      </c>
      <c r="AH349" s="117">
        <f t="shared" si="262"/>
        <v>100</v>
      </c>
      <c r="AJ349" s="160"/>
      <c r="AK349" s="160"/>
      <c r="AL349" s="160"/>
      <c r="AM349" s="117">
        <f t="shared" si="263"/>
        <v>0</v>
      </c>
      <c r="AN349" s="171">
        <f t="shared" si="274"/>
        <v>0</v>
      </c>
      <c r="AP349" s="160"/>
      <c r="AQ349" s="160"/>
      <c r="AR349" s="160"/>
      <c r="AS349" s="117">
        <f t="shared" si="264"/>
        <v>0</v>
      </c>
      <c r="AT349" s="171">
        <f t="shared" si="275"/>
        <v>0</v>
      </c>
      <c r="AV349" s="117">
        <f t="shared" si="265"/>
        <v>0</v>
      </c>
      <c r="AW349" s="117">
        <f t="shared" si="266"/>
        <v>0</v>
      </c>
      <c r="AY349" s="117">
        <f t="shared" si="267"/>
        <v>1000</v>
      </c>
      <c r="AZ349" s="117">
        <f t="shared" si="268"/>
        <v>100</v>
      </c>
      <c r="BB349" s="117">
        <f t="shared" si="239"/>
        <v>0</v>
      </c>
      <c r="BC349" s="117">
        <f t="shared" si="257"/>
        <v>0</v>
      </c>
      <c r="BD349" s="117">
        <f t="shared" si="240"/>
        <v>1000</v>
      </c>
      <c r="BE349" s="93"/>
    </row>
    <row r="350" spans="1:57" ht="30" customHeight="1" x14ac:dyDescent="0.2">
      <c r="A350" s="74"/>
      <c r="B350" s="76"/>
      <c r="C350" s="76"/>
      <c r="D350" s="77"/>
      <c r="E350" s="78"/>
      <c r="F350" s="76"/>
      <c r="G350" s="79"/>
      <c r="H350" s="80"/>
      <c r="I350" s="81"/>
      <c r="J350" s="124" t="s">
        <v>52</v>
      </c>
      <c r="K350" s="82"/>
      <c r="L350" s="83"/>
      <c r="M350" s="77"/>
      <c r="N350" s="101" t="s">
        <v>53</v>
      </c>
      <c r="O350" s="102">
        <v>37000</v>
      </c>
      <c r="P350" s="103">
        <f>P351+P352+P353+P354</f>
        <v>29000</v>
      </c>
      <c r="Q350" s="125">
        <f>Q351+Q352+Q353+Q354</f>
        <v>34000</v>
      </c>
      <c r="R350" s="126">
        <f>R351+R352+R353+R354</f>
        <v>38000</v>
      </c>
      <c r="S350" s="103">
        <f>S351+S352+S353+S354</f>
        <v>29000</v>
      </c>
      <c r="T350" s="103"/>
      <c r="U350" s="103">
        <f>U351+U352+U353+U354</f>
        <v>1000</v>
      </c>
      <c r="V350" s="103">
        <f>V351+V352+V353+V354</f>
        <v>1000</v>
      </c>
      <c r="W350" s="103">
        <f>W351+W352+W353+W354</f>
        <v>10000</v>
      </c>
      <c r="X350" s="103">
        <f t="shared" si="258"/>
        <v>12000</v>
      </c>
      <c r="Y350" s="103">
        <f t="shared" si="259"/>
        <v>41.379310344827587</v>
      </c>
      <c r="AA350" s="103">
        <f>AA351+AA352+AA353+AA354</f>
        <v>2500</v>
      </c>
      <c r="AB350" s="103">
        <f>AB351+AB352+AB353+AB354</f>
        <v>2500</v>
      </c>
      <c r="AC350" s="103">
        <f>AC351+AC352+AC353+AC354</f>
        <v>2000</v>
      </c>
      <c r="AD350" s="103">
        <f t="shared" si="260"/>
        <v>7000</v>
      </c>
      <c r="AE350" s="103">
        <f>AD350/(S350/100)</f>
        <v>24.137931034482758</v>
      </c>
      <c r="AG350" s="103">
        <f t="shared" si="261"/>
        <v>19000</v>
      </c>
      <c r="AH350" s="103">
        <f t="shared" si="262"/>
        <v>65.517241379310349</v>
      </c>
      <c r="AJ350" s="103">
        <f>AJ351+AJ352+AJ353+AJ354</f>
        <v>1500</v>
      </c>
      <c r="AK350" s="103">
        <f>AK351+AK352+AK353+AK354</f>
        <v>1500</v>
      </c>
      <c r="AL350" s="103">
        <f>AL351+AL352+AL353+AL354</f>
        <v>1000</v>
      </c>
      <c r="AM350" s="103">
        <f t="shared" si="263"/>
        <v>4000</v>
      </c>
      <c r="AN350" s="103">
        <f>AM350/(S350/100)</f>
        <v>13.793103448275861</v>
      </c>
      <c r="AP350" s="103">
        <f>AP351+AP352+AP353+AP354</f>
        <v>1500</v>
      </c>
      <c r="AQ350" s="103">
        <f>AQ351+AQ352+AQ353+AQ354</f>
        <v>2500</v>
      </c>
      <c r="AR350" s="103">
        <f>AR351+AR352+AR353+AR354</f>
        <v>2000</v>
      </c>
      <c r="AS350" s="103">
        <f t="shared" si="264"/>
        <v>6000</v>
      </c>
      <c r="AT350" s="103">
        <f>AS350/(S350/100)</f>
        <v>20.689655172413794</v>
      </c>
      <c r="AV350" s="103">
        <f t="shared" si="265"/>
        <v>10000</v>
      </c>
      <c r="AW350" s="103">
        <f t="shared" si="266"/>
        <v>34.482758620689658</v>
      </c>
      <c r="AY350" s="103">
        <f t="shared" si="267"/>
        <v>29000</v>
      </c>
      <c r="AZ350" s="103">
        <f t="shared" si="268"/>
        <v>100</v>
      </c>
      <c r="BB350" s="102">
        <f t="shared" si="239"/>
        <v>0</v>
      </c>
      <c r="BC350" s="103">
        <f t="shared" si="257"/>
        <v>0</v>
      </c>
      <c r="BD350" s="103">
        <f t="shared" si="240"/>
        <v>29000</v>
      </c>
      <c r="BE350" s="93"/>
    </row>
    <row r="351" spans="1:57" ht="30" customHeight="1" x14ac:dyDescent="0.2">
      <c r="A351" s="74"/>
      <c r="B351" s="76"/>
      <c r="C351" s="76"/>
      <c r="D351" s="77"/>
      <c r="E351" s="78"/>
      <c r="F351" s="76"/>
      <c r="G351" s="79"/>
      <c r="H351" s="80"/>
      <c r="I351" s="81"/>
      <c r="J351" s="78"/>
      <c r="K351" s="127">
        <v>2</v>
      </c>
      <c r="L351" s="83"/>
      <c r="M351" s="77"/>
      <c r="N351" s="128" t="s">
        <v>54</v>
      </c>
      <c r="O351" s="129">
        <v>5000</v>
      </c>
      <c r="P351" s="117">
        <v>6000</v>
      </c>
      <c r="Q351" s="117">
        <v>8000</v>
      </c>
      <c r="R351" s="117">
        <v>9000</v>
      </c>
      <c r="S351" s="117">
        <v>6000</v>
      </c>
      <c r="T351" s="117"/>
      <c r="U351" s="160"/>
      <c r="V351" s="160"/>
      <c r="W351" s="160">
        <v>2000</v>
      </c>
      <c r="X351" s="117">
        <f t="shared" si="258"/>
        <v>2000</v>
      </c>
      <c r="Y351" s="144">
        <f t="shared" si="259"/>
        <v>33.333333333333336</v>
      </c>
      <c r="AA351" s="160">
        <v>500</v>
      </c>
      <c r="AB351" s="160">
        <v>500</v>
      </c>
      <c r="AC351" s="160">
        <v>1000</v>
      </c>
      <c r="AD351" s="117">
        <f t="shared" si="260"/>
        <v>2000</v>
      </c>
      <c r="AE351" s="144">
        <f>AD351/(S351/100)</f>
        <v>33.333333333333336</v>
      </c>
      <c r="AG351" s="117">
        <f t="shared" si="261"/>
        <v>4000</v>
      </c>
      <c r="AH351" s="117">
        <f t="shared" si="262"/>
        <v>66.666666666666671</v>
      </c>
      <c r="AJ351" s="160">
        <v>500</v>
      </c>
      <c r="AK351" s="160">
        <v>500</v>
      </c>
      <c r="AL351" s="160"/>
      <c r="AM351" s="117">
        <f t="shared" si="263"/>
        <v>1000</v>
      </c>
      <c r="AN351" s="144">
        <f>AM351/(S351/100)</f>
        <v>16.666666666666668</v>
      </c>
      <c r="AP351" s="160">
        <v>500</v>
      </c>
      <c r="AQ351" s="160">
        <v>500</v>
      </c>
      <c r="AR351" s="160"/>
      <c r="AS351" s="117">
        <f t="shared" si="264"/>
        <v>1000</v>
      </c>
      <c r="AT351" s="144">
        <f>AS351/(S351/100)</f>
        <v>16.666666666666668</v>
      </c>
      <c r="AV351" s="117">
        <f t="shared" si="265"/>
        <v>2000</v>
      </c>
      <c r="AW351" s="117">
        <f t="shared" si="266"/>
        <v>33.333333333333336</v>
      </c>
      <c r="AY351" s="117">
        <f t="shared" si="267"/>
        <v>6000</v>
      </c>
      <c r="AZ351" s="117">
        <f t="shared" si="268"/>
        <v>100</v>
      </c>
      <c r="BB351" s="117">
        <f t="shared" si="239"/>
        <v>0</v>
      </c>
      <c r="BC351" s="117">
        <f t="shared" si="257"/>
        <v>0</v>
      </c>
      <c r="BD351" s="117">
        <f t="shared" si="240"/>
        <v>6000</v>
      </c>
      <c r="BE351" s="93"/>
    </row>
    <row r="352" spans="1:57" ht="30" customHeight="1" x14ac:dyDescent="0.2">
      <c r="A352" s="74"/>
      <c r="B352" s="76"/>
      <c r="C352" s="76"/>
      <c r="D352" s="77"/>
      <c r="E352" s="78"/>
      <c r="F352" s="76"/>
      <c r="G352" s="79"/>
      <c r="H352" s="80"/>
      <c r="I352" s="81"/>
      <c r="J352" s="78"/>
      <c r="K352" s="127">
        <v>3</v>
      </c>
      <c r="L352" s="83"/>
      <c r="M352" s="77"/>
      <c r="N352" s="128" t="s">
        <v>66</v>
      </c>
      <c r="O352" s="129">
        <v>20000</v>
      </c>
      <c r="P352" s="117">
        <v>16000</v>
      </c>
      <c r="Q352" s="117">
        <v>18000</v>
      </c>
      <c r="R352" s="117">
        <v>21000</v>
      </c>
      <c r="S352" s="117">
        <v>16000</v>
      </c>
      <c r="T352" s="117"/>
      <c r="U352" s="160"/>
      <c r="V352" s="160"/>
      <c r="W352" s="160">
        <v>5000</v>
      </c>
      <c r="X352" s="117">
        <f t="shared" si="258"/>
        <v>5000</v>
      </c>
      <c r="Y352" s="144">
        <f t="shared" si="259"/>
        <v>31.25</v>
      </c>
      <c r="AA352" s="160">
        <v>1000</v>
      </c>
      <c r="AB352" s="160">
        <v>1000</v>
      </c>
      <c r="AC352" s="160">
        <v>1000</v>
      </c>
      <c r="AD352" s="117">
        <f t="shared" si="260"/>
        <v>3000</v>
      </c>
      <c r="AE352" s="144">
        <f>AD352/(S352/100)</f>
        <v>18.75</v>
      </c>
      <c r="AG352" s="117">
        <f t="shared" si="261"/>
        <v>8000</v>
      </c>
      <c r="AH352" s="117">
        <f t="shared" si="262"/>
        <v>50</v>
      </c>
      <c r="AJ352" s="160">
        <v>1000</v>
      </c>
      <c r="AK352" s="160">
        <v>1000</v>
      </c>
      <c r="AL352" s="160">
        <v>1000</v>
      </c>
      <c r="AM352" s="117">
        <f t="shared" si="263"/>
        <v>3000</v>
      </c>
      <c r="AN352" s="144">
        <f>AM352/(S352/100)</f>
        <v>18.75</v>
      </c>
      <c r="AP352" s="160">
        <v>1000</v>
      </c>
      <c r="AQ352" s="160">
        <v>2000</v>
      </c>
      <c r="AR352" s="160">
        <v>2000</v>
      </c>
      <c r="AS352" s="117">
        <f t="shared" si="264"/>
        <v>5000</v>
      </c>
      <c r="AT352" s="144">
        <f>AS352/(S352/100)</f>
        <v>31.25</v>
      </c>
      <c r="AV352" s="117">
        <f t="shared" si="265"/>
        <v>8000</v>
      </c>
      <c r="AW352" s="117">
        <f t="shared" si="266"/>
        <v>50</v>
      </c>
      <c r="AY352" s="117">
        <f t="shared" si="267"/>
        <v>16000</v>
      </c>
      <c r="AZ352" s="117">
        <f t="shared" si="268"/>
        <v>100</v>
      </c>
      <c r="BB352" s="117">
        <f t="shared" si="239"/>
        <v>0</v>
      </c>
      <c r="BC352" s="117">
        <f t="shared" si="257"/>
        <v>0</v>
      </c>
      <c r="BD352" s="117">
        <f t="shared" si="240"/>
        <v>16000</v>
      </c>
      <c r="BE352" s="93"/>
    </row>
    <row r="353" spans="1:57" ht="30" customHeight="1" x14ac:dyDescent="0.2">
      <c r="A353" s="74"/>
      <c r="B353" s="76"/>
      <c r="C353" s="76"/>
      <c r="D353" s="77"/>
      <c r="E353" s="78"/>
      <c r="F353" s="76"/>
      <c r="G353" s="79"/>
      <c r="H353" s="80"/>
      <c r="I353" s="81"/>
      <c r="J353" s="78"/>
      <c r="K353" s="127">
        <v>5</v>
      </c>
      <c r="L353" s="83"/>
      <c r="M353" s="77"/>
      <c r="N353" s="128" t="s">
        <v>55</v>
      </c>
      <c r="O353" s="129">
        <v>5000</v>
      </c>
      <c r="P353" s="117">
        <v>4000</v>
      </c>
      <c r="Q353" s="117">
        <v>5000</v>
      </c>
      <c r="R353" s="117">
        <v>5000</v>
      </c>
      <c r="S353" s="117">
        <v>4000</v>
      </c>
      <c r="T353" s="117"/>
      <c r="U353" s="160">
        <v>1000</v>
      </c>
      <c r="V353" s="160">
        <v>1000</v>
      </c>
      <c r="W353" s="160">
        <v>2000</v>
      </c>
      <c r="X353" s="117">
        <f t="shared" si="258"/>
        <v>4000</v>
      </c>
      <c r="Y353" s="144">
        <f t="shared" si="259"/>
        <v>100</v>
      </c>
      <c r="AA353" s="160"/>
      <c r="AB353" s="160"/>
      <c r="AC353" s="160"/>
      <c r="AD353" s="117">
        <f t="shared" si="260"/>
        <v>0</v>
      </c>
      <c r="AE353" s="144">
        <f>AD353/(S353/100)</f>
        <v>0</v>
      </c>
      <c r="AG353" s="117">
        <f t="shared" si="261"/>
        <v>4000</v>
      </c>
      <c r="AH353" s="117">
        <f t="shared" si="262"/>
        <v>100</v>
      </c>
      <c r="AJ353" s="160"/>
      <c r="AK353" s="160"/>
      <c r="AL353" s="160"/>
      <c r="AM353" s="117">
        <f t="shared" si="263"/>
        <v>0</v>
      </c>
      <c r="AN353" s="144">
        <f>AM353/(S353/100)</f>
        <v>0</v>
      </c>
      <c r="AP353" s="160"/>
      <c r="AQ353" s="160"/>
      <c r="AR353" s="160"/>
      <c r="AS353" s="117">
        <f t="shared" si="264"/>
        <v>0</v>
      </c>
      <c r="AT353" s="144">
        <f>AS353/(S353/100)</f>
        <v>0</v>
      </c>
      <c r="AV353" s="117">
        <f t="shared" si="265"/>
        <v>0</v>
      </c>
      <c r="AW353" s="117">
        <f t="shared" si="266"/>
        <v>0</v>
      </c>
      <c r="AY353" s="117">
        <f t="shared" si="267"/>
        <v>4000</v>
      </c>
      <c r="AZ353" s="117">
        <f t="shared" si="268"/>
        <v>100</v>
      </c>
      <c r="BB353" s="117">
        <f t="shared" si="239"/>
        <v>0</v>
      </c>
      <c r="BC353" s="117">
        <f t="shared" si="257"/>
        <v>0</v>
      </c>
      <c r="BD353" s="117">
        <f t="shared" si="240"/>
        <v>4000</v>
      </c>
      <c r="BE353" s="93"/>
    </row>
    <row r="354" spans="1:57" ht="30" customHeight="1" x14ac:dyDescent="0.2">
      <c r="A354" s="74"/>
      <c r="B354" s="76"/>
      <c r="C354" s="76"/>
      <c r="D354" s="77"/>
      <c r="E354" s="78"/>
      <c r="F354" s="76"/>
      <c r="G354" s="79"/>
      <c r="H354" s="80"/>
      <c r="I354" s="81"/>
      <c r="J354" s="78"/>
      <c r="K354" s="127">
        <v>7</v>
      </c>
      <c r="L354" s="83"/>
      <c r="M354" s="77"/>
      <c r="N354" s="128" t="s">
        <v>56</v>
      </c>
      <c r="O354" s="129">
        <v>7000</v>
      </c>
      <c r="P354" s="117">
        <v>3000</v>
      </c>
      <c r="Q354" s="117">
        <v>3000</v>
      </c>
      <c r="R354" s="117">
        <v>3000</v>
      </c>
      <c r="S354" s="117">
        <v>3000</v>
      </c>
      <c r="T354" s="117"/>
      <c r="U354" s="160"/>
      <c r="V354" s="160"/>
      <c r="W354" s="160">
        <v>1000</v>
      </c>
      <c r="X354" s="117">
        <f t="shared" si="258"/>
        <v>1000</v>
      </c>
      <c r="Y354" s="144">
        <f t="shared" si="259"/>
        <v>33.333333333333336</v>
      </c>
      <c r="AA354" s="160">
        <v>1000</v>
      </c>
      <c r="AB354" s="160">
        <v>1000</v>
      </c>
      <c r="AC354" s="160"/>
      <c r="AD354" s="117">
        <f t="shared" si="260"/>
        <v>2000</v>
      </c>
      <c r="AE354" s="144">
        <f>AD354/(S354/100)</f>
        <v>66.666666666666671</v>
      </c>
      <c r="AG354" s="117">
        <f t="shared" si="261"/>
        <v>3000</v>
      </c>
      <c r="AH354" s="117">
        <f t="shared" si="262"/>
        <v>100</v>
      </c>
      <c r="AJ354" s="160"/>
      <c r="AK354" s="160"/>
      <c r="AL354" s="160"/>
      <c r="AM354" s="117">
        <f t="shared" si="263"/>
        <v>0</v>
      </c>
      <c r="AN354" s="144">
        <f>AM354/(S354/100)</f>
        <v>0</v>
      </c>
      <c r="AP354" s="160"/>
      <c r="AQ354" s="160"/>
      <c r="AR354" s="160"/>
      <c r="AS354" s="117">
        <f t="shared" si="264"/>
        <v>0</v>
      </c>
      <c r="AT354" s="144">
        <f>AS354/(S354/100)</f>
        <v>0</v>
      </c>
      <c r="AV354" s="117">
        <f t="shared" si="265"/>
        <v>0</v>
      </c>
      <c r="AW354" s="117">
        <f t="shared" si="266"/>
        <v>0</v>
      </c>
      <c r="AY354" s="117">
        <f t="shared" si="267"/>
        <v>3000</v>
      </c>
      <c r="AZ354" s="117">
        <f t="shared" si="268"/>
        <v>100</v>
      </c>
      <c r="BB354" s="117">
        <f t="shared" si="239"/>
        <v>0</v>
      </c>
      <c r="BC354" s="117">
        <f t="shared" si="257"/>
        <v>0</v>
      </c>
      <c r="BD354" s="117">
        <f t="shared" si="240"/>
        <v>3000</v>
      </c>
      <c r="BE354" s="93"/>
    </row>
    <row r="355" spans="1:57" ht="30" customHeight="1" x14ac:dyDescent="0.2">
      <c r="A355" s="74"/>
      <c r="B355" s="76"/>
      <c r="C355" s="76"/>
      <c r="D355" s="77"/>
      <c r="E355" s="78"/>
      <c r="F355" s="76"/>
      <c r="G355" s="104"/>
      <c r="H355" s="106" t="s">
        <v>49</v>
      </c>
      <c r="I355" s="107"/>
      <c r="J355" s="108"/>
      <c r="K355" s="109"/>
      <c r="L355" s="110"/>
      <c r="M355" s="111"/>
      <c r="N355" s="112" t="s">
        <v>50</v>
      </c>
      <c r="O355" s="113">
        <v>337000</v>
      </c>
      <c r="P355" s="114">
        <f>P356</f>
        <v>83000</v>
      </c>
      <c r="Q355" s="115">
        <f>Q356</f>
        <v>85000</v>
      </c>
      <c r="R355" s="116">
        <f>R356</f>
        <v>96000</v>
      </c>
      <c r="S355" s="114">
        <f>S356</f>
        <v>83000</v>
      </c>
      <c r="T355" s="114"/>
      <c r="U355" s="114">
        <f>U356</f>
        <v>0</v>
      </c>
      <c r="V355" s="114">
        <f>V356</f>
        <v>1000</v>
      </c>
      <c r="W355" s="114">
        <f>W356</f>
        <v>71000</v>
      </c>
      <c r="X355" s="114">
        <f>X356</f>
        <v>72000</v>
      </c>
      <c r="Y355" s="114">
        <f t="shared" si="259"/>
        <v>86.746987951807228</v>
      </c>
      <c r="AA355" s="114">
        <f>AA356</f>
        <v>3000</v>
      </c>
      <c r="AB355" s="114">
        <f>AB356</f>
        <v>2000</v>
      </c>
      <c r="AC355" s="114">
        <f>AC356</f>
        <v>2000</v>
      </c>
      <c r="AD355" s="114">
        <f>AD356</f>
        <v>7000</v>
      </c>
      <c r="AE355" s="114">
        <f t="shared" ref="AE355:AE382" si="276">AD355/(S355/100)</f>
        <v>8.4337349397590362</v>
      </c>
      <c r="AG355" s="114">
        <f t="shared" si="261"/>
        <v>79000</v>
      </c>
      <c r="AH355" s="114">
        <f t="shared" si="262"/>
        <v>95.180722891566262</v>
      </c>
      <c r="AJ355" s="114">
        <f>AJ356</f>
        <v>1000</v>
      </c>
      <c r="AK355" s="114">
        <f>AK356</f>
        <v>1000</v>
      </c>
      <c r="AL355" s="114">
        <f>AL356</f>
        <v>1000</v>
      </c>
      <c r="AM355" s="114">
        <f>AM356</f>
        <v>3000</v>
      </c>
      <c r="AN355" s="114">
        <f t="shared" ref="AN355:AN382" si="277">AM355/(S355/100)</f>
        <v>3.6144578313253013</v>
      </c>
      <c r="AP355" s="114">
        <f>AP356</f>
        <v>1000</v>
      </c>
      <c r="AQ355" s="114">
        <f>AQ356</f>
        <v>0</v>
      </c>
      <c r="AR355" s="114">
        <f>AR356</f>
        <v>0</v>
      </c>
      <c r="AS355" s="114">
        <f>AS356</f>
        <v>1000</v>
      </c>
      <c r="AT355" s="114">
        <f t="shared" ref="AT355:AT382" si="278">AS355/(S355/100)</f>
        <v>1.2048192771084338</v>
      </c>
      <c r="AV355" s="114">
        <f>AV356</f>
        <v>4000</v>
      </c>
      <c r="AW355" s="114">
        <f t="shared" si="266"/>
        <v>4.8192771084337354</v>
      </c>
      <c r="AY355" s="114">
        <f t="shared" si="267"/>
        <v>83000</v>
      </c>
      <c r="AZ355" s="114">
        <f t="shared" si="268"/>
        <v>100</v>
      </c>
      <c r="BB355" s="114">
        <f t="shared" si="239"/>
        <v>0</v>
      </c>
      <c r="BC355" s="117">
        <f t="shared" si="257"/>
        <v>0</v>
      </c>
      <c r="BD355" s="114">
        <f t="shared" si="240"/>
        <v>83000</v>
      </c>
      <c r="BE355" s="93"/>
    </row>
    <row r="356" spans="1:57" ht="30" customHeight="1" x14ac:dyDescent="0.2">
      <c r="A356" s="74"/>
      <c r="B356" s="76"/>
      <c r="C356" s="76"/>
      <c r="D356" s="77"/>
      <c r="E356" s="78"/>
      <c r="F356" s="76"/>
      <c r="G356" s="79"/>
      <c r="H356" s="80"/>
      <c r="I356" s="118">
        <v>2</v>
      </c>
      <c r="J356" s="78"/>
      <c r="K356" s="82"/>
      <c r="L356" s="83"/>
      <c r="M356" s="77"/>
      <c r="N356" s="119" t="s">
        <v>51</v>
      </c>
      <c r="O356" s="120">
        <v>337000</v>
      </c>
      <c r="P356" s="121">
        <f>P357+P360+P362</f>
        <v>83000</v>
      </c>
      <c r="Q356" s="122">
        <f>Q357+Q360+Q362</f>
        <v>85000</v>
      </c>
      <c r="R356" s="123">
        <f>R357+R360+R362</f>
        <v>96000</v>
      </c>
      <c r="S356" s="121">
        <f>S357+S360+S362</f>
        <v>83000</v>
      </c>
      <c r="T356" s="121"/>
      <c r="U356" s="121">
        <f>U357+U360+U362</f>
        <v>0</v>
      </c>
      <c r="V356" s="121">
        <f>V357+V360+V362</f>
        <v>1000</v>
      </c>
      <c r="W356" s="121">
        <f>W357+W360+W362</f>
        <v>71000</v>
      </c>
      <c r="X356" s="121">
        <f>X357+X360+X362</f>
        <v>72000</v>
      </c>
      <c r="Y356" s="121">
        <f t="shared" si="259"/>
        <v>86.746987951807228</v>
      </c>
      <c r="AA356" s="121">
        <f>AA357+AA360+AA362</f>
        <v>3000</v>
      </c>
      <c r="AB356" s="121">
        <f>AB357+AB360+AB362</f>
        <v>2000</v>
      </c>
      <c r="AC356" s="121">
        <f>AC357+AC360+AC362</f>
        <v>2000</v>
      </c>
      <c r="AD356" s="121">
        <f>AD357+AD360+AD362</f>
        <v>7000</v>
      </c>
      <c r="AE356" s="121">
        <f t="shared" si="276"/>
        <v>8.4337349397590362</v>
      </c>
      <c r="AG356" s="121">
        <f t="shared" si="261"/>
        <v>79000</v>
      </c>
      <c r="AH356" s="121">
        <f t="shared" si="262"/>
        <v>95.180722891566262</v>
      </c>
      <c r="AJ356" s="121">
        <f>AJ357+AJ360+AJ362</f>
        <v>1000</v>
      </c>
      <c r="AK356" s="121">
        <f>AK357+AK360+AK362</f>
        <v>1000</v>
      </c>
      <c r="AL356" s="121">
        <f>AL357+AL360+AL362</f>
        <v>1000</v>
      </c>
      <c r="AM356" s="121">
        <f>AM357+AM360+AM362</f>
        <v>3000</v>
      </c>
      <c r="AN356" s="121">
        <f t="shared" si="277"/>
        <v>3.6144578313253013</v>
      </c>
      <c r="AP356" s="121">
        <f>AP357+AP360+AP362</f>
        <v>1000</v>
      </c>
      <c r="AQ356" s="121">
        <f>AQ357+AQ360+AQ362</f>
        <v>0</v>
      </c>
      <c r="AR356" s="121">
        <f>AR357+AR360+AR362</f>
        <v>0</v>
      </c>
      <c r="AS356" s="121">
        <f>AS357+AS360+AS362</f>
        <v>1000</v>
      </c>
      <c r="AT356" s="121">
        <f t="shared" si="278"/>
        <v>1.2048192771084338</v>
      </c>
      <c r="AV356" s="121">
        <f t="shared" ref="AV356:AV372" si="279">AM356+AS356</f>
        <v>4000</v>
      </c>
      <c r="AW356" s="121">
        <f t="shared" si="266"/>
        <v>4.8192771084337354</v>
      </c>
      <c r="AY356" s="121">
        <f t="shared" si="267"/>
        <v>83000</v>
      </c>
      <c r="AZ356" s="121">
        <f t="shared" si="268"/>
        <v>100</v>
      </c>
      <c r="BB356" s="121">
        <f t="shared" si="239"/>
        <v>0</v>
      </c>
      <c r="BC356" s="117">
        <f t="shared" si="257"/>
        <v>0</v>
      </c>
      <c r="BD356" s="121">
        <f t="shared" si="240"/>
        <v>83000</v>
      </c>
      <c r="BE356" s="93"/>
    </row>
    <row r="357" spans="1:57" ht="30" customHeight="1" x14ac:dyDescent="0.2">
      <c r="A357" s="74"/>
      <c r="B357" s="76"/>
      <c r="C357" s="76"/>
      <c r="D357" s="77"/>
      <c r="E357" s="78"/>
      <c r="F357" s="76"/>
      <c r="G357" s="79"/>
      <c r="H357" s="80"/>
      <c r="I357" s="81"/>
      <c r="J357" s="124" t="s">
        <v>60</v>
      </c>
      <c r="K357" s="82"/>
      <c r="L357" s="83"/>
      <c r="M357" s="77"/>
      <c r="N357" s="101" t="s">
        <v>61</v>
      </c>
      <c r="O357" s="102">
        <v>315000</v>
      </c>
      <c r="P357" s="103">
        <f>P358+P359</f>
        <v>70000</v>
      </c>
      <c r="Q357" s="125">
        <f>Q358+Q359</f>
        <v>72000</v>
      </c>
      <c r="R357" s="126">
        <f>R358+R359</f>
        <v>83000</v>
      </c>
      <c r="S357" s="103">
        <f>S358+S359</f>
        <v>70000</v>
      </c>
      <c r="T357" s="103"/>
      <c r="U357" s="103">
        <f>U358+U359</f>
        <v>0</v>
      </c>
      <c r="V357" s="103">
        <f>V358+V359</f>
        <v>1000</v>
      </c>
      <c r="W357" s="103">
        <f>W358+W359</f>
        <v>67000</v>
      </c>
      <c r="X357" s="103">
        <f>X358+X359</f>
        <v>68000</v>
      </c>
      <c r="Y357" s="103">
        <f t="shared" si="259"/>
        <v>97.142857142857139</v>
      </c>
      <c r="AA357" s="103">
        <f>AA358+AA359</f>
        <v>1000</v>
      </c>
      <c r="AB357" s="103">
        <f>AB358+AB359</f>
        <v>1000</v>
      </c>
      <c r="AC357" s="103">
        <f>AC358+AC359</f>
        <v>0</v>
      </c>
      <c r="AD357" s="103">
        <f>AD358+AD359</f>
        <v>2000</v>
      </c>
      <c r="AE357" s="103">
        <f t="shared" si="276"/>
        <v>2.8571428571428572</v>
      </c>
      <c r="AG357" s="103">
        <f t="shared" si="261"/>
        <v>70000</v>
      </c>
      <c r="AH357" s="103">
        <f t="shared" si="262"/>
        <v>100</v>
      </c>
      <c r="AJ357" s="103">
        <f>AJ358+AJ359</f>
        <v>0</v>
      </c>
      <c r="AK357" s="103">
        <f>AK358+AK359</f>
        <v>0</v>
      </c>
      <c r="AL357" s="103">
        <f>AL358+AL359</f>
        <v>0</v>
      </c>
      <c r="AM357" s="103">
        <f>AM358+AM359</f>
        <v>0</v>
      </c>
      <c r="AN357" s="103">
        <f t="shared" si="277"/>
        <v>0</v>
      </c>
      <c r="AP357" s="103">
        <f>AP358+AP359</f>
        <v>0</v>
      </c>
      <c r="AQ357" s="103">
        <f>AQ358+AQ359</f>
        <v>0</v>
      </c>
      <c r="AR357" s="103">
        <f>AR358+AR359</f>
        <v>0</v>
      </c>
      <c r="AS357" s="103">
        <f>AS358+AS359</f>
        <v>0</v>
      </c>
      <c r="AT357" s="103">
        <f t="shared" si="278"/>
        <v>0</v>
      </c>
      <c r="AV357" s="103">
        <f t="shared" si="279"/>
        <v>0</v>
      </c>
      <c r="AW357" s="103">
        <f t="shared" si="266"/>
        <v>0</v>
      </c>
      <c r="AY357" s="103">
        <f t="shared" si="267"/>
        <v>70000</v>
      </c>
      <c r="AZ357" s="103">
        <f t="shared" si="268"/>
        <v>100</v>
      </c>
      <c r="BB357" s="103">
        <f t="shared" si="239"/>
        <v>0</v>
      </c>
      <c r="BC357" s="117">
        <f t="shared" si="257"/>
        <v>0</v>
      </c>
      <c r="BD357" s="103">
        <f t="shared" si="240"/>
        <v>70000</v>
      </c>
      <c r="BE357" s="93"/>
    </row>
    <row r="358" spans="1:57" ht="30" customHeight="1" x14ac:dyDescent="0.2">
      <c r="A358" s="74"/>
      <c r="B358" s="76"/>
      <c r="C358" s="76"/>
      <c r="D358" s="77"/>
      <c r="E358" s="78"/>
      <c r="F358" s="76"/>
      <c r="G358" s="79"/>
      <c r="H358" s="80"/>
      <c r="I358" s="81"/>
      <c r="J358" s="78"/>
      <c r="K358" s="127">
        <v>1</v>
      </c>
      <c r="L358" s="83"/>
      <c r="M358" s="77"/>
      <c r="N358" s="128" t="s">
        <v>62</v>
      </c>
      <c r="O358" s="129">
        <v>290000</v>
      </c>
      <c r="P358" s="117">
        <v>60000</v>
      </c>
      <c r="Q358" s="117">
        <v>60000</v>
      </c>
      <c r="R358" s="117">
        <v>71000</v>
      </c>
      <c r="S358" s="117">
        <v>60000</v>
      </c>
      <c r="T358" s="117"/>
      <c r="U358" s="160"/>
      <c r="V358" s="160">
        <v>1000</v>
      </c>
      <c r="W358" s="160">
        <v>59000</v>
      </c>
      <c r="X358" s="117">
        <f>SUM(U358:W358)</f>
        <v>60000</v>
      </c>
      <c r="Y358" s="117">
        <f t="shared" si="259"/>
        <v>100</v>
      </c>
      <c r="AA358" s="160"/>
      <c r="AB358" s="160"/>
      <c r="AC358" s="160"/>
      <c r="AD358" s="117">
        <f>SUM(AA358:AC358)</f>
        <v>0</v>
      </c>
      <c r="AE358" s="117">
        <f t="shared" si="276"/>
        <v>0</v>
      </c>
      <c r="AG358" s="117">
        <f t="shared" si="261"/>
        <v>60000</v>
      </c>
      <c r="AH358" s="117">
        <f t="shared" si="262"/>
        <v>100</v>
      </c>
      <c r="AJ358" s="160"/>
      <c r="AK358" s="160"/>
      <c r="AL358" s="160"/>
      <c r="AM358" s="117">
        <f>SUM(AJ358:AL358)</f>
        <v>0</v>
      </c>
      <c r="AN358" s="117">
        <f t="shared" si="277"/>
        <v>0</v>
      </c>
      <c r="AP358" s="160"/>
      <c r="AQ358" s="160"/>
      <c r="AR358" s="160"/>
      <c r="AS358" s="117">
        <f>SUM(AP358:AR358)</f>
        <v>0</v>
      </c>
      <c r="AT358" s="117">
        <f t="shared" si="278"/>
        <v>0</v>
      </c>
      <c r="AV358" s="117">
        <f t="shared" si="279"/>
        <v>0</v>
      </c>
      <c r="AW358" s="117">
        <f t="shared" si="266"/>
        <v>0</v>
      </c>
      <c r="AY358" s="117">
        <f t="shared" si="267"/>
        <v>60000</v>
      </c>
      <c r="AZ358" s="117">
        <f t="shared" si="268"/>
        <v>100</v>
      </c>
      <c r="BB358" s="117">
        <f t="shared" si="239"/>
        <v>0</v>
      </c>
      <c r="BC358" s="117">
        <f t="shared" si="257"/>
        <v>0</v>
      </c>
      <c r="BD358" s="117">
        <f t="shared" si="240"/>
        <v>60000</v>
      </c>
      <c r="BE358" s="93"/>
    </row>
    <row r="359" spans="1:57" ht="30" customHeight="1" x14ac:dyDescent="0.2">
      <c r="A359" s="74"/>
      <c r="B359" s="76"/>
      <c r="C359" s="76"/>
      <c r="D359" s="77"/>
      <c r="E359" s="78"/>
      <c r="F359" s="76"/>
      <c r="G359" s="79"/>
      <c r="H359" s="80"/>
      <c r="I359" s="81"/>
      <c r="J359" s="78"/>
      <c r="K359" s="127">
        <v>4</v>
      </c>
      <c r="L359" s="83"/>
      <c r="M359" s="77"/>
      <c r="N359" s="128" t="s">
        <v>63</v>
      </c>
      <c r="O359" s="129">
        <v>25000</v>
      </c>
      <c r="P359" s="117">
        <v>10000</v>
      </c>
      <c r="Q359" s="117">
        <v>12000</v>
      </c>
      <c r="R359" s="117">
        <v>12000</v>
      </c>
      <c r="S359" s="117">
        <v>10000</v>
      </c>
      <c r="T359" s="117"/>
      <c r="U359" s="160"/>
      <c r="V359" s="160"/>
      <c r="W359" s="160">
        <v>8000</v>
      </c>
      <c r="X359" s="117">
        <f>SUM(U359:W359)</f>
        <v>8000</v>
      </c>
      <c r="Y359" s="117">
        <f t="shared" si="259"/>
        <v>80</v>
      </c>
      <c r="AA359" s="160">
        <v>1000</v>
      </c>
      <c r="AB359" s="160">
        <v>1000</v>
      </c>
      <c r="AC359" s="160"/>
      <c r="AD359" s="117">
        <f>SUM(AA359:AC359)</f>
        <v>2000</v>
      </c>
      <c r="AE359" s="117">
        <f t="shared" si="276"/>
        <v>20</v>
      </c>
      <c r="AG359" s="117">
        <f t="shared" si="261"/>
        <v>10000</v>
      </c>
      <c r="AH359" s="117">
        <f t="shared" si="262"/>
        <v>100</v>
      </c>
      <c r="AJ359" s="160"/>
      <c r="AK359" s="160"/>
      <c r="AL359" s="160"/>
      <c r="AM359" s="117">
        <f>SUM(AJ359:AL359)</f>
        <v>0</v>
      </c>
      <c r="AN359" s="117">
        <f t="shared" si="277"/>
        <v>0</v>
      </c>
      <c r="AP359" s="160"/>
      <c r="AQ359" s="160"/>
      <c r="AR359" s="160"/>
      <c r="AS359" s="117">
        <f>SUM(AP359:AR359)</f>
        <v>0</v>
      </c>
      <c r="AT359" s="117">
        <f t="shared" si="278"/>
        <v>0</v>
      </c>
      <c r="AV359" s="117">
        <f t="shared" si="279"/>
        <v>0</v>
      </c>
      <c r="AW359" s="117">
        <f t="shared" si="266"/>
        <v>0</v>
      </c>
      <c r="AY359" s="117">
        <f t="shared" si="267"/>
        <v>10000</v>
      </c>
      <c r="AZ359" s="117">
        <f t="shared" si="268"/>
        <v>100</v>
      </c>
      <c r="BB359" s="117">
        <f t="shared" si="239"/>
        <v>0</v>
      </c>
      <c r="BC359" s="117">
        <f t="shared" si="257"/>
        <v>0</v>
      </c>
      <c r="BD359" s="117">
        <f t="shared" si="240"/>
        <v>10000</v>
      </c>
      <c r="BE359" s="93"/>
    </row>
    <row r="360" spans="1:57" ht="30" customHeight="1" x14ac:dyDescent="0.2">
      <c r="A360" s="74"/>
      <c r="B360" s="76"/>
      <c r="C360" s="76"/>
      <c r="D360" s="77"/>
      <c r="E360" s="78"/>
      <c r="F360" s="76"/>
      <c r="G360" s="79"/>
      <c r="H360" s="80"/>
      <c r="I360" s="81"/>
      <c r="J360" s="124" t="s">
        <v>64</v>
      </c>
      <c r="K360" s="82"/>
      <c r="L360" s="83"/>
      <c r="M360" s="77"/>
      <c r="N360" s="101" t="s">
        <v>65</v>
      </c>
      <c r="O360" s="102">
        <v>7000</v>
      </c>
      <c r="P360" s="103">
        <f>P361</f>
        <v>1000</v>
      </c>
      <c r="Q360" s="125">
        <f>Q361</f>
        <v>1000</v>
      </c>
      <c r="R360" s="126">
        <f>R361</f>
        <v>1000</v>
      </c>
      <c r="S360" s="103">
        <f>S361</f>
        <v>1000</v>
      </c>
      <c r="T360" s="103"/>
      <c r="U360" s="103">
        <f>U361</f>
        <v>0</v>
      </c>
      <c r="V360" s="103">
        <f>V361</f>
        <v>0</v>
      </c>
      <c r="W360" s="103">
        <f>W361</f>
        <v>1000</v>
      </c>
      <c r="X360" s="103">
        <f>SUM(U360:W360)</f>
        <v>1000</v>
      </c>
      <c r="Y360" s="103">
        <f t="shared" si="259"/>
        <v>100</v>
      </c>
      <c r="AA360" s="103">
        <f>AA361</f>
        <v>0</v>
      </c>
      <c r="AB360" s="103">
        <f>AB361</f>
        <v>0</v>
      </c>
      <c r="AC360" s="103">
        <f>AC361</f>
        <v>0</v>
      </c>
      <c r="AD360" s="103">
        <f>SUM(AA360:AC360)</f>
        <v>0</v>
      </c>
      <c r="AE360" s="103">
        <f t="shared" si="276"/>
        <v>0</v>
      </c>
      <c r="AG360" s="103">
        <f t="shared" si="261"/>
        <v>1000</v>
      </c>
      <c r="AH360" s="103">
        <f t="shared" si="262"/>
        <v>100</v>
      </c>
      <c r="AJ360" s="103">
        <f>AJ361</f>
        <v>0</v>
      </c>
      <c r="AK360" s="103">
        <f>AK361</f>
        <v>0</v>
      </c>
      <c r="AL360" s="103">
        <f>AL361</f>
        <v>0</v>
      </c>
      <c r="AM360" s="103">
        <f>SUM(AJ360:AL360)</f>
        <v>0</v>
      </c>
      <c r="AN360" s="103">
        <f t="shared" si="277"/>
        <v>0</v>
      </c>
      <c r="AP360" s="103">
        <f>AP361</f>
        <v>0</v>
      </c>
      <c r="AQ360" s="103">
        <f>AQ361</f>
        <v>0</v>
      </c>
      <c r="AR360" s="103">
        <f>AR361</f>
        <v>0</v>
      </c>
      <c r="AS360" s="103">
        <f>SUM(AP360:AR360)</f>
        <v>0</v>
      </c>
      <c r="AT360" s="103">
        <f t="shared" si="278"/>
        <v>0</v>
      </c>
      <c r="AV360" s="103">
        <f t="shared" si="279"/>
        <v>0</v>
      </c>
      <c r="AW360" s="103">
        <f t="shared" si="266"/>
        <v>0</v>
      </c>
      <c r="AY360" s="103">
        <f t="shared" si="267"/>
        <v>1000</v>
      </c>
      <c r="AZ360" s="103">
        <f t="shared" si="268"/>
        <v>100</v>
      </c>
      <c r="BB360" s="103">
        <f t="shared" si="239"/>
        <v>0</v>
      </c>
      <c r="BC360" s="117">
        <f t="shared" si="257"/>
        <v>0</v>
      </c>
      <c r="BD360" s="103">
        <f t="shared" si="240"/>
        <v>1000</v>
      </c>
      <c r="BE360" s="93"/>
    </row>
    <row r="361" spans="1:57" ht="30" customHeight="1" x14ac:dyDescent="0.2">
      <c r="A361" s="74"/>
      <c r="B361" s="76"/>
      <c r="C361" s="76"/>
      <c r="D361" s="77"/>
      <c r="E361" s="78"/>
      <c r="F361" s="76"/>
      <c r="G361" s="79"/>
      <c r="H361" s="80"/>
      <c r="I361" s="81"/>
      <c r="J361" s="78"/>
      <c r="K361" s="127">
        <v>4</v>
      </c>
      <c r="L361" s="83"/>
      <c r="M361" s="77"/>
      <c r="N361" s="128" t="s">
        <v>63</v>
      </c>
      <c r="O361" s="129">
        <v>7000</v>
      </c>
      <c r="P361" s="117">
        <v>1000</v>
      </c>
      <c r="Q361" s="117">
        <v>1000</v>
      </c>
      <c r="R361" s="117">
        <v>1000</v>
      </c>
      <c r="S361" s="117">
        <v>1000</v>
      </c>
      <c r="T361" s="117"/>
      <c r="U361" s="117"/>
      <c r="V361" s="117"/>
      <c r="W361" s="117">
        <v>1000</v>
      </c>
      <c r="X361" s="117">
        <f>SUM(U361:W361)</f>
        <v>1000</v>
      </c>
      <c r="Y361" s="117">
        <f t="shared" si="259"/>
        <v>100</v>
      </c>
      <c r="AA361" s="117"/>
      <c r="AB361" s="117"/>
      <c r="AC361" s="117"/>
      <c r="AD361" s="117">
        <f>SUM(AA361:AC361)</f>
        <v>0</v>
      </c>
      <c r="AE361" s="117">
        <f t="shared" si="276"/>
        <v>0</v>
      </c>
      <c r="AG361" s="117">
        <f t="shared" si="261"/>
        <v>1000</v>
      </c>
      <c r="AH361" s="117">
        <f t="shared" si="262"/>
        <v>100</v>
      </c>
      <c r="AJ361" s="117"/>
      <c r="AK361" s="117"/>
      <c r="AL361" s="117"/>
      <c r="AM361" s="117">
        <f>SUM(AJ361:AL361)</f>
        <v>0</v>
      </c>
      <c r="AN361" s="117">
        <f t="shared" si="277"/>
        <v>0</v>
      </c>
      <c r="AP361" s="117"/>
      <c r="AQ361" s="117"/>
      <c r="AR361" s="117"/>
      <c r="AS361" s="117">
        <f>SUM(AP361:AR361)</f>
        <v>0</v>
      </c>
      <c r="AT361" s="117">
        <f t="shared" si="278"/>
        <v>0</v>
      </c>
      <c r="AV361" s="117">
        <f t="shared" si="279"/>
        <v>0</v>
      </c>
      <c r="AW361" s="117">
        <f t="shared" si="266"/>
        <v>0</v>
      </c>
      <c r="AY361" s="117">
        <f t="shared" si="267"/>
        <v>1000</v>
      </c>
      <c r="AZ361" s="117">
        <f t="shared" si="268"/>
        <v>100</v>
      </c>
      <c r="BB361" s="117">
        <f t="shared" si="239"/>
        <v>0</v>
      </c>
      <c r="BC361" s="117">
        <f t="shared" si="257"/>
        <v>0</v>
      </c>
      <c r="BD361" s="117">
        <f t="shared" si="240"/>
        <v>1000</v>
      </c>
      <c r="BE361" s="93"/>
    </row>
    <row r="362" spans="1:57" ht="30" customHeight="1" x14ac:dyDescent="0.2">
      <c r="A362" s="74"/>
      <c r="B362" s="76"/>
      <c r="C362" s="76"/>
      <c r="D362" s="77"/>
      <c r="E362" s="78"/>
      <c r="F362" s="76"/>
      <c r="G362" s="79"/>
      <c r="H362" s="80"/>
      <c r="I362" s="81"/>
      <c r="J362" s="124" t="s">
        <v>52</v>
      </c>
      <c r="K362" s="82"/>
      <c r="L362" s="83"/>
      <c r="M362" s="77"/>
      <c r="N362" s="101" t="s">
        <v>53</v>
      </c>
      <c r="O362" s="102">
        <v>15000</v>
      </c>
      <c r="P362" s="103">
        <f>P363+P364</f>
        <v>12000</v>
      </c>
      <c r="Q362" s="103">
        <f>Q363+Q364</f>
        <v>12000</v>
      </c>
      <c r="R362" s="103">
        <f>R363+R364</f>
        <v>12000</v>
      </c>
      <c r="S362" s="103">
        <f>S363+S364</f>
        <v>12000</v>
      </c>
      <c r="T362" s="103"/>
      <c r="U362" s="103">
        <f>U363+U364+U365</f>
        <v>0</v>
      </c>
      <c r="V362" s="103">
        <f>V363+V364+V365</f>
        <v>0</v>
      </c>
      <c r="W362" s="103">
        <f>W363+W364</f>
        <v>3000</v>
      </c>
      <c r="X362" s="103">
        <f>SUM(U362:W362)</f>
        <v>3000</v>
      </c>
      <c r="Y362" s="103">
        <f t="shared" si="259"/>
        <v>25</v>
      </c>
      <c r="AA362" s="103">
        <f>AA363+AA364</f>
        <v>2000</v>
      </c>
      <c r="AB362" s="103">
        <f>AB363+AB364</f>
        <v>1000</v>
      </c>
      <c r="AC362" s="103">
        <f>AC363+AC364</f>
        <v>2000</v>
      </c>
      <c r="AD362" s="103">
        <f>AD363+AD364</f>
        <v>5000</v>
      </c>
      <c r="AE362" s="103">
        <f t="shared" si="276"/>
        <v>41.666666666666664</v>
      </c>
      <c r="AG362" s="103">
        <f t="shared" si="261"/>
        <v>8000</v>
      </c>
      <c r="AH362" s="103">
        <f t="shared" si="262"/>
        <v>66.666666666666671</v>
      </c>
      <c r="AJ362" s="103">
        <f>AJ363+AJ364</f>
        <v>1000</v>
      </c>
      <c r="AK362" s="103">
        <f>AK363+AK364</f>
        <v>1000</v>
      </c>
      <c r="AL362" s="103">
        <f>AL363+AL364</f>
        <v>1000</v>
      </c>
      <c r="AM362" s="103">
        <f>AJ362+AK362+AL362</f>
        <v>3000</v>
      </c>
      <c r="AN362" s="103">
        <f t="shared" si="277"/>
        <v>25</v>
      </c>
      <c r="AP362" s="103">
        <f>AP363+AP364</f>
        <v>1000</v>
      </c>
      <c r="AQ362" s="103">
        <f>AQ363+AQ364</f>
        <v>0</v>
      </c>
      <c r="AR362" s="103">
        <f>AR363+AR364</f>
        <v>0</v>
      </c>
      <c r="AS362" s="103">
        <f>AS363+AS364+AS365</f>
        <v>1000</v>
      </c>
      <c r="AT362" s="103">
        <f t="shared" si="278"/>
        <v>8.3333333333333339</v>
      </c>
      <c r="AV362" s="103">
        <f t="shared" si="279"/>
        <v>4000</v>
      </c>
      <c r="AW362" s="103">
        <f t="shared" si="266"/>
        <v>33.333333333333336</v>
      </c>
      <c r="AY362" s="103">
        <f t="shared" si="267"/>
        <v>12000</v>
      </c>
      <c r="AZ362" s="103">
        <f t="shared" si="268"/>
        <v>100</v>
      </c>
      <c r="BB362" s="103">
        <f t="shared" si="239"/>
        <v>0</v>
      </c>
      <c r="BC362" s="117">
        <f t="shared" si="257"/>
        <v>0</v>
      </c>
      <c r="BD362" s="103">
        <f t="shared" si="240"/>
        <v>12000</v>
      </c>
      <c r="BE362" s="93"/>
    </row>
    <row r="363" spans="1:57" ht="30" customHeight="1" x14ac:dyDescent="0.2">
      <c r="A363" s="74"/>
      <c r="B363" s="76"/>
      <c r="C363" s="76"/>
      <c r="D363" s="77"/>
      <c r="E363" s="78"/>
      <c r="F363" s="76"/>
      <c r="G363" s="79"/>
      <c r="H363" s="80"/>
      <c r="I363" s="81"/>
      <c r="J363" s="78"/>
      <c r="K363" s="127">
        <v>5</v>
      </c>
      <c r="L363" s="83"/>
      <c r="M363" s="77"/>
      <c r="N363" s="128" t="s">
        <v>55</v>
      </c>
      <c r="O363" s="129">
        <v>3000</v>
      </c>
      <c r="P363" s="117">
        <v>3000</v>
      </c>
      <c r="Q363" s="117">
        <v>3000</v>
      </c>
      <c r="R363" s="117">
        <v>3000</v>
      </c>
      <c r="S363" s="117">
        <v>3000</v>
      </c>
      <c r="T363" s="117"/>
      <c r="U363" s="117"/>
      <c r="V363" s="117"/>
      <c r="W363" s="117">
        <v>1000</v>
      </c>
      <c r="X363" s="117">
        <f t="shared" ref="X363:X368" si="280">SUM(U363:W363)</f>
        <v>1000</v>
      </c>
      <c r="Y363" s="117">
        <f t="shared" si="259"/>
        <v>33.333333333333336</v>
      </c>
      <c r="AA363" s="117">
        <v>1000</v>
      </c>
      <c r="AB363" s="117"/>
      <c r="AC363" s="117">
        <v>1000</v>
      </c>
      <c r="AD363" s="117">
        <f t="shared" ref="AD363:AD368" si="281">SUM(AA363:AC363)</f>
        <v>2000</v>
      </c>
      <c r="AE363" s="117">
        <f t="shared" si="276"/>
        <v>66.666666666666671</v>
      </c>
      <c r="AG363" s="117">
        <f>X363+AD363</f>
        <v>3000</v>
      </c>
      <c r="AH363" s="117">
        <f t="shared" si="262"/>
        <v>100</v>
      </c>
      <c r="AJ363" s="117"/>
      <c r="AK363" s="117"/>
      <c r="AL363" s="117"/>
      <c r="AM363" s="117">
        <f t="shared" ref="AM363:AM368" si="282">SUM(AJ363:AL363)</f>
        <v>0</v>
      </c>
      <c r="AN363" s="117">
        <f t="shared" si="277"/>
        <v>0</v>
      </c>
      <c r="AP363" s="117"/>
      <c r="AQ363" s="117"/>
      <c r="AR363" s="117"/>
      <c r="AS363" s="117">
        <f t="shared" ref="AS363:AS368" si="283">SUM(AP363:AR363)</f>
        <v>0</v>
      </c>
      <c r="AT363" s="117">
        <f t="shared" si="278"/>
        <v>0</v>
      </c>
      <c r="AV363" s="117">
        <f t="shared" si="279"/>
        <v>0</v>
      </c>
      <c r="AW363" s="117">
        <f>AV363/(S363/100)</f>
        <v>0</v>
      </c>
      <c r="AY363" s="117">
        <f t="shared" si="267"/>
        <v>3000</v>
      </c>
      <c r="AZ363" s="117">
        <f t="shared" si="268"/>
        <v>100</v>
      </c>
      <c r="BB363" s="117">
        <f t="shared" si="239"/>
        <v>0</v>
      </c>
      <c r="BC363" s="117">
        <f t="shared" si="257"/>
        <v>0</v>
      </c>
      <c r="BD363" s="117">
        <f t="shared" si="240"/>
        <v>3000</v>
      </c>
      <c r="BE363" s="93"/>
    </row>
    <row r="364" spans="1:57" ht="30" customHeight="1" x14ac:dyDescent="0.2">
      <c r="A364" s="74"/>
      <c r="B364" s="76"/>
      <c r="C364" s="76"/>
      <c r="D364" s="77"/>
      <c r="E364" s="78"/>
      <c r="F364" s="76"/>
      <c r="G364" s="79"/>
      <c r="H364" s="80"/>
      <c r="I364" s="81"/>
      <c r="J364" s="78"/>
      <c r="K364" s="127">
        <v>7</v>
      </c>
      <c r="L364" s="83"/>
      <c r="M364" s="77"/>
      <c r="N364" s="128" t="s">
        <v>56</v>
      </c>
      <c r="O364" s="129">
        <v>12000</v>
      </c>
      <c r="P364" s="117">
        <v>9000</v>
      </c>
      <c r="Q364" s="117">
        <v>9000</v>
      </c>
      <c r="R364" s="117">
        <v>9000</v>
      </c>
      <c r="S364" s="117">
        <v>9000</v>
      </c>
      <c r="T364" s="117"/>
      <c r="U364" s="117"/>
      <c r="V364" s="117"/>
      <c r="W364" s="117">
        <v>2000</v>
      </c>
      <c r="X364" s="117">
        <f t="shared" si="280"/>
        <v>2000</v>
      </c>
      <c r="Y364" s="117">
        <f t="shared" si="259"/>
        <v>22.222222222222221</v>
      </c>
      <c r="AA364" s="117">
        <v>1000</v>
      </c>
      <c r="AB364" s="117">
        <v>1000</v>
      </c>
      <c r="AC364" s="117">
        <v>1000</v>
      </c>
      <c r="AD364" s="117">
        <f t="shared" si="281"/>
        <v>3000</v>
      </c>
      <c r="AE364" s="117">
        <f t="shared" si="276"/>
        <v>33.333333333333336</v>
      </c>
      <c r="AG364" s="117">
        <f>X364+AD364</f>
        <v>5000</v>
      </c>
      <c r="AH364" s="117">
        <f t="shared" si="262"/>
        <v>55.555555555555557</v>
      </c>
      <c r="AJ364" s="117">
        <v>1000</v>
      </c>
      <c r="AK364" s="117">
        <v>1000</v>
      </c>
      <c r="AL364" s="117">
        <v>1000</v>
      </c>
      <c r="AM364" s="117">
        <f t="shared" si="282"/>
        <v>3000</v>
      </c>
      <c r="AN364" s="117">
        <f t="shared" si="277"/>
        <v>33.333333333333336</v>
      </c>
      <c r="AP364" s="117">
        <v>1000</v>
      </c>
      <c r="AQ364" s="117"/>
      <c r="AR364" s="117"/>
      <c r="AS364" s="117">
        <f t="shared" si="283"/>
        <v>1000</v>
      </c>
      <c r="AT364" s="117">
        <f t="shared" si="278"/>
        <v>11.111111111111111</v>
      </c>
      <c r="AV364" s="117">
        <f t="shared" si="279"/>
        <v>4000</v>
      </c>
      <c r="AW364" s="117">
        <f>AV364/(S364/100)</f>
        <v>44.444444444444443</v>
      </c>
      <c r="AY364" s="117">
        <f t="shared" si="267"/>
        <v>9000</v>
      </c>
      <c r="AZ364" s="117">
        <f t="shared" si="268"/>
        <v>100</v>
      </c>
      <c r="BB364" s="117">
        <f t="shared" si="239"/>
        <v>0</v>
      </c>
      <c r="BC364" s="117">
        <f t="shared" si="257"/>
        <v>0</v>
      </c>
      <c r="BD364" s="117">
        <f t="shared" si="240"/>
        <v>9000</v>
      </c>
      <c r="BE364" s="93"/>
    </row>
    <row r="365" spans="1:57" ht="30" customHeight="1" x14ac:dyDescent="0.2">
      <c r="A365" s="74"/>
      <c r="B365" s="76"/>
      <c r="C365" s="76"/>
      <c r="D365" s="77"/>
      <c r="E365" s="78"/>
      <c r="F365" s="76"/>
      <c r="G365" s="104"/>
      <c r="H365" s="130" t="s">
        <v>57</v>
      </c>
      <c r="I365" s="131"/>
      <c r="J365" s="132"/>
      <c r="K365" s="133"/>
      <c r="L365" s="134"/>
      <c r="M365" s="135"/>
      <c r="N365" s="136" t="s">
        <v>58</v>
      </c>
      <c r="O365" s="137">
        <v>63000</v>
      </c>
      <c r="P365" s="139">
        <f>P366</f>
        <v>14000</v>
      </c>
      <c r="Q365" s="139">
        <f>Q366</f>
        <v>14000</v>
      </c>
      <c r="R365" s="139">
        <f>R366</f>
        <v>14000</v>
      </c>
      <c r="S365" s="139">
        <f>S366</f>
        <v>14000</v>
      </c>
      <c r="T365" s="139"/>
      <c r="U365" s="139">
        <f>U366</f>
        <v>0</v>
      </c>
      <c r="V365" s="139">
        <f>V366</f>
        <v>0</v>
      </c>
      <c r="W365" s="139">
        <f>W366</f>
        <v>2000</v>
      </c>
      <c r="X365" s="139">
        <f t="shared" si="280"/>
        <v>2000</v>
      </c>
      <c r="Y365" s="139">
        <f t="shared" si="259"/>
        <v>14.285714285714286</v>
      </c>
      <c r="AA365" s="139">
        <f>AA366</f>
        <v>10000</v>
      </c>
      <c r="AB365" s="139">
        <f>AB366</f>
        <v>0</v>
      </c>
      <c r="AC365" s="139">
        <f>AC366</f>
        <v>1000</v>
      </c>
      <c r="AD365" s="139">
        <f t="shared" si="281"/>
        <v>11000</v>
      </c>
      <c r="AE365" s="139">
        <f t="shared" si="276"/>
        <v>78.571428571428569</v>
      </c>
      <c r="AG365" s="139">
        <f t="shared" si="261"/>
        <v>13000</v>
      </c>
      <c r="AH365" s="139">
        <f t="shared" si="262"/>
        <v>92.857142857142861</v>
      </c>
      <c r="AJ365" s="139">
        <f>AJ366</f>
        <v>1000</v>
      </c>
      <c r="AK365" s="139">
        <f>AK366</f>
        <v>0</v>
      </c>
      <c r="AL365" s="139">
        <f>AL366</f>
        <v>0</v>
      </c>
      <c r="AM365" s="139">
        <f t="shared" si="282"/>
        <v>1000</v>
      </c>
      <c r="AN365" s="139">
        <f t="shared" si="277"/>
        <v>7.1428571428571432</v>
      </c>
      <c r="AP365" s="139">
        <f>AP366</f>
        <v>0</v>
      </c>
      <c r="AQ365" s="139">
        <f>AQ366</f>
        <v>0</v>
      </c>
      <c r="AR365" s="139">
        <f>AR366</f>
        <v>0</v>
      </c>
      <c r="AS365" s="139">
        <f t="shared" si="283"/>
        <v>0</v>
      </c>
      <c r="AT365" s="139">
        <f t="shared" si="278"/>
        <v>0</v>
      </c>
      <c r="AV365" s="139">
        <f t="shared" si="279"/>
        <v>1000</v>
      </c>
      <c r="AW365" s="139">
        <f t="shared" ref="AW365:AW372" si="284">AV365/(S365/100)</f>
        <v>7.1428571428571432</v>
      </c>
      <c r="AY365" s="139">
        <f t="shared" si="267"/>
        <v>14000</v>
      </c>
      <c r="AZ365" s="176">
        <f t="shared" si="268"/>
        <v>100</v>
      </c>
      <c r="BB365" s="139">
        <f t="shared" si="239"/>
        <v>0</v>
      </c>
      <c r="BC365" s="139">
        <f t="shared" ref="BC365:BC372" si="285">BB365/(P365/100)</f>
        <v>0</v>
      </c>
      <c r="BD365" s="139">
        <f t="shared" si="240"/>
        <v>14000</v>
      </c>
      <c r="BE365" s="93"/>
    </row>
    <row r="366" spans="1:57" ht="30" customHeight="1" x14ac:dyDescent="0.2">
      <c r="A366" s="74"/>
      <c r="B366" s="76"/>
      <c r="C366" s="76"/>
      <c r="D366" s="77"/>
      <c r="E366" s="78"/>
      <c r="F366" s="76"/>
      <c r="G366" s="79"/>
      <c r="H366" s="80"/>
      <c r="I366" s="118">
        <v>2</v>
      </c>
      <c r="J366" s="78"/>
      <c r="K366" s="82"/>
      <c r="L366" s="83"/>
      <c r="M366" s="77"/>
      <c r="N366" s="119" t="s">
        <v>51</v>
      </c>
      <c r="O366" s="120">
        <v>63000</v>
      </c>
      <c r="P366" s="121">
        <f>P367+P369</f>
        <v>14000</v>
      </c>
      <c r="Q366" s="121">
        <f>Q367+Q369</f>
        <v>14000</v>
      </c>
      <c r="R366" s="121">
        <f>R367+R369</f>
        <v>14000</v>
      </c>
      <c r="S366" s="121">
        <f>S367+S369</f>
        <v>14000</v>
      </c>
      <c r="T366" s="121"/>
      <c r="U366" s="121">
        <f>U367+U369</f>
        <v>0</v>
      </c>
      <c r="V366" s="121">
        <f>V367+V369</f>
        <v>0</v>
      </c>
      <c r="W366" s="121">
        <f>W367+W369</f>
        <v>2000</v>
      </c>
      <c r="X366" s="121">
        <f t="shared" si="280"/>
        <v>2000</v>
      </c>
      <c r="Y366" s="121">
        <f t="shared" si="259"/>
        <v>14.285714285714286</v>
      </c>
      <c r="AA366" s="121">
        <f>AA367+AA369</f>
        <v>10000</v>
      </c>
      <c r="AB366" s="121">
        <f>AB367+AB369</f>
        <v>0</v>
      </c>
      <c r="AC366" s="121">
        <f>AC367+AC369</f>
        <v>1000</v>
      </c>
      <c r="AD366" s="121">
        <f t="shared" si="281"/>
        <v>11000</v>
      </c>
      <c r="AE366" s="121">
        <f t="shared" si="276"/>
        <v>78.571428571428569</v>
      </c>
      <c r="AG366" s="121">
        <f t="shared" si="261"/>
        <v>13000</v>
      </c>
      <c r="AH366" s="121">
        <f t="shared" si="262"/>
        <v>92.857142857142861</v>
      </c>
      <c r="AJ366" s="121">
        <f>AJ367+AJ369</f>
        <v>1000</v>
      </c>
      <c r="AK366" s="121">
        <f>AK367+AK369</f>
        <v>0</v>
      </c>
      <c r="AL366" s="121">
        <f>AL367+AL369</f>
        <v>0</v>
      </c>
      <c r="AM366" s="121">
        <f t="shared" si="282"/>
        <v>1000</v>
      </c>
      <c r="AN366" s="121">
        <f t="shared" si="277"/>
        <v>7.1428571428571432</v>
      </c>
      <c r="AP366" s="121">
        <f>AP367+AP369</f>
        <v>0</v>
      </c>
      <c r="AQ366" s="121">
        <f>AQ367+AQ369</f>
        <v>0</v>
      </c>
      <c r="AR366" s="121">
        <f>AR367+AR369</f>
        <v>0</v>
      </c>
      <c r="AS366" s="121">
        <f t="shared" si="283"/>
        <v>0</v>
      </c>
      <c r="AT366" s="121">
        <f t="shared" si="278"/>
        <v>0</v>
      </c>
      <c r="AV366" s="121">
        <f t="shared" si="279"/>
        <v>1000</v>
      </c>
      <c r="AW366" s="121">
        <f t="shared" si="284"/>
        <v>7.1428571428571432</v>
      </c>
      <c r="AY366" s="121">
        <f t="shared" si="267"/>
        <v>14000</v>
      </c>
      <c r="AZ366" s="142">
        <f t="shared" si="268"/>
        <v>100</v>
      </c>
      <c r="BB366" s="121">
        <f t="shared" si="239"/>
        <v>0</v>
      </c>
      <c r="BC366" s="121">
        <f t="shared" si="285"/>
        <v>0</v>
      </c>
      <c r="BD366" s="121">
        <f t="shared" si="240"/>
        <v>14000</v>
      </c>
      <c r="BE366" s="93"/>
    </row>
    <row r="367" spans="1:57" ht="30" customHeight="1" x14ac:dyDescent="0.2">
      <c r="A367" s="74"/>
      <c r="B367" s="76"/>
      <c r="C367" s="76"/>
      <c r="D367" s="77"/>
      <c r="E367" s="78"/>
      <c r="F367" s="76"/>
      <c r="G367" s="79"/>
      <c r="H367" s="80"/>
      <c r="I367" s="81"/>
      <c r="J367" s="124" t="s">
        <v>60</v>
      </c>
      <c r="K367" s="82"/>
      <c r="L367" s="83"/>
      <c r="M367" s="77"/>
      <c r="N367" s="101" t="s">
        <v>61</v>
      </c>
      <c r="O367" s="102">
        <v>60000</v>
      </c>
      <c r="P367" s="103">
        <f>P368</f>
        <v>10000</v>
      </c>
      <c r="Q367" s="103">
        <f>Q368</f>
        <v>10000</v>
      </c>
      <c r="R367" s="103">
        <f>R368</f>
        <v>10000</v>
      </c>
      <c r="S367" s="103">
        <f>S368</f>
        <v>10000</v>
      </c>
      <c r="T367" s="103"/>
      <c r="U367" s="103">
        <f>U368</f>
        <v>0</v>
      </c>
      <c r="V367" s="103">
        <f>V368</f>
        <v>0</v>
      </c>
      <c r="W367" s="103">
        <f>W368</f>
        <v>0</v>
      </c>
      <c r="X367" s="103">
        <f t="shared" si="280"/>
        <v>0</v>
      </c>
      <c r="Y367" s="103">
        <f t="shared" si="259"/>
        <v>0</v>
      </c>
      <c r="AA367" s="103">
        <f>AA368</f>
        <v>10000</v>
      </c>
      <c r="AB367" s="103">
        <f>AB368</f>
        <v>0</v>
      </c>
      <c r="AC367" s="103">
        <f>AC368</f>
        <v>0</v>
      </c>
      <c r="AD367" s="103">
        <f t="shared" si="281"/>
        <v>10000</v>
      </c>
      <c r="AE367" s="103">
        <f t="shared" si="276"/>
        <v>100</v>
      </c>
      <c r="AG367" s="103">
        <f t="shared" si="261"/>
        <v>10000</v>
      </c>
      <c r="AH367" s="103">
        <f t="shared" si="262"/>
        <v>100</v>
      </c>
      <c r="AJ367" s="103">
        <f>AJ368</f>
        <v>0</v>
      </c>
      <c r="AK367" s="103">
        <f>AK368</f>
        <v>0</v>
      </c>
      <c r="AL367" s="103">
        <f>AL368</f>
        <v>0</v>
      </c>
      <c r="AM367" s="103">
        <f t="shared" si="282"/>
        <v>0</v>
      </c>
      <c r="AN367" s="103">
        <f t="shared" si="277"/>
        <v>0</v>
      </c>
      <c r="AP367" s="103">
        <f>AP368</f>
        <v>0</v>
      </c>
      <c r="AQ367" s="103">
        <f>AQ368</f>
        <v>0</v>
      </c>
      <c r="AR367" s="103">
        <f>AR368</f>
        <v>0</v>
      </c>
      <c r="AS367" s="103">
        <f t="shared" si="283"/>
        <v>0</v>
      </c>
      <c r="AT367" s="103">
        <f t="shared" si="278"/>
        <v>0</v>
      </c>
      <c r="AV367" s="103">
        <f t="shared" si="279"/>
        <v>0</v>
      </c>
      <c r="AW367" s="103">
        <f t="shared" si="284"/>
        <v>0</v>
      </c>
      <c r="AY367" s="103">
        <f t="shared" si="267"/>
        <v>10000</v>
      </c>
      <c r="AZ367" s="143">
        <f t="shared" si="268"/>
        <v>100</v>
      </c>
      <c r="BB367" s="103">
        <f t="shared" si="239"/>
        <v>0</v>
      </c>
      <c r="BC367" s="103">
        <f t="shared" si="285"/>
        <v>0</v>
      </c>
      <c r="BD367" s="103">
        <f t="shared" si="240"/>
        <v>10000</v>
      </c>
      <c r="BE367" s="93"/>
    </row>
    <row r="368" spans="1:57" ht="30" customHeight="1" x14ac:dyDescent="0.2">
      <c r="A368" s="74"/>
      <c r="B368" s="76"/>
      <c r="C368" s="76"/>
      <c r="D368" s="77"/>
      <c r="E368" s="78"/>
      <c r="F368" s="76"/>
      <c r="G368" s="79"/>
      <c r="H368" s="80"/>
      <c r="I368" s="81"/>
      <c r="J368" s="78"/>
      <c r="K368" s="127">
        <v>1</v>
      </c>
      <c r="L368" s="83"/>
      <c r="M368" s="77"/>
      <c r="N368" s="128" t="s">
        <v>62</v>
      </c>
      <c r="O368" s="129">
        <v>60000</v>
      </c>
      <c r="P368" s="117">
        <v>10000</v>
      </c>
      <c r="Q368" s="117">
        <v>10000</v>
      </c>
      <c r="R368" s="117">
        <v>10000</v>
      </c>
      <c r="S368" s="117">
        <v>10000</v>
      </c>
      <c r="T368" s="117"/>
      <c r="U368" s="117"/>
      <c r="V368" s="117"/>
      <c r="W368" s="117"/>
      <c r="X368" s="117">
        <f t="shared" si="280"/>
        <v>0</v>
      </c>
      <c r="Y368" s="117">
        <f t="shared" si="259"/>
        <v>0</v>
      </c>
      <c r="AA368" s="117">
        <v>10000</v>
      </c>
      <c r="AB368" s="117"/>
      <c r="AC368" s="117"/>
      <c r="AD368" s="117">
        <f t="shared" si="281"/>
        <v>10000</v>
      </c>
      <c r="AE368" s="117">
        <f t="shared" si="276"/>
        <v>100</v>
      </c>
      <c r="AG368" s="117">
        <f t="shared" si="261"/>
        <v>10000</v>
      </c>
      <c r="AH368" s="117">
        <f t="shared" si="262"/>
        <v>100</v>
      </c>
      <c r="AJ368" s="117"/>
      <c r="AK368" s="117"/>
      <c r="AL368" s="117"/>
      <c r="AM368" s="117">
        <f t="shared" si="282"/>
        <v>0</v>
      </c>
      <c r="AN368" s="117">
        <f t="shared" si="277"/>
        <v>0</v>
      </c>
      <c r="AP368" s="117"/>
      <c r="AQ368" s="117"/>
      <c r="AR368" s="117"/>
      <c r="AS368" s="117">
        <f t="shared" si="283"/>
        <v>0</v>
      </c>
      <c r="AT368" s="117">
        <f t="shared" si="278"/>
        <v>0</v>
      </c>
      <c r="AV368" s="117">
        <f t="shared" si="279"/>
        <v>0</v>
      </c>
      <c r="AW368" s="117">
        <f t="shared" si="284"/>
        <v>0</v>
      </c>
      <c r="AY368" s="117">
        <f t="shared" si="267"/>
        <v>10000</v>
      </c>
      <c r="AZ368" s="144">
        <f t="shared" si="268"/>
        <v>100</v>
      </c>
      <c r="BB368" s="117">
        <f t="shared" si="239"/>
        <v>0</v>
      </c>
      <c r="BC368" s="117">
        <f t="shared" si="285"/>
        <v>0</v>
      </c>
      <c r="BD368" s="117">
        <f t="shared" si="240"/>
        <v>10000</v>
      </c>
      <c r="BE368" s="93"/>
    </row>
    <row r="369" spans="1:57" ht="30" customHeight="1" x14ac:dyDescent="0.2">
      <c r="A369" s="74"/>
      <c r="B369" s="76"/>
      <c r="C369" s="76"/>
      <c r="D369" s="77"/>
      <c r="E369" s="78"/>
      <c r="F369" s="76"/>
      <c r="G369" s="79"/>
      <c r="H369" s="80"/>
      <c r="I369" s="81"/>
      <c r="J369" s="124" t="s">
        <v>52</v>
      </c>
      <c r="K369" s="82"/>
      <c r="L369" s="83"/>
      <c r="M369" s="77"/>
      <c r="N369" s="101" t="s">
        <v>53</v>
      </c>
      <c r="O369" s="102">
        <v>3000</v>
      </c>
      <c r="P369" s="103">
        <f>P371+P372</f>
        <v>4000</v>
      </c>
      <c r="Q369" s="103">
        <f>Q371+Q372</f>
        <v>4000</v>
      </c>
      <c r="R369" s="103">
        <f>R371+R372</f>
        <v>4000</v>
      </c>
      <c r="S369" s="103">
        <f>S371+S372</f>
        <v>4000</v>
      </c>
      <c r="T369" s="103"/>
      <c r="U369" s="103">
        <f>U370+U371+U372</f>
        <v>0</v>
      </c>
      <c r="V369" s="103">
        <f>V370+V371+V372</f>
        <v>0</v>
      </c>
      <c r="W369" s="103">
        <f>W370+W371+W372</f>
        <v>2000</v>
      </c>
      <c r="X369" s="103">
        <f>X370+X371+X372</f>
        <v>2000</v>
      </c>
      <c r="Y369" s="103">
        <f t="shared" si="259"/>
        <v>50</v>
      </c>
      <c r="AA369" s="103">
        <f>AA370+AA371+AA372</f>
        <v>0</v>
      </c>
      <c r="AB369" s="103">
        <f>AB370+AB371+AB372</f>
        <v>0</v>
      </c>
      <c r="AC369" s="103">
        <f>AC370+AC371+AC372</f>
        <v>1000</v>
      </c>
      <c r="AD369" s="103">
        <f>AD370+AD371+AD372</f>
        <v>1000</v>
      </c>
      <c r="AE369" s="103">
        <f t="shared" si="276"/>
        <v>25</v>
      </c>
      <c r="AG369" s="103">
        <f t="shared" si="261"/>
        <v>3000</v>
      </c>
      <c r="AH369" s="103">
        <f t="shared" si="262"/>
        <v>75</v>
      </c>
      <c r="AJ369" s="103">
        <f>AJ370+AJ371+AJ372</f>
        <v>1000</v>
      </c>
      <c r="AK369" s="103">
        <f>AK370+AK371+AK372</f>
        <v>0</v>
      </c>
      <c r="AL369" s="103">
        <f>AL370+AL371+AL372</f>
        <v>0</v>
      </c>
      <c r="AM369" s="103">
        <f>AM370+AM371+AM372</f>
        <v>1000</v>
      </c>
      <c r="AN369" s="103">
        <f t="shared" si="277"/>
        <v>25</v>
      </c>
      <c r="AP369" s="103">
        <f>AP370+AP371+AP372</f>
        <v>0</v>
      </c>
      <c r="AQ369" s="103">
        <f>AQ370+AQ371+AQ372</f>
        <v>0</v>
      </c>
      <c r="AR369" s="103">
        <f>AR370+AR371+AR372</f>
        <v>0</v>
      </c>
      <c r="AS369" s="103">
        <f>AS370+AS371+AS372</f>
        <v>0</v>
      </c>
      <c r="AT369" s="103">
        <f t="shared" si="278"/>
        <v>0</v>
      </c>
      <c r="AV369" s="103">
        <f t="shared" si="279"/>
        <v>1000</v>
      </c>
      <c r="AW369" s="103">
        <f t="shared" si="284"/>
        <v>25</v>
      </c>
      <c r="AY369" s="103">
        <f t="shared" si="267"/>
        <v>4000</v>
      </c>
      <c r="AZ369" s="143">
        <f t="shared" si="268"/>
        <v>100</v>
      </c>
      <c r="BB369" s="103">
        <f t="shared" ref="BB369:BB372" si="286">S369-AY369</f>
        <v>0</v>
      </c>
      <c r="BC369" s="103">
        <f t="shared" si="285"/>
        <v>0</v>
      </c>
      <c r="BD369" s="103">
        <f t="shared" ref="BD369:BD372" si="287">S369-BB369</f>
        <v>4000</v>
      </c>
      <c r="BE369" s="93"/>
    </row>
    <row r="370" spans="1:57" ht="30" hidden="1" customHeight="1" x14ac:dyDescent="0.2">
      <c r="A370" s="74"/>
      <c r="B370" s="76"/>
      <c r="C370" s="76"/>
      <c r="D370" s="77"/>
      <c r="E370" s="78"/>
      <c r="F370" s="76"/>
      <c r="G370" s="79"/>
      <c r="H370" s="80"/>
      <c r="I370" s="81"/>
      <c r="J370" s="78"/>
      <c r="K370" s="127">
        <v>2</v>
      </c>
      <c r="L370" s="83"/>
      <c r="M370" s="77"/>
      <c r="N370" s="128" t="s">
        <v>54</v>
      </c>
      <c r="O370" s="129">
        <v>0</v>
      </c>
      <c r="P370" s="117" t="e">
        <f>#REF!</f>
        <v>#REF!</v>
      </c>
      <c r="Q370" s="239" t="e">
        <f>#REF!</f>
        <v>#REF!</v>
      </c>
      <c r="R370" s="240" t="e">
        <f>#REF!</f>
        <v>#REF!</v>
      </c>
      <c r="S370" s="117" t="e">
        <f>#REF!</f>
        <v>#REF!</v>
      </c>
      <c r="T370" s="117"/>
      <c r="U370" s="117"/>
      <c r="V370" s="117"/>
      <c r="W370" s="117"/>
      <c r="X370" s="117"/>
      <c r="Y370" s="117" t="e">
        <f t="shared" si="259"/>
        <v>#REF!</v>
      </c>
      <c r="AA370" s="117"/>
      <c r="AB370" s="117"/>
      <c r="AC370" s="117"/>
      <c r="AD370" s="117"/>
      <c r="AE370" s="117" t="e">
        <f t="shared" si="276"/>
        <v>#REF!</v>
      </c>
      <c r="AG370" s="117">
        <f t="shared" si="261"/>
        <v>0</v>
      </c>
      <c r="AH370" s="117" t="e">
        <f t="shared" si="262"/>
        <v>#REF!</v>
      </c>
      <c r="AJ370" s="117"/>
      <c r="AK370" s="117"/>
      <c r="AL370" s="117"/>
      <c r="AM370" s="117"/>
      <c r="AN370" s="117" t="e">
        <f t="shared" si="277"/>
        <v>#REF!</v>
      </c>
      <c r="AP370" s="117"/>
      <c r="AQ370" s="117"/>
      <c r="AR370" s="117"/>
      <c r="AS370" s="117"/>
      <c r="AT370" s="117" t="e">
        <f t="shared" si="278"/>
        <v>#REF!</v>
      </c>
      <c r="AV370" s="117">
        <f t="shared" si="279"/>
        <v>0</v>
      </c>
      <c r="AW370" s="117" t="e">
        <f t="shared" si="284"/>
        <v>#REF!</v>
      </c>
      <c r="AY370" s="117">
        <f t="shared" si="267"/>
        <v>0</v>
      </c>
      <c r="AZ370" s="144" t="e">
        <f t="shared" si="268"/>
        <v>#REF!</v>
      </c>
      <c r="BB370" s="117" t="e">
        <f t="shared" si="286"/>
        <v>#REF!</v>
      </c>
      <c r="BC370" s="117" t="e">
        <f t="shared" si="285"/>
        <v>#REF!</v>
      </c>
      <c r="BD370" s="117" t="e">
        <f t="shared" si="287"/>
        <v>#REF!</v>
      </c>
      <c r="BE370" s="93"/>
    </row>
    <row r="371" spans="1:57" ht="30" customHeight="1" x14ac:dyDescent="0.2">
      <c r="A371" s="74"/>
      <c r="B371" s="76"/>
      <c r="C371" s="76"/>
      <c r="D371" s="77"/>
      <c r="E371" s="78"/>
      <c r="F371" s="76"/>
      <c r="G371" s="79"/>
      <c r="H371" s="80"/>
      <c r="I371" s="81"/>
      <c r="J371" s="78"/>
      <c r="K371" s="127">
        <v>5</v>
      </c>
      <c r="L371" s="83"/>
      <c r="M371" s="77"/>
      <c r="N371" s="128" t="s">
        <v>55</v>
      </c>
      <c r="O371" s="129">
        <v>2000</v>
      </c>
      <c r="P371" s="117">
        <v>1000</v>
      </c>
      <c r="Q371" s="117">
        <v>1000</v>
      </c>
      <c r="R371" s="117">
        <v>1000</v>
      </c>
      <c r="S371" s="117">
        <v>1000</v>
      </c>
      <c r="T371" s="117"/>
      <c r="U371" s="117"/>
      <c r="V371" s="117"/>
      <c r="W371" s="117">
        <v>1000</v>
      </c>
      <c r="X371" s="117">
        <f>SUM(U371:W371)</f>
        <v>1000</v>
      </c>
      <c r="Y371" s="117">
        <f t="shared" si="259"/>
        <v>100</v>
      </c>
      <c r="AA371" s="117"/>
      <c r="AB371" s="117"/>
      <c r="AC371" s="117"/>
      <c r="AD371" s="117">
        <f>SUM(AA371:AC371)</f>
        <v>0</v>
      </c>
      <c r="AE371" s="117">
        <f t="shared" si="276"/>
        <v>0</v>
      </c>
      <c r="AG371" s="117">
        <f t="shared" si="261"/>
        <v>1000</v>
      </c>
      <c r="AH371" s="117">
        <f t="shared" si="262"/>
        <v>100</v>
      </c>
      <c r="AJ371" s="117"/>
      <c r="AK371" s="117"/>
      <c r="AL371" s="117"/>
      <c r="AM371" s="117">
        <f>SUM(AJ371:AL371)</f>
        <v>0</v>
      </c>
      <c r="AN371" s="117">
        <f t="shared" si="277"/>
        <v>0</v>
      </c>
      <c r="AP371" s="117"/>
      <c r="AQ371" s="117"/>
      <c r="AR371" s="117"/>
      <c r="AS371" s="117">
        <f>SUM(AP371:AR371)</f>
        <v>0</v>
      </c>
      <c r="AT371" s="117">
        <f t="shared" si="278"/>
        <v>0</v>
      </c>
      <c r="AV371" s="117">
        <f t="shared" si="279"/>
        <v>0</v>
      </c>
      <c r="AW371" s="117">
        <f t="shared" si="284"/>
        <v>0</v>
      </c>
      <c r="AY371" s="117">
        <f t="shared" si="267"/>
        <v>1000</v>
      </c>
      <c r="AZ371" s="144">
        <f t="shared" si="268"/>
        <v>100</v>
      </c>
      <c r="BB371" s="117">
        <f t="shared" si="286"/>
        <v>0</v>
      </c>
      <c r="BC371" s="117">
        <f t="shared" si="285"/>
        <v>0</v>
      </c>
      <c r="BD371" s="117">
        <f t="shared" si="287"/>
        <v>1000</v>
      </c>
      <c r="BE371" s="93"/>
    </row>
    <row r="372" spans="1:57" ht="30" customHeight="1" thickBot="1" x14ac:dyDescent="0.25">
      <c r="A372" s="74"/>
      <c r="B372" s="76"/>
      <c r="C372" s="76"/>
      <c r="D372" s="77"/>
      <c r="E372" s="78"/>
      <c r="F372" s="76"/>
      <c r="G372" s="79"/>
      <c r="H372" s="80"/>
      <c r="I372" s="81"/>
      <c r="J372" s="78"/>
      <c r="K372" s="127">
        <v>7</v>
      </c>
      <c r="L372" s="83"/>
      <c r="M372" s="77"/>
      <c r="N372" s="128" t="s">
        <v>56</v>
      </c>
      <c r="O372" s="129">
        <v>1000</v>
      </c>
      <c r="P372" s="117">
        <v>3000</v>
      </c>
      <c r="Q372" s="117">
        <v>3000</v>
      </c>
      <c r="R372" s="117">
        <v>3000</v>
      </c>
      <c r="S372" s="117">
        <v>3000</v>
      </c>
      <c r="T372" s="117">
        <v>500</v>
      </c>
      <c r="U372" s="117"/>
      <c r="V372" s="117"/>
      <c r="W372" s="117">
        <v>1000</v>
      </c>
      <c r="X372" s="117">
        <f>SUM(U372:W372)</f>
        <v>1000</v>
      </c>
      <c r="Y372" s="117">
        <f t="shared" si="259"/>
        <v>33.333333333333336</v>
      </c>
      <c r="AA372" s="117"/>
      <c r="AB372" s="117"/>
      <c r="AC372" s="117">
        <v>1000</v>
      </c>
      <c r="AD372" s="117">
        <f>SUM(AA372:AC372)</f>
        <v>1000</v>
      </c>
      <c r="AE372" s="117">
        <f t="shared" si="276"/>
        <v>33.333333333333336</v>
      </c>
      <c r="AG372" s="117">
        <f t="shared" si="261"/>
        <v>2000</v>
      </c>
      <c r="AH372" s="117">
        <f t="shared" si="262"/>
        <v>66.666666666666671</v>
      </c>
      <c r="AJ372" s="117">
        <v>1000</v>
      </c>
      <c r="AK372" s="117"/>
      <c r="AL372" s="117"/>
      <c r="AM372" s="117">
        <f>SUM(AJ372:AL372)</f>
        <v>1000</v>
      </c>
      <c r="AN372" s="117">
        <f t="shared" si="277"/>
        <v>33.333333333333336</v>
      </c>
      <c r="AP372" s="117"/>
      <c r="AQ372" s="117"/>
      <c r="AR372" s="117"/>
      <c r="AS372" s="117">
        <f>SUM(AP372:AR372)</f>
        <v>0</v>
      </c>
      <c r="AT372" s="117">
        <f t="shared" si="278"/>
        <v>0</v>
      </c>
      <c r="AV372" s="117">
        <f t="shared" si="279"/>
        <v>1000</v>
      </c>
      <c r="AW372" s="117">
        <f t="shared" si="284"/>
        <v>33.333333333333336</v>
      </c>
      <c r="AY372" s="117">
        <f t="shared" si="267"/>
        <v>3000</v>
      </c>
      <c r="AZ372" s="144">
        <f t="shared" si="268"/>
        <v>100</v>
      </c>
      <c r="BB372" s="117">
        <f t="shared" si="286"/>
        <v>0</v>
      </c>
      <c r="BC372" s="117">
        <f t="shared" si="285"/>
        <v>0</v>
      </c>
      <c r="BD372" s="117">
        <f t="shared" si="287"/>
        <v>3000</v>
      </c>
      <c r="BE372" s="93"/>
    </row>
    <row r="373" spans="1:57" ht="30" customHeight="1" x14ac:dyDescent="0.2">
      <c r="A373" s="74"/>
      <c r="B373" s="76"/>
      <c r="C373" s="76"/>
      <c r="D373" s="77"/>
      <c r="E373" s="78"/>
      <c r="F373" s="76"/>
      <c r="G373" s="79"/>
      <c r="H373" s="220" t="s">
        <v>71</v>
      </c>
      <c r="I373" s="221"/>
      <c r="J373" s="222"/>
      <c r="K373" s="223"/>
      <c r="L373" s="223"/>
      <c r="M373" s="224"/>
      <c r="N373" s="225" t="s">
        <v>72</v>
      </c>
      <c r="O373" s="226">
        <v>0</v>
      </c>
      <c r="P373" s="227">
        <f t="shared" ref="P373:S375" si="288">P374</f>
        <v>4000</v>
      </c>
      <c r="Q373" s="227">
        <f t="shared" si="288"/>
        <v>4000</v>
      </c>
      <c r="R373" s="227">
        <f t="shared" si="288"/>
        <v>4000</v>
      </c>
      <c r="S373" s="227">
        <f t="shared" si="288"/>
        <v>4000</v>
      </c>
      <c r="T373" s="227"/>
      <c r="U373" s="227">
        <f t="shared" ref="U373:W375" si="289">U374</f>
        <v>0</v>
      </c>
      <c r="V373" s="227">
        <f t="shared" si="289"/>
        <v>0</v>
      </c>
      <c r="W373" s="227">
        <f t="shared" si="289"/>
        <v>1000</v>
      </c>
      <c r="X373" s="227">
        <f>U373+V373+W373</f>
        <v>1000</v>
      </c>
      <c r="Y373" s="86">
        <f t="shared" si="259"/>
        <v>25</v>
      </c>
      <c r="AA373" s="227">
        <f t="shared" ref="AA373:AC375" si="290">AA374</f>
        <v>0</v>
      </c>
      <c r="AB373" s="227">
        <f t="shared" si="290"/>
        <v>1000</v>
      </c>
      <c r="AC373" s="227">
        <f t="shared" si="290"/>
        <v>0</v>
      </c>
      <c r="AD373" s="227">
        <f>AA373+AB373+AC373</f>
        <v>1000</v>
      </c>
      <c r="AE373" s="170">
        <f t="shared" si="276"/>
        <v>25</v>
      </c>
      <c r="AG373" s="227">
        <f t="shared" si="261"/>
        <v>2000</v>
      </c>
      <c r="AH373" s="227">
        <f t="shared" si="262"/>
        <v>50</v>
      </c>
      <c r="AJ373" s="227">
        <f t="shared" ref="AJ373:AL375" si="291">AJ374</f>
        <v>0</v>
      </c>
      <c r="AK373" s="227">
        <f t="shared" si="291"/>
        <v>1000</v>
      </c>
      <c r="AL373" s="227">
        <f t="shared" si="291"/>
        <v>1000</v>
      </c>
      <c r="AM373" s="227">
        <f>AJ373+AK373+AL373</f>
        <v>2000</v>
      </c>
      <c r="AN373" s="170">
        <f t="shared" si="277"/>
        <v>50</v>
      </c>
      <c r="AP373" s="227">
        <f t="shared" ref="AP373:AR375" si="292">AP374</f>
        <v>0</v>
      </c>
      <c r="AQ373" s="227">
        <f t="shared" si="292"/>
        <v>0</v>
      </c>
      <c r="AR373" s="227">
        <f t="shared" si="292"/>
        <v>0</v>
      </c>
      <c r="AS373" s="227">
        <f>AP373+AQ373+AR373</f>
        <v>0</v>
      </c>
      <c r="AT373" s="170">
        <f t="shared" si="278"/>
        <v>0</v>
      </c>
      <c r="AV373" s="227">
        <f>AM373+AS373</f>
        <v>2000</v>
      </c>
      <c r="AW373" s="86">
        <f>AV373/(S373/100)</f>
        <v>50</v>
      </c>
      <c r="AY373" s="227">
        <f>AG373+AV373</f>
        <v>4000</v>
      </c>
      <c r="AZ373" s="227">
        <f>AY373/(S373/100)</f>
        <v>100</v>
      </c>
      <c r="BB373" s="226">
        <f>S373-AY373</f>
        <v>0</v>
      </c>
      <c r="BC373" s="227">
        <f>BB373/(S373/100)</f>
        <v>0</v>
      </c>
      <c r="BD373" s="227">
        <f>S373-BB373</f>
        <v>4000</v>
      </c>
      <c r="BE373" s="93"/>
    </row>
    <row r="374" spans="1:57" ht="30" customHeight="1" thickBot="1" x14ac:dyDescent="0.25">
      <c r="A374" s="74"/>
      <c r="B374" s="76"/>
      <c r="C374" s="76"/>
      <c r="D374" s="77"/>
      <c r="E374" s="78"/>
      <c r="F374" s="76"/>
      <c r="G374" s="79"/>
      <c r="H374" s="80"/>
      <c r="I374" s="118">
        <v>2</v>
      </c>
      <c r="J374" s="78"/>
      <c r="K374" s="76"/>
      <c r="L374" s="76"/>
      <c r="M374" s="77"/>
      <c r="N374" s="119" t="s">
        <v>51</v>
      </c>
      <c r="O374" s="120">
        <v>0</v>
      </c>
      <c r="P374" s="189">
        <f t="shared" si="288"/>
        <v>4000</v>
      </c>
      <c r="Q374" s="189">
        <f t="shared" si="288"/>
        <v>4000</v>
      </c>
      <c r="R374" s="189">
        <f t="shared" si="288"/>
        <v>4000</v>
      </c>
      <c r="S374" s="189">
        <f t="shared" si="288"/>
        <v>4000</v>
      </c>
      <c r="T374" s="189"/>
      <c r="U374" s="189">
        <f t="shared" si="289"/>
        <v>0</v>
      </c>
      <c r="V374" s="189">
        <f t="shared" si="289"/>
        <v>0</v>
      </c>
      <c r="W374" s="189">
        <f t="shared" si="289"/>
        <v>1000</v>
      </c>
      <c r="X374" s="189">
        <f t="shared" si="258"/>
        <v>1000</v>
      </c>
      <c r="Y374" s="189">
        <f t="shared" si="259"/>
        <v>25</v>
      </c>
      <c r="AA374" s="189">
        <f t="shared" si="290"/>
        <v>0</v>
      </c>
      <c r="AB374" s="189">
        <f t="shared" si="290"/>
        <v>1000</v>
      </c>
      <c r="AC374" s="189">
        <f t="shared" si="290"/>
        <v>0</v>
      </c>
      <c r="AD374" s="189">
        <f t="shared" si="260"/>
        <v>1000</v>
      </c>
      <c r="AE374" s="189">
        <f t="shared" si="276"/>
        <v>25</v>
      </c>
      <c r="AG374" s="189">
        <f t="shared" si="261"/>
        <v>2000</v>
      </c>
      <c r="AH374" s="189">
        <f t="shared" si="262"/>
        <v>50</v>
      </c>
      <c r="AJ374" s="189">
        <f t="shared" si="291"/>
        <v>0</v>
      </c>
      <c r="AK374" s="189">
        <f t="shared" si="291"/>
        <v>1000</v>
      </c>
      <c r="AL374" s="189">
        <f t="shared" si="291"/>
        <v>1000</v>
      </c>
      <c r="AM374" s="189">
        <f t="shared" si="263"/>
        <v>2000</v>
      </c>
      <c r="AN374" s="189">
        <f t="shared" si="277"/>
        <v>50</v>
      </c>
      <c r="AP374" s="189">
        <f t="shared" si="292"/>
        <v>0</v>
      </c>
      <c r="AQ374" s="189">
        <f t="shared" si="292"/>
        <v>0</v>
      </c>
      <c r="AR374" s="189">
        <f t="shared" si="292"/>
        <v>0</v>
      </c>
      <c r="AS374" s="189">
        <f t="shared" si="264"/>
        <v>0</v>
      </c>
      <c r="AT374" s="189">
        <f t="shared" si="278"/>
        <v>0</v>
      </c>
      <c r="AV374" s="189">
        <f t="shared" si="265"/>
        <v>2000</v>
      </c>
      <c r="AW374" s="189">
        <f t="shared" si="266"/>
        <v>50</v>
      </c>
      <c r="AY374" s="189">
        <f t="shared" si="267"/>
        <v>4000</v>
      </c>
      <c r="AZ374" s="189">
        <f t="shared" si="268"/>
        <v>100</v>
      </c>
      <c r="BB374" s="120">
        <f t="shared" ref="BB374:BB437" si="293">S374-AY374</f>
        <v>0</v>
      </c>
      <c r="BC374" s="189">
        <f t="shared" ref="BC374:BC404" si="294">BB374/(S374/100)</f>
        <v>0</v>
      </c>
      <c r="BD374" s="189">
        <f t="shared" ref="BD374:BD437" si="295">S374-BB374</f>
        <v>4000</v>
      </c>
      <c r="BE374" s="93"/>
    </row>
    <row r="375" spans="1:57" ht="30" customHeight="1" thickBot="1" x14ac:dyDescent="0.25">
      <c r="A375" s="74"/>
      <c r="B375" s="76"/>
      <c r="C375" s="76"/>
      <c r="D375" s="77"/>
      <c r="E375" s="78"/>
      <c r="F375" s="76"/>
      <c r="G375" s="79"/>
      <c r="H375" s="191"/>
      <c r="I375" s="192"/>
      <c r="J375" s="124" t="s">
        <v>60</v>
      </c>
      <c r="K375" s="178"/>
      <c r="L375" s="178"/>
      <c r="M375" s="179"/>
      <c r="N375" s="101" t="s">
        <v>61</v>
      </c>
      <c r="O375" s="102">
        <v>0</v>
      </c>
      <c r="P375" s="193">
        <f t="shared" si="288"/>
        <v>4000</v>
      </c>
      <c r="Q375" s="193">
        <f t="shared" si="288"/>
        <v>4000</v>
      </c>
      <c r="R375" s="193">
        <f t="shared" si="288"/>
        <v>4000</v>
      </c>
      <c r="S375" s="193">
        <f t="shared" si="288"/>
        <v>4000</v>
      </c>
      <c r="T375" s="193"/>
      <c r="U375" s="193">
        <f t="shared" si="289"/>
        <v>0</v>
      </c>
      <c r="V375" s="193">
        <f t="shared" si="289"/>
        <v>0</v>
      </c>
      <c r="W375" s="193">
        <f t="shared" si="289"/>
        <v>1000</v>
      </c>
      <c r="X375" s="193">
        <f t="shared" si="258"/>
        <v>1000</v>
      </c>
      <c r="Y375" s="86">
        <f t="shared" si="259"/>
        <v>25</v>
      </c>
      <c r="AA375" s="193">
        <f t="shared" si="290"/>
        <v>0</v>
      </c>
      <c r="AB375" s="193">
        <f t="shared" si="290"/>
        <v>1000</v>
      </c>
      <c r="AC375" s="193">
        <f t="shared" si="290"/>
        <v>0</v>
      </c>
      <c r="AD375" s="193">
        <f t="shared" si="260"/>
        <v>1000</v>
      </c>
      <c r="AE375" s="170">
        <f t="shared" si="276"/>
        <v>25</v>
      </c>
      <c r="AG375" s="193">
        <f t="shared" si="261"/>
        <v>2000</v>
      </c>
      <c r="AH375" s="193">
        <f t="shared" si="262"/>
        <v>50</v>
      </c>
      <c r="AJ375" s="193">
        <f t="shared" si="291"/>
        <v>0</v>
      </c>
      <c r="AK375" s="193">
        <f t="shared" si="291"/>
        <v>1000</v>
      </c>
      <c r="AL375" s="193">
        <f t="shared" si="291"/>
        <v>1000</v>
      </c>
      <c r="AM375" s="193">
        <f t="shared" si="263"/>
        <v>2000</v>
      </c>
      <c r="AN375" s="170">
        <f t="shared" si="277"/>
        <v>50</v>
      </c>
      <c r="AP375" s="193">
        <f t="shared" si="292"/>
        <v>0</v>
      </c>
      <c r="AQ375" s="193">
        <f t="shared" si="292"/>
        <v>0</v>
      </c>
      <c r="AR375" s="193">
        <f t="shared" si="292"/>
        <v>0</v>
      </c>
      <c r="AS375" s="193">
        <f t="shared" si="264"/>
        <v>0</v>
      </c>
      <c r="AT375" s="170">
        <f t="shared" si="278"/>
        <v>0</v>
      </c>
      <c r="AV375" s="193">
        <f t="shared" si="265"/>
        <v>2000</v>
      </c>
      <c r="AW375" s="86">
        <f t="shared" si="266"/>
        <v>50</v>
      </c>
      <c r="AY375" s="193">
        <f t="shared" si="267"/>
        <v>4000</v>
      </c>
      <c r="AZ375" s="193">
        <f t="shared" si="268"/>
        <v>100</v>
      </c>
      <c r="BB375" s="102">
        <f t="shared" si="293"/>
        <v>0</v>
      </c>
      <c r="BC375" s="193">
        <f t="shared" si="294"/>
        <v>0</v>
      </c>
      <c r="BD375" s="193">
        <f t="shared" si="295"/>
        <v>4000</v>
      </c>
      <c r="BE375" s="93"/>
    </row>
    <row r="376" spans="1:57" ht="30" customHeight="1" x14ac:dyDescent="0.2">
      <c r="A376" s="74"/>
      <c r="B376" s="76"/>
      <c r="C376" s="76"/>
      <c r="D376" s="77"/>
      <c r="E376" s="78"/>
      <c r="F376" s="76"/>
      <c r="G376" s="79"/>
      <c r="H376" s="80"/>
      <c r="I376" s="81"/>
      <c r="J376" s="78"/>
      <c r="K376" s="127">
        <v>1</v>
      </c>
      <c r="L376" s="83"/>
      <c r="M376" s="77"/>
      <c r="N376" s="128" t="s">
        <v>62</v>
      </c>
      <c r="O376" s="129">
        <v>0</v>
      </c>
      <c r="P376" s="117">
        <v>4000</v>
      </c>
      <c r="Q376" s="117">
        <v>4000</v>
      </c>
      <c r="R376" s="117">
        <v>4000</v>
      </c>
      <c r="S376" s="117">
        <v>4000</v>
      </c>
      <c r="T376" s="117"/>
      <c r="U376" s="117"/>
      <c r="V376" s="117"/>
      <c r="W376" s="117">
        <v>1000</v>
      </c>
      <c r="X376" s="117">
        <f t="shared" si="258"/>
        <v>1000</v>
      </c>
      <c r="Y376" s="86">
        <f t="shared" si="259"/>
        <v>25</v>
      </c>
      <c r="AA376" s="117"/>
      <c r="AB376" s="117">
        <v>1000</v>
      </c>
      <c r="AC376" s="117"/>
      <c r="AD376" s="117">
        <f t="shared" si="260"/>
        <v>1000</v>
      </c>
      <c r="AE376" s="170">
        <f t="shared" si="276"/>
        <v>25</v>
      </c>
      <c r="AG376" s="117">
        <f t="shared" si="261"/>
        <v>2000</v>
      </c>
      <c r="AH376" s="117">
        <f t="shared" si="262"/>
        <v>50</v>
      </c>
      <c r="AJ376" s="117"/>
      <c r="AK376" s="117">
        <v>1000</v>
      </c>
      <c r="AL376" s="117">
        <v>1000</v>
      </c>
      <c r="AM376" s="117">
        <f t="shared" si="263"/>
        <v>2000</v>
      </c>
      <c r="AN376" s="170">
        <f t="shared" si="277"/>
        <v>50</v>
      </c>
      <c r="AP376" s="117"/>
      <c r="AQ376" s="117"/>
      <c r="AR376" s="117"/>
      <c r="AS376" s="117">
        <f t="shared" si="264"/>
        <v>0</v>
      </c>
      <c r="AT376" s="170">
        <f t="shared" si="278"/>
        <v>0</v>
      </c>
      <c r="AV376" s="117">
        <f t="shared" si="265"/>
        <v>2000</v>
      </c>
      <c r="AW376" s="86">
        <f t="shared" si="266"/>
        <v>50</v>
      </c>
      <c r="AY376" s="117">
        <f t="shared" si="267"/>
        <v>4000</v>
      </c>
      <c r="AZ376" s="117">
        <f t="shared" si="268"/>
        <v>100</v>
      </c>
      <c r="BB376" s="117">
        <f t="shared" si="293"/>
        <v>0</v>
      </c>
      <c r="BC376" s="117">
        <f t="shared" si="294"/>
        <v>0</v>
      </c>
      <c r="BD376" s="117">
        <f t="shared" si="295"/>
        <v>4000</v>
      </c>
      <c r="BE376" s="93"/>
    </row>
    <row r="377" spans="1:57" ht="30" customHeight="1" x14ac:dyDescent="0.2">
      <c r="A377" s="74"/>
      <c r="B377" s="76"/>
      <c r="C377" s="76"/>
      <c r="D377" s="386" t="s">
        <v>87</v>
      </c>
      <c r="E377" s="387"/>
      <c r="F377" s="388"/>
      <c r="G377" s="389"/>
      <c r="H377" s="390"/>
      <c r="I377" s="391"/>
      <c r="J377" s="387"/>
      <c r="K377" s="392"/>
      <c r="L377" s="393"/>
      <c r="M377" s="394"/>
      <c r="N377" s="395" t="s">
        <v>88</v>
      </c>
      <c r="O377" s="396">
        <v>390000</v>
      </c>
      <c r="P377" s="397">
        <f t="shared" ref="P377:W381" si="296">P378</f>
        <v>1184000</v>
      </c>
      <c r="Q377" s="399">
        <f t="shared" si="296"/>
        <v>1571000</v>
      </c>
      <c r="R377" s="400">
        <f t="shared" si="296"/>
        <v>1917000</v>
      </c>
      <c r="S377" s="397">
        <f t="shared" si="296"/>
        <v>1184000</v>
      </c>
      <c r="T377" s="397"/>
      <c r="U377" s="397">
        <f t="shared" si="296"/>
        <v>70000</v>
      </c>
      <c r="V377" s="397">
        <f t="shared" si="296"/>
        <v>50000</v>
      </c>
      <c r="W377" s="397">
        <f t="shared" si="296"/>
        <v>63000</v>
      </c>
      <c r="X377" s="397">
        <f t="shared" si="258"/>
        <v>183000</v>
      </c>
      <c r="Y377" s="397">
        <f t="shared" si="259"/>
        <v>15.456081081081081</v>
      </c>
      <c r="Z377" s="398"/>
      <c r="AA377" s="397">
        <f t="shared" ref="AA377:AC381" si="297">AA378</f>
        <v>129000</v>
      </c>
      <c r="AB377" s="397">
        <f t="shared" si="297"/>
        <v>129500</v>
      </c>
      <c r="AC377" s="397">
        <f t="shared" si="297"/>
        <v>118500</v>
      </c>
      <c r="AD377" s="397">
        <f t="shared" si="260"/>
        <v>377000</v>
      </c>
      <c r="AE377" s="397">
        <f t="shared" si="276"/>
        <v>31.841216216216218</v>
      </c>
      <c r="AF377" s="398"/>
      <c r="AG377" s="397">
        <f t="shared" si="261"/>
        <v>560000</v>
      </c>
      <c r="AH377" s="397">
        <f t="shared" si="262"/>
        <v>47.297297297297298</v>
      </c>
      <c r="AI377" s="398"/>
      <c r="AJ377" s="397">
        <f t="shared" ref="AJ377:AL381" si="298">AJ378</f>
        <v>117000</v>
      </c>
      <c r="AK377" s="397">
        <f t="shared" si="298"/>
        <v>117000</v>
      </c>
      <c r="AL377" s="397">
        <f t="shared" si="298"/>
        <v>117000</v>
      </c>
      <c r="AM377" s="397">
        <f t="shared" si="263"/>
        <v>351000</v>
      </c>
      <c r="AN377" s="397">
        <f t="shared" si="277"/>
        <v>29.64527027027027</v>
      </c>
      <c r="AO377" s="398"/>
      <c r="AP377" s="397">
        <f t="shared" ref="AP377:AR381" si="299">AP378</f>
        <v>91500</v>
      </c>
      <c r="AQ377" s="397">
        <f t="shared" si="299"/>
        <v>91000</v>
      </c>
      <c r="AR377" s="397">
        <f t="shared" si="299"/>
        <v>90500</v>
      </c>
      <c r="AS377" s="397">
        <f t="shared" si="264"/>
        <v>273000</v>
      </c>
      <c r="AT377" s="397">
        <f t="shared" si="278"/>
        <v>23.057432432432432</v>
      </c>
      <c r="AU377" s="398"/>
      <c r="AV377" s="397">
        <f t="shared" si="265"/>
        <v>624000</v>
      </c>
      <c r="AW377" s="397">
        <f t="shared" si="266"/>
        <v>52.702702702702702</v>
      </c>
      <c r="AX377" s="398"/>
      <c r="AY377" s="397">
        <f t="shared" si="267"/>
        <v>1184000</v>
      </c>
      <c r="AZ377" s="397">
        <f t="shared" si="268"/>
        <v>100</v>
      </c>
      <c r="BB377" s="95">
        <f t="shared" si="293"/>
        <v>0</v>
      </c>
      <c r="BC377" s="96">
        <f t="shared" si="294"/>
        <v>0</v>
      </c>
      <c r="BD377" s="96">
        <f t="shared" si="295"/>
        <v>1184000</v>
      </c>
      <c r="BE377" s="93"/>
    </row>
    <row r="378" spans="1:57" ht="30" customHeight="1" x14ac:dyDescent="0.2">
      <c r="A378" s="74"/>
      <c r="B378" s="76"/>
      <c r="C378" s="76"/>
      <c r="D378" s="77"/>
      <c r="E378" s="97" t="s">
        <v>45</v>
      </c>
      <c r="F378" s="76"/>
      <c r="G378" s="79"/>
      <c r="H378" s="80"/>
      <c r="I378" s="81"/>
      <c r="J378" s="78"/>
      <c r="K378" s="82"/>
      <c r="L378" s="83"/>
      <c r="M378" s="77"/>
      <c r="N378" s="84" t="s">
        <v>46</v>
      </c>
      <c r="O378" s="98">
        <v>390000</v>
      </c>
      <c r="P378" s="99">
        <f t="shared" si="296"/>
        <v>1184000</v>
      </c>
      <c r="Q378" s="86">
        <f t="shared" si="296"/>
        <v>1571000</v>
      </c>
      <c r="R378" s="87">
        <f t="shared" si="296"/>
        <v>1917000</v>
      </c>
      <c r="S378" s="99">
        <f t="shared" si="296"/>
        <v>1184000</v>
      </c>
      <c r="T378" s="99"/>
      <c r="U378" s="99">
        <f t="shared" si="296"/>
        <v>70000</v>
      </c>
      <c r="V378" s="99">
        <f t="shared" si="296"/>
        <v>50000</v>
      </c>
      <c r="W378" s="99">
        <f t="shared" si="296"/>
        <v>63000</v>
      </c>
      <c r="X378" s="99">
        <f t="shared" si="258"/>
        <v>183000</v>
      </c>
      <c r="Y378" s="99">
        <f t="shared" si="259"/>
        <v>15.456081081081081</v>
      </c>
      <c r="AA378" s="99">
        <f t="shared" si="297"/>
        <v>129000</v>
      </c>
      <c r="AB378" s="99">
        <f t="shared" si="297"/>
        <v>129500</v>
      </c>
      <c r="AC378" s="99">
        <f t="shared" si="297"/>
        <v>118500</v>
      </c>
      <c r="AD378" s="99">
        <f t="shared" si="260"/>
        <v>377000</v>
      </c>
      <c r="AE378" s="99">
        <f t="shared" si="276"/>
        <v>31.841216216216218</v>
      </c>
      <c r="AG378" s="99">
        <f t="shared" si="261"/>
        <v>560000</v>
      </c>
      <c r="AH378" s="99">
        <f t="shared" si="262"/>
        <v>47.297297297297298</v>
      </c>
      <c r="AJ378" s="99">
        <f t="shared" si="298"/>
        <v>117000</v>
      </c>
      <c r="AK378" s="99">
        <f t="shared" si="298"/>
        <v>117000</v>
      </c>
      <c r="AL378" s="99">
        <f t="shared" si="298"/>
        <v>117000</v>
      </c>
      <c r="AM378" s="99">
        <f t="shared" si="263"/>
        <v>351000</v>
      </c>
      <c r="AN378" s="99">
        <f t="shared" si="277"/>
        <v>29.64527027027027</v>
      </c>
      <c r="AP378" s="99">
        <f t="shared" si="299"/>
        <v>91500</v>
      </c>
      <c r="AQ378" s="99">
        <f t="shared" si="299"/>
        <v>91000</v>
      </c>
      <c r="AR378" s="99">
        <f t="shared" si="299"/>
        <v>90500</v>
      </c>
      <c r="AS378" s="99">
        <f t="shared" si="264"/>
        <v>273000</v>
      </c>
      <c r="AT378" s="99">
        <f t="shared" si="278"/>
        <v>23.057432432432432</v>
      </c>
      <c r="AV378" s="99">
        <f t="shared" si="265"/>
        <v>624000</v>
      </c>
      <c r="AW378" s="99">
        <f t="shared" si="266"/>
        <v>52.702702702702702</v>
      </c>
      <c r="AY378" s="99">
        <f t="shared" si="267"/>
        <v>1184000</v>
      </c>
      <c r="AZ378" s="99">
        <f t="shared" si="268"/>
        <v>100</v>
      </c>
      <c r="BB378" s="98">
        <f t="shared" si="293"/>
        <v>0</v>
      </c>
      <c r="BC378" s="99">
        <f t="shared" si="294"/>
        <v>0</v>
      </c>
      <c r="BD378" s="99">
        <f t="shared" si="295"/>
        <v>1184000</v>
      </c>
      <c r="BE378" s="93"/>
    </row>
    <row r="379" spans="1:57" ht="30" customHeight="1" x14ac:dyDescent="0.2">
      <c r="A379" s="74"/>
      <c r="B379" s="76"/>
      <c r="C379" s="76"/>
      <c r="D379" s="77"/>
      <c r="E379" s="78"/>
      <c r="F379" s="100">
        <v>4</v>
      </c>
      <c r="G379" s="79"/>
      <c r="H379" s="80"/>
      <c r="I379" s="81"/>
      <c r="J379" s="78"/>
      <c r="K379" s="82"/>
      <c r="L379" s="83"/>
      <c r="M379" s="77"/>
      <c r="N379" s="101" t="s">
        <v>47</v>
      </c>
      <c r="O379" s="102">
        <v>390000</v>
      </c>
      <c r="P379" s="103">
        <f t="shared" si="296"/>
        <v>1184000</v>
      </c>
      <c r="Q379" s="125">
        <f t="shared" si="296"/>
        <v>1571000</v>
      </c>
      <c r="R379" s="126">
        <f t="shared" si="296"/>
        <v>1917000</v>
      </c>
      <c r="S379" s="103">
        <f t="shared" si="296"/>
        <v>1184000</v>
      </c>
      <c r="T379" s="103"/>
      <c r="U379" s="103">
        <f t="shared" si="296"/>
        <v>70000</v>
      </c>
      <c r="V379" s="103">
        <f t="shared" si="296"/>
        <v>50000</v>
      </c>
      <c r="W379" s="103">
        <f t="shared" si="296"/>
        <v>63000</v>
      </c>
      <c r="X379" s="103">
        <f t="shared" si="258"/>
        <v>183000</v>
      </c>
      <c r="Y379" s="103">
        <f t="shared" si="259"/>
        <v>15.456081081081081</v>
      </c>
      <c r="AA379" s="103">
        <f t="shared" si="297"/>
        <v>129000</v>
      </c>
      <c r="AB379" s="103">
        <f t="shared" si="297"/>
        <v>129500</v>
      </c>
      <c r="AC379" s="103">
        <f t="shared" si="297"/>
        <v>118500</v>
      </c>
      <c r="AD379" s="103">
        <f t="shared" si="260"/>
        <v>377000</v>
      </c>
      <c r="AE379" s="103">
        <f t="shared" si="276"/>
        <v>31.841216216216218</v>
      </c>
      <c r="AG379" s="103">
        <f t="shared" si="261"/>
        <v>560000</v>
      </c>
      <c r="AH379" s="103">
        <f t="shared" si="262"/>
        <v>47.297297297297298</v>
      </c>
      <c r="AJ379" s="103">
        <f t="shared" si="298"/>
        <v>117000</v>
      </c>
      <c r="AK379" s="103">
        <f t="shared" si="298"/>
        <v>117000</v>
      </c>
      <c r="AL379" s="103">
        <f t="shared" si="298"/>
        <v>117000</v>
      </c>
      <c r="AM379" s="103">
        <f t="shared" si="263"/>
        <v>351000</v>
      </c>
      <c r="AN379" s="103">
        <f t="shared" si="277"/>
        <v>29.64527027027027</v>
      </c>
      <c r="AP379" s="103">
        <f t="shared" si="299"/>
        <v>91500</v>
      </c>
      <c r="AQ379" s="103">
        <f t="shared" si="299"/>
        <v>91000</v>
      </c>
      <c r="AR379" s="103">
        <f t="shared" si="299"/>
        <v>90500</v>
      </c>
      <c r="AS379" s="103">
        <f t="shared" si="264"/>
        <v>273000</v>
      </c>
      <c r="AT379" s="103">
        <f t="shared" si="278"/>
        <v>23.057432432432432</v>
      </c>
      <c r="AV379" s="103">
        <f t="shared" si="265"/>
        <v>624000</v>
      </c>
      <c r="AW379" s="103">
        <f t="shared" si="266"/>
        <v>52.702702702702702</v>
      </c>
      <c r="AY379" s="103">
        <f t="shared" si="267"/>
        <v>1184000</v>
      </c>
      <c r="AZ379" s="103">
        <f t="shared" si="268"/>
        <v>100</v>
      </c>
      <c r="BB379" s="102">
        <f t="shared" si="293"/>
        <v>0</v>
      </c>
      <c r="BC379" s="103">
        <f t="shared" si="294"/>
        <v>0</v>
      </c>
      <c r="BD379" s="103">
        <f t="shared" si="295"/>
        <v>1184000</v>
      </c>
      <c r="BE379" s="93"/>
    </row>
    <row r="380" spans="1:57" ht="30" customHeight="1" x14ac:dyDescent="0.2">
      <c r="A380" s="74"/>
      <c r="B380" s="76"/>
      <c r="C380" s="76"/>
      <c r="D380" s="77"/>
      <c r="E380" s="78"/>
      <c r="F380" s="76"/>
      <c r="G380" s="104">
        <v>1</v>
      </c>
      <c r="H380" s="105"/>
      <c r="I380" s="81"/>
      <c r="J380" s="78"/>
      <c r="K380" s="82"/>
      <c r="L380" s="83"/>
      <c r="M380" s="77"/>
      <c r="N380" s="101" t="s">
        <v>48</v>
      </c>
      <c r="O380" s="102">
        <v>390000</v>
      </c>
      <c r="P380" s="103">
        <f t="shared" si="296"/>
        <v>1184000</v>
      </c>
      <c r="Q380" s="125">
        <f t="shared" si="296"/>
        <v>1571000</v>
      </c>
      <c r="R380" s="126">
        <f t="shared" si="296"/>
        <v>1917000</v>
      </c>
      <c r="S380" s="103">
        <f t="shared" si="296"/>
        <v>1184000</v>
      </c>
      <c r="T380" s="103"/>
      <c r="U380" s="103">
        <f t="shared" si="296"/>
        <v>70000</v>
      </c>
      <c r="V380" s="103">
        <f t="shared" si="296"/>
        <v>50000</v>
      </c>
      <c r="W380" s="103">
        <f t="shared" si="296"/>
        <v>63000</v>
      </c>
      <c r="X380" s="103">
        <f t="shared" si="258"/>
        <v>183000</v>
      </c>
      <c r="Y380" s="103">
        <f t="shared" si="259"/>
        <v>15.456081081081081</v>
      </c>
      <c r="AA380" s="103">
        <f t="shared" si="297"/>
        <v>129000</v>
      </c>
      <c r="AB380" s="103">
        <f t="shared" si="297"/>
        <v>129500</v>
      </c>
      <c r="AC380" s="103">
        <f t="shared" si="297"/>
        <v>118500</v>
      </c>
      <c r="AD380" s="103">
        <f t="shared" si="260"/>
        <v>377000</v>
      </c>
      <c r="AE380" s="103">
        <f t="shared" si="276"/>
        <v>31.841216216216218</v>
      </c>
      <c r="AG380" s="103">
        <f t="shared" si="261"/>
        <v>560000</v>
      </c>
      <c r="AH380" s="103">
        <f t="shared" si="262"/>
        <v>47.297297297297298</v>
      </c>
      <c r="AJ380" s="103">
        <f t="shared" si="298"/>
        <v>117000</v>
      </c>
      <c r="AK380" s="103">
        <f t="shared" si="298"/>
        <v>117000</v>
      </c>
      <c r="AL380" s="103">
        <f t="shared" si="298"/>
        <v>117000</v>
      </c>
      <c r="AM380" s="103">
        <f t="shared" si="263"/>
        <v>351000</v>
      </c>
      <c r="AN380" s="103">
        <f t="shared" si="277"/>
        <v>29.64527027027027</v>
      </c>
      <c r="AP380" s="103">
        <f t="shared" si="299"/>
        <v>91500</v>
      </c>
      <c r="AQ380" s="103">
        <f t="shared" si="299"/>
        <v>91000</v>
      </c>
      <c r="AR380" s="103">
        <f t="shared" si="299"/>
        <v>90500</v>
      </c>
      <c r="AS380" s="103">
        <f t="shared" si="264"/>
        <v>273000</v>
      </c>
      <c r="AT380" s="103">
        <f t="shared" si="278"/>
        <v>23.057432432432432</v>
      </c>
      <c r="AV380" s="103">
        <f t="shared" si="265"/>
        <v>624000</v>
      </c>
      <c r="AW380" s="103">
        <f t="shared" si="266"/>
        <v>52.702702702702702</v>
      </c>
      <c r="AY380" s="103">
        <f t="shared" si="267"/>
        <v>1184000</v>
      </c>
      <c r="AZ380" s="103">
        <f t="shared" si="268"/>
        <v>100</v>
      </c>
      <c r="BB380" s="102">
        <f t="shared" si="293"/>
        <v>0</v>
      </c>
      <c r="BC380" s="103">
        <f t="shared" si="294"/>
        <v>0</v>
      </c>
      <c r="BD380" s="103">
        <f t="shared" si="295"/>
        <v>1184000</v>
      </c>
      <c r="BE380" s="93"/>
    </row>
    <row r="381" spans="1:57" ht="30" customHeight="1" x14ac:dyDescent="0.2">
      <c r="A381" s="74"/>
      <c r="B381" s="76"/>
      <c r="C381" s="76"/>
      <c r="D381" s="77"/>
      <c r="E381" s="78"/>
      <c r="F381" s="76"/>
      <c r="G381" s="104"/>
      <c r="H381" s="169" t="s">
        <v>43</v>
      </c>
      <c r="I381" s="81"/>
      <c r="J381" s="78"/>
      <c r="K381" s="82"/>
      <c r="L381" s="83"/>
      <c r="M381" s="77"/>
      <c r="N381" s="101" t="s">
        <v>48</v>
      </c>
      <c r="O381" s="102">
        <v>390000</v>
      </c>
      <c r="P381" s="103">
        <f t="shared" si="296"/>
        <v>1184000</v>
      </c>
      <c r="Q381" s="125">
        <f t="shared" si="296"/>
        <v>1571000</v>
      </c>
      <c r="R381" s="126">
        <f t="shared" si="296"/>
        <v>1917000</v>
      </c>
      <c r="S381" s="103">
        <f t="shared" si="296"/>
        <v>1184000</v>
      </c>
      <c r="T381" s="103"/>
      <c r="U381" s="103">
        <f t="shared" si="296"/>
        <v>70000</v>
      </c>
      <c r="V381" s="103">
        <f t="shared" si="296"/>
        <v>50000</v>
      </c>
      <c r="W381" s="103">
        <f t="shared" si="296"/>
        <v>63000</v>
      </c>
      <c r="X381" s="103">
        <f t="shared" si="258"/>
        <v>183000</v>
      </c>
      <c r="Y381" s="103">
        <f t="shared" si="259"/>
        <v>15.456081081081081</v>
      </c>
      <c r="AA381" s="103">
        <f t="shared" si="297"/>
        <v>129000</v>
      </c>
      <c r="AB381" s="103">
        <f t="shared" si="297"/>
        <v>129500</v>
      </c>
      <c r="AC381" s="103">
        <f t="shared" si="297"/>
        <v>118500</v>
      </c>
      <c r="AD381" s="103">
        <f t="shared" si="260"/>
        <v>377000</v>
      </c>
      <c r="AE381" s="103">
        <f t="shared" si="276"/>
        <v>31.841216216216218</v>
      </c>
      <c r="AG381" s="103">
        <f t="shared" si="261"/>
        <v>560000</v>
      </c>
      <c r="AH381" s="103">
        <f t="shared" si="262"/>
        <v>47.297297297297298</v>
      </c>
      <c r="AJ381" s="103">
        <f t="shared" si="298"/>
        <v>117000</v>
      </c>
      <c r="AK381" s="103">
        <f t="shared" si="298"/>
        <v>117000</v>
      </c>
      <c r="AL381" s="103">
        <f t="shared" si="298"/>
        <v>117000</v>
      </c>
      <c r="AM381" s="103">
        <f t="shared" si="263"/>
        <v>351000</v>
      </c>
      <c r="AN381" s="103">
        <f t="shared" si="277"/>
        <v>29.64527027027027</v>
      </c>
      <c r="AP381" s="103">
        <f t="shared" si="299"/>
        <v>91500</v>
      </c>
      <c r="AQ381" s="103">
        <f t="shared" si="299"/>
        <v>91000</v>
      </c>
      <c r="AR381" s="103">
        <f t="shared" si="299"/>
        <v>90500</v>
      </c>
      <c r="AS381" s="103">
        <f t="shared" si="264"/>
        <v>273000</v>
      </c>
      <c r="AT381" s="103">
        <f t="shared" si="278"/>
        <v>23.057432432432432</v>
      </c>
      <c r="AV381" s="103">
        <f t="shared" si="265"/>
        <v>624000</v>
      </c>
      <c r="AW381" s="103">
        <f t="shared" si="266"/>
        <v>52.702702702702702</v>
      </c>
      <c r="AY381" s="103">
        <f t="shared" si="267"/>
        <v>1184000</v>
      </c>
      <c r="AZ381" s="103">
        <f t="shared" si="268"/>
        <v>100</v>
      </c>
      <c r="BB381" s="102">
        <f t="shared" si="293"/>
        <v>0</v>
      </c>
      <c r="BC381" s="103">
        <f t="shared" si="294"/>
        <v>0</v>
      </c>
      <c r="BD381" s="103">
        <f t="shared" si="295"/>
        <v>1184000</v>
      </c>
      <c r="BE381" s="93"/>
    </row>
    <row r="382" spans="1:57" ht="30" customHeight="1" thickBot="1" x14ac:dyDescent="0.25">
      <c r="A382" s="74"/>
      <c r="B382" s="76"/>
      <c r="C382" s="76"/>
      <c r="D382" s="77"/>
      <c r="E382" s="78"/>
      <c r="F382" s="76"/>
      <c r="G382" s="79"/>
      <c r="H382" s="80"/>
      <c r="I382" s="118">
        <v>2</v>
      </c>
      <c r="J382" s="78"/>
      <c r="K382" s="82"/>
      <c r="L382" s="83"/>
      <c r="M382" s="77"/>
      <c r="N382" s="119" t="s">
        <v>51</v>
      </c>
      <c r="O382" s="120">
        <v>390000</v>
      </c>
      <c r="P382" s="121">
        <f>P383+P386+P389</f>
        <v>1184000</v>
      </c>
      <c r="Q382" s="122">
        <f>Q383+Q386+Q389</f>
        <v>1571000</v>
      </c>
      <c r="R382" s="123">
        <f>R383+R386+R389</f>
        <v>1917000</v>
      </c>
      <c r="S382" s="121">
        <f>S383+S386+S389</f>
        <v>1184000</v>
      </c>
      <c r="T382" s="121"/>
      <c r="U382" s="121">
        <f>U383+U386+U389</f>
        <v>70000</v>
      </c>
      <c r="V382" s="121">
        <f>V383+V386+V389</f>
        <v>50000</v>
      </c>
      <c r="W382" s="121">
        <f>W383+W386+W389</f>
        <v>63000</v>
      </c>
      <c r="X382" s="121">
        <f t="shared" si="258"/>
        <v>183000</v>
      </c>
      <c r="Y382" s="121">
        <f t="shared" si="259"/>
        <v>15.456081081081081</v>
      </c>
      <c r="AA382" s="121">
        <f>AA383+AA386+AA389</f>
        <v>129000</v>
      </c>
      <c r="AB382" s="121">
        <f>AB383+AB386+AB389</f>
        <v>129500</v>
      </c>
      <c r="AC382" s="121">
        <f>AC383+AC386+AC389</f>
        <v>118500</v>
      </c>
      <c r="AD382" s="121">
        <f t="shared" si="260"/>
        <v>377000</v>
      </c>
      <c r="AE382" s="121">
        <f t="shared" si="276"/>
        <v>31.841216216216218</v>
      </c>
      <c r="AG382" s="121">
        <f t="shared" si="261"/>
        <v>560000</v>
      </c>
      <c r="AH382" s="121">
        <f t="shared" si="262"/>
        <v>47.297297297297298</v>
      </c>
      <c r="AJ382" s="121">
        <f>AJ383+AJ386+AJ389</f>
        <v>117000</v>
      </c>
      <c r="AK382" s="121">
        <f>AK383+AK386+AK389</f>
        <v>117000</v>
      </c>
      <c r="AL382" s="121">
        <f>AL383+AL386+AL389</f>
        <v>117000</v>
      </c>
      <c r="AM382" s="121">
        <f t="shared" si="263"/>
        <v>351000</v>
      </c>
      <c r="AN382" s="121">
        <f t="shared" si="277"/>
        <v>29.64527027027027</v>
      </c>
      <c r="AP382" s="121">
        <f>AP383+AP386+AP389</f>
        <v>91500</v>
      </c>
      <c r="AQ382" s="121">
        <f>AQ383+AQ386+AQ389</f>
        <v>91000</v>
      </c>
      <c r="AR382" s="121">
        <f>AR383+AR386+AR389</f>
        <v>90500</v>
      </c>
      <c r="AS382" s="121">
        <f t="shared" si="264"/>
        <v>273000</v>
      </c>
      <c r="AT382" s="121">
        <f t="shared" si="278"/>
        <v>23.057432432432432</v>
      </c>
      <c r="AV382" s="121">
        <f t="shared" si="265"/>
        <v>624000</v>
      </c>
      <c r="AW382" s="121">
        <f t="shared" si="266"/>
        <v>52.702702702702702</v>
      </c>
      <c r="AY382" s="121">
        <f t="shared" si="267"/>
        <v>1184000</v>
      </c>
      <c r="AZ382" s="121">
        <f t="shared" si="268"/>
        <v>100</v>
      </c>
      <c r="BB382" s="120">
        <f t="shared" si="293"/>
        <v>0</v>
      </c>
      <c r="BC382" s="121">
        <f t="shared" si="294"/>
        <v>0</v>
      </c>
      <c r="BD382" s="121">
        <f t="shared" si="295"/>
        <v>1184000</v>
      </c>
      <c r="BE382" s="93"/>
    </row>
    <row r="383" spans="1:57" ht="30" customHeight="1" thickBot="1" x14ac:dyDescent="0.25">
      <c r="A383" s="74"/>
      <c r="B383" s="76"/>
      <c r="C383" s="76"/>
      <c r="D383" s="77"/>
      <c r="E383" s="78"/>
      <c r="F383" s="76"/>
      <c r="G383" s="79"/>
      <c r="H383" s="80"/>
      <c r="I383" s="81"/>
      <c r="J383" s="124" t="s">
        <v>60</v>
      </c>
      <c r="K383" s="82"/>
      <c r="L383" s="83"/>
      <c r="M383" s="77"/>
      <c r="N383" s="101" t="s">
        <v>61</v>
      </c>
      <c r="O383" s="103">
        <v>293000</v>
      </c>
      <c r="P383" s="103">
        <f>P384+P385</f>
        <v>1010000</v>
      </c>
      <c r="Q383" s="125">
        <f>Q384+Q385</f>
        <v>1384000</v>
      </c>
      <c r="R383" s="126">
        <f>R384+R385</f>
        <v>1697000</v>
      </c>
      <c r="S383" s="103">
        <f>S384+S385</f>
        <v>1010000</v>
      </c>
      <c r="T383" s="103"/>
      <c r="U383" s="103">
        <f>U384+U385</f>
        <v>60000</v>
      </c>
      <c r="V383" s="103">
        <f>V384+V385</f>
        <v>40000</v>
      </c>
      <c r="W383" s="103">
        <f>W384+W385</f>
        <v>45000</v>
      </c>
      <c r="X383" s="103">
        <f t="shared" si="258"/>
        <v>145000</v>
      </c>
      <c r="Y383" s="103">
        <f t="shared" si="259"/>
        <v>14.356435643564357</v>
      </c>
      <c r="AA383" s="103">
        <f>AA384+AA385</f>
        <v>112000</v>
      </c>
      <c r="AB383" s="103">
        <f>AB384+AB385</f>
        <v>112000</v>
      </c>
      <c r="AC383" s="103">
        <f>AC384+AC385</f>
        <v>101000</v>
      </c>
      <c r="AD383" s="103">
        <f t="shared" si="260"/>
        <v>325000</v>
      </c>
      <c r="AE383" s="170">
        <f t="shared" ref="AE383:AE388" si="300">AD383/(P383/100)</f>
        <v>32.178217821782177</v>
      </c>
      <c r="AG383" s="103">
        <f t="shared" si="261"/>
        <v>470000</v>
      </c>
      <c r="AH383" s="103">
        <f t="shared" si="262"/>
        <v>46.534653465346537</v>
      </c>
      <c r="AJ383" s="103">
        <f>AJ384+AJ385</f>
        <v>100000</v>
      </c>
      <c r="AK383" s="103">
        <f>AK384+AK385</f>
        <v>100000</v>
      </c>
      <c r="AL383" s="103">
        <f>AL384+AL385</f>
        <v>100000</v>
      </c>
      <c r="AM383" s="103">
        <f t="shared" si="263"/>
        <v>300000</v>
      </c>
      <c r="AN383" s="170">
        <f t="shared" ref="AN383:AN388" si="301">AM383/(P383/100)</f>
        <v>29.702970297029704</v>
      </c>
      <c r="AP383" s="103">
        <f>AP384+AP385</f>
        <v>80000</v>
      </c>
      <c r="AQ383" s="103">
        <f>AQ384+AQ385</f>
        <v>80000</v>
      </c>
      <c r="AR383" s="103">
        <f>AR384+AR385</f>
        <v>80000</v>
      </c>
      <c r="AS383" s="103">
        <f t="shared" si="264"/>
        <v>240000</v>
      </c>
      <c r="AT383" s="170">
        <f t="shared" ref="AT383:AT388" si="302">AS383/(P383/100)</f>
        <v>23.762376237623762</v>
      </c>
      <c r="AV383" s="103">
        <f t="shared" si="265"/>
        <v>540000</v>
      </c>
      <c r="AW383" s="103">
        <f t="shared" si="266"/>
        <v>53.465346534653463</v>
      </c>
      <c r="AY383" s="103">
        <f t="shared" si="267"/>
        <v>1010000</v>
      </c>
      <c r="AZ383" s="103">
        <f t="shared" si="268"/>
        <v>100</v>
      </c>
      <c r="BB383" s="102">
        <f t="shared" si="293"/>
        <v>0</v>
      </c>
      <c r="BC383" s="103">
        <f t="shared" si="294"/>
        <v>0</v>
      </c>
      <c r="BD383" s="103">
        <f t="shared" si="295"/>
        <v>1010000</v>
      </c>
      <c r="BE383" s="93"/>
    </row>
    <row r="384" spans="1:57" ht="30" customHeight="1" thickBot="1" x14ac:dyDescent="0.25">
      <c r="A384" s="74"/>
      <c r="B384" s="76"/>
      <c r="C384" s="76"/>
      <c r="D384" s="77"/>
      <c r="E384" s="78"/>
      <c r="F384" s="76"/>
      <c r="G384" s="79"/>
      <c r="H384" s="80"/>
      <c r="I384" s="81"/>
      <c r="J384" s="78"/>
      <c r="K384" s="127">
        <v>1</v>
      </c>
      <c r="L384" s="83"/>
      <c r="M384" s="77"/>
      <c r="N384" s="128" t="s">
        <v>62</v>
      </c>
      <c r="O384" s="117">
        <v>283000</v>
      </c>
      <c r="P384" s="117">
        <v>1005000</v>
      </c>
      <c r="Q384" s="117">
        <v>1376000</v>
      </c>
      <c r="R384" s="117">
        <v>1687000</v>
      </c>
      <c r="S384" s="117">
        <v>1005000</v>
      </c>
      <c r="T384" s="117"/>
      <c r="U384" s="160">
        <v>60000</v>
      </c>
      <c r="V384" s="160">
        <v>40000</v>
      </c>
      <c r="W384" s="160">
        <v>45000</v>
      </c>
      <c r="X384" s="117">
        <f t="shared" si="258"/>
        <v>145000</v>
      </c>
      <c r="Y384" s="144">
        <f t="shared" si="259"/>
        <v>14.427860696517413</v>
      </c>
      <c r="AA384" s="160">
        <v>110000</v>
      </c>
      <c r="AB384" s="160">
        <v>110000</v>
      </c>
      <c r="AC384" s="160">
        <v>100000</v>
      </c>
      <c r="AD384" s="117">
        <f t="shared" si="260"/>
        <v>320000</v>
      </c>
      <c r="AE384" s="171">
        <f t="shared" si="300"/>
        <v>31.840796019900498</v>
      </c>
      <c r="AG384" s="117">
        <f t="shared" si="261"/>
        <v>465000</v>
      </c>
      <c r="AH384" s="117">
        <f t="shared" si="262"/>
        <v>46.268656716417908</v>
      </c>
      <c r="AJ384" s="160">
        <v>100000</v>
      </c>
      <c r="AK384" s="160">
        <v>100000</v>
      </c>
      <c r="AL384" s="160">
        <v>100000</v>
      </c>
      <c r="AM384" s="117">
        <f t="shared" si="263"/>
        <v>300000</v>
      </c>
      <c r="AN384" s="171">
        <f t="shared" si="301"/>
        <v>29.850746268656717</v>
      </c>
      <c r="AP384" s="160">
        <v>80000</v>
      </c>
      <c r="AQ384" s="160">
        <v>80000</v>
      </c>
      <c r="AR384" s="160">
        <v>80000</v>
      </c>
      <c r="AS384" s="117">
        <f t="shared" si="264"/>
        <v>240000</v>
      </c>
      <c r="AT384" s="171">
        <f t="shared" si="302"/>
        <v>23.880597014925375</v>
      </c>
      <c r="AV384" s="117">
        <f t="shared" si="265"/>
        <v>540000</v>
      </c>
      <c r="AW384" s="117">
        <f t="shared" si="266"/>
        <v>53.731343283582092</v>
      </c>
      <c r="AY384" s="117">
        <f t="shared" si="267"/>
        <v>1005000</v>
      </c>
      <c r="AZ384" s="117">
        <f t="shared" si="268"/>
        <v>100</v>
      </c>
      <c r="BB384" s="117">
        <f t="shared" si="293"/>
        <v>0</v>
      </c>
      <c r="BC384" s="117">
        <f t="shared" si="294"/>
        <v>0</v>
      </c>
      <c r="BD384" s="117">
        <f t="shared" si="295"/>
        <v>1005000</v>
      </c>
      <c r="BE384" s="93"/>
    </row>
    <row r="385" spans="1:57" ht="30" customHeight="1" thickBot="1" x14ac:dyDescent="0.25">
      <c r="A385" s="74"/>
      <c r="B385" s="76"/>
      <c r="C385" s="76"/>
      <c r="D385" s="77"/>
      <c r="E385" s="78"/>
      <c r="F385" s="76"/>
      <c r="G385" s="79"/>
      <c r="H385" s="80"/>
      <c r="I385" s="81"/>
      <c r="J385" s="78"/>
      <c r="K385" s="127">
        <v>4</v>
      </c>
      <c r="L385" s="83"/>
      <c r="M385" s="77"/>
      <c r="N385" s="128" t="s">
        <v>63</v>
      </c>
      <c r="O385" s="117">
        <v>10000</v>
      </c>
      <c r="P385" s="117">
        <v>5000</v>
      </c>
      <c r="Q385" s="117">
        <v>8000</v>
      </c>
      <c r="R385" s="117">
        <v>10000</v>
      </c>
      <c r="S385" s="117">
        <v>5000</v>
      </c>
      <c r="T385" s="117"/>
      <c r="U385" s="160"/>
      <c r="V385" s="160"/>
      <c r="W385" s="160"/>
      <c r="X385" s="117">
        <f t="shared" si="258"/>
        <v>0</v>
      </c>
      <c r="Y385" s="144">
        <f t="shared" si="259"/>
        <v>0</v>
      </c>
      <c r="AA385" s="160">
        <v>2000</v>
      </c>
      <c r="AB385" s="160">
        <v>2000</v>
      </c>
      <c r="AC385" s="160">
        <v>1000</v>
      </c>
      <c r="AD385" s="117">
        <f>AA385+AB385+AC385</f>
        <v>5000</v>
      </c>
      <c r="AE385" s="171">
        <f>AD385/(P385/100)</f>
        <v>100</v>
      </c>
      <c r="AG385" s="117">
        <f t="shared" si="261"/>
        <v>5000</v>
      </c>
      <c r="AH385" s="117">
        <f t="shared" si="262"/>
        <v>100</v>
      </c>
      <c r="AJ385" s="160"/>
      <c r="AK385" s="160"/>
      <c r="AL385" s="160"/>
      <c r="AM385" s="117">
        <f>AJ385+AK385+AL385</f>
        <v>0</v>
      </c>
      <c r="AN385" s="171">
        <f>AM385/(P385/100)</f>
        <v>0</v>
      </c>
      <c r="AP385" s="160"/>
      <c r="AQ385" s="160"/>
      <c r="AR385" s="160"/>
      <c r="AS385" s="117">
        <f>AP385+AQ385+AR385</f>
        <v>0</v>
      </c>
      <c r="AT385" s="171">
        <f>AS385/(P385/100)</f>
        <v>0</v>
      </c>
      <c r="AV385" s="117">
        <f t="shared" si="265"/>
        <v>0</v>
      </c>
      <c r="AW385" s="117">
        <f t="shared" si="266"/>
        <v>0</v>
      </c>
      <c r="AY385" s="117">
        <f t="shared" si="267"/>
        <v>5000</v>
      </c>
      <c r="AZ385" s="117">
        <f t="shared" si="268"/>
        <v>100</v>
      </c>
      <c r="BB385" s="117">
        <f t="shared" si="293"/>
        <v>0</v>
      </c>
      <c r="BC385" s="117">
        <f t="shared" si="294"/>
        <v>0</v>
      </c>
      <c r="BD385" s="117">
        <f t="shared" si="295"/>
        <v>5000</v>
      </c>
      <c r="BE385" s="93"/>
    </row>
    <row r="386" spans="1:57" ht="30" customHeight="1" thickBot="1" x14ac:dyDescent="0.25">
      <c r="A386" s="74"/>
      <c r="B386" s="76"/>
      <c r="C386" s="76"/>
      <c r="D386" s="77"/>
      <c r="E386" s="78"/>
      <c r="F386" s="76"/>
      <c r="G386" s="79"/>
      <c r="H386" s="80"/>
      <c r="I386" s="81"/>
      <c r="J386" s="124" t="s">
        <v>64</v>
      </c>
      <c r="K386" s="82"/>
      <c r="L386" s="83"/>
      <c r="M386" s="77"/>
      <c r="N386" s="101" t="s">
        <v>65</v>
      </c>
      <c r="O386" s="103">
        <v>69000</v>
      </c>
      <c r="P386" s="103">
        <f>P387+P388</f>
        <v>151000</v>
      </c>
      <c r="Q386" s="125">
        <f>Q387+Q388</f>
        <v>161000</v>
      </c>
      <c r="R386" s="126">
        <f>R387+R388</f>
        <v>191000</v>
      </c>
      <c r="S386" s="103">
        <f>S387+S388</f>
        <v>151000</v>
      </c>
      <c r="T386" s="103"/>
      <c r="U386" s="103">
        <f>U387+U388</f>
        <v>10000</v>
      </c>
      <c r="V386" s="103">
        <f>V387+V388</f>
        <v>10000</v>
      </c>
      <c r="W386" s="103">
        <f>W387+W388</f>
        <v>11000</v>
      </c>
      <c r="X386" s="103">
        <f t="shared" si="258"/>
        <v>31000</v>
      </c>
      <c r="Y386" s="103">
        <f t="shared" si="259"/>
        <v>20.52980132450331</v>
      </c>
      <c r="AA386" s="103">
        <f>AA387+AA388</f>
        <v>15000</v>
      </c>
      <c r="AB386" s="103">
        <f>AB387+AB388</f>
        <v>15000</v>
      </c>
      <c r="AC386" s="103">
        <f>AC387+AC388</f>
        <v>15000</v>
      </c>
      <c r="AD386" s="103">
        <f t="shared" ref="AD386:AD393" si="303">AA386+AB386+AC386</f>
        <v>45000</v>
      </c>
      <c r="AE386" s="170">
        <f t="shared" si="300"/>
        <v>29.801324503311257</v>
      </c>
      <c r="AG386" s="103">
        <f t="shared" si="261"/>
        <v>76000</v>
      </c>
      <c r="AH386" s="103">
        <f t="shared" si="262"/>
        <v>50.331125827814567</v>
      </c>
      <c r="AJ386" s="103">
        <f>AJ387+AJ388</f>
        <v>15000</v>
      </c>
      <c r="AK386" s="103">
        <f>AK387+AK388</f>
        <v>15000</v>
      </c>
      <c r="AL386" s="103">
        <f>AL387+AL388</f>
        <v>15000</v>
      </c>
      <c r="AM386" s="103">
        <f t="shared" ref="AM386:AM393" si="304">AJ386+AK386+AL386</f>
        <v>45000</v>
      </c>
      <c r="AN386" s="170">
        <f t="shared" si="301"/>
        <v>29.801324503311257</v>
      </c>
      <c r="AP386" s="103">
        <f>AP387+AP388</f>
        <v>10000</v>
      </c>
      <c r="AQ386" s="103">
        <f>AQ387+AQ388</f>
        <v>10000</v>
      </c>
      <c r="AR386" s="103">
        <f>AR387+AR388</f>
        <v>10000</v>
      </c>
      <c r="AS386" s="103">
        <f t="shared" ref="AS386:AS393" si="305">AP386+AQ386+AR386</f>
        <v>30000</v>
      </c>
      <c r="AT386" s="170">
        <f t="shared" si="302"/>
        <v>19.867549668874172</v>
      </c>
      <c r="AV386" s="103">
        <f t="shared" si="265"/>
        <v>75000</v>
      </c>
      <c r="AW386" s="103">
        <f t="shared" si="266"/>
        <v>49.668874172185433</v>
      </c>
      <c r="AY386" s="103">
        <f t="shared" si="267"/>
        <v>151000</v>
      </c>
      <c r="AZ386" s="103">
        <f t="shared" si="268"/>
        <v>100</v>
      </c>
      <c r="BB386" s="102">
        <f t="shared" si="293"/>
        <v>0</v>
      </c>
      <c r="BC386" s="103">
        <f t="shared" si="294"/>
        <v>0</v>
      </c>
      <c r="BD386" s="103">
        <f t="shared" si="295"/>
        <v>151000</v>
      </c>
      <c r="BE386" s="93"/>
    </row>
    <row r="387" spans="1:57" ht="30" customHeight="1" thickBot="1" x14ac:dyDescent="0.25">
      <c r="A387" s="74"/>
      <c r="B387" s="76"/>
      <c r="C387" s="76"/>
      <c r="D387" s="77"/>
      <c r="E387" s="78"/>
      <c r="F387" s="76"/>
      <c r="G387" s="79"/>
      <c r="H387" s="80"/>
      <c r="I387" s="81"/>
      <c r="J387" s="78"/>
      <c r="K387" s="127">
        <v>1</v>
      </c>
      <c r="L387" s="83"/>
      <c r="M387" s="77"/>
      <c r="N387" s="128" t="s">
        <v>62</v>
      </c>
      <c r="O387" s="117">
        <v>68000</v>
      </c>
      <c r="P387" s="117">
        <v>150000</v>
      </c>
      <c r="Q387" s="117">
        <v>160000</v>
      </c>
      <c r="R387" s="117">
        <v>190000</v>
      </c>
      <c r="S387" s="117">
        <v>150000</v>
      </c>
      <c r="T387" s="117"/>
      <c r="U387" s="160">
        <v>10000</v>
      </c>
      <c r="V387" s="160">
        <v>10000</v>
      </c>
      <c r="W387" s="160">
        <v>10000</v>
      </c>
      <c r="X387" s="117">
        <f t="shared" si="258"/>
        <v>30000</v>
      </c>
      <c r="Y387" s="144">
        <f t="shared" si="259"/>
        <v>20</v>
      </c>
      <c r="AA387" s="160">
        <v>15000</v>
      </c>
      <c r="AB387" s="160">
        <v>15000</v>
      </c>
      <c r="AC387" s="160">
        <v>15000</v>
      </c>
      <c r="AD387" s="117">
        <f t="shared" si="303"/>
        <v>45000</v>
      </c>
      <c r="AE387" s="171">
        <f t="shared" si="300"/>
        <v>30</v>
      </c>
      <c r="AG387" s="117">
        <f t="shared" si="261"/>
        <v>75000</v>
      </c>
      <c r="AH387" s="117">
        <f t="shared" si="262"/>
        <v>50</v>
      </c>
      <c r="AJ387" s="160">
        <v>15000</v>
      </c>
      <c r="AK387" s="160">
        <v>15000</v>
      </c>
      <c r="AL387" s="160">
        <v>15000</v>
      </c>
      <c r="AM387" s="117">
        <f t="shared" si="304"/>
        <v>45000</v>
      </c>
      <c r="AN387" s="171">
        <f t="shared" si="301"/>
        <v>30</v>
      </c>
      <c r="AP387" s="160">
        <v>10000</v>
      </c>
      <c r="AQ387" s="160">
        <v>10000</v>
      </c>
      <c r="AR387" s="160">
        <v>10000</v>
      </c>
      <c r="AS387" s="117">
        <f t="shared" si="305"/>
        <v>30000</v>
      </c>
      <c r="AT387" s="171">
        <f t="shared" si="302"/>
        <v>20</v>
      </c>
      <c r="AV387" s="117">
        <f t="shared" si="265"/>
        <v>75000</v>
      </c>
      <c r="AW387" s="117">
        <f t="shared" si="266"/>
        <v>50</v>
      </c>
      <c r="AY387" s="117">
        <f t="shared" si="267"/>
        <v>150000</v>
      </c>
      <c r="AZ387" s="117">
        <f t="shared" si="268"/>
        <v>100</v>
      </c>
      <c r="BB387" s="117">
        <f t="shared" si="293"/>
        <v>0</v>
      </c>
      <c r="BC387" s="117">
        <f t="shared" si="294"/>
        <v>0</v>
      </c>
      <c r="BD387" s="117">
        <f t="shared" si="295"/>
        <v>150000</v>
      </c>
      <c r="BE387" s="93"/>
    </row>
    <row r="388" spans="1:57" ht="30" customHeight="1" x14ac:dyDescent="0.2">
      <c r="A388" s="74"/>
      <c r="B388" s="76"/>
      <c r="C388" s="76"/>
      <c r="D388" s="77"/>
      <c r="E388" s="78"/>
      <c r="F388" s="76"/>
      <c r="G388" s="79"/>
      <c r="H388" s="80"/>
      <c r="I388" s="81"/>
      <c r="J388" s="78"/>
      <c r="K388" s="127">
        <v>4</v>
      </c>
      <c r="L388" s="83"/>
      <c r="M388" s="77"/>
      <c r="N388" s="128" t="s">
        <v>63</v>
      </c>
      <c r="O388" s="117">
        <v>1000</v>
      </c>
      <c r="P388" s="117">
        <v>1000</v>
      </c>
      <c r="Q388" s="117">
        <v>1000</v>
      </c>
      <c r="R388" s="117">
        <v>1000</v>
      </c>
      <c r="S388" s="117">
        <v>1000</v>
      </c>
      <c r="T388" s="117"/>
      <c r="U388" s="160"/>
      <c r="V388" s="160"/>
      <c r="W388" s="160">
        <v>1000</v>
      </c>
      <c r="X388" s="117">
        <f t="shared" si="258"/>
        <v>1000</v>
      </c>
      <c r="Y388" s="144">
        <f t="shared" si="259"/>
        <v>100</v>
      </c>
      <c r="AA388" s="160"/>
      <c r="AB388" s="160"/>
      <c r="AC388" s="160"/>
      <c r="AD388" s="117">
        <f t="shared" si="303"/>
        <v>0</v>
      </c>
      <c r="AE388" s="171">
        <f t="shared" si="300"/>
        <v>0</v>
      </c>
      <c r="AG388" s="117">
        <f t="shared" si="261"/>
        <v>1000</v>
      </c>
      <c r="AH388" s="117">
        <f t="shared" si="262"/>
        <v>100</v>
      </c>
      <c r="AJ388" s="160"/>
      <c r="AK388" s="160"/>
      <c r="AL388" s="160"/>
      <c r="AM388" s="117">
        <f t="shared" si="304"/>
        <v>0</v>
      </c>
      <c r="AN388" s="171">
        <f t="shared" si="301"/>
        <v>0</v>
      </c>
      <c r="AP388" s="160"/>
      <c r="AQ388" s="160"/>
      <c r="AR388" s="160"/>
      <c r="AS388" s="117">
        <f t="shared" si="305"/>
        <v>0</v>
      </c>
      <c r="AT388" s="171">
        <f t="shared" si="302"/>
        <v>0</v>
      </c>
      <c r="AV388" s="117">
        <f t="shared" si="265"/>
        <v>0</v>
      </c>
      <c r="AW388" s="117">
        <f t="shared" si="266"/>
        <v>0</v>
      </c>
      <c r="AY388" s="117">
        <f t="shared" si="267"/>
        <v>1000</v>
      </c>
      <c r="AZ388" s="117">
        <f t="shared" si="268"/>
        <v>100</v>
      </c>
      <c r="BB388" s="117">
        <f t="shared" si="293"/>
        <v>0</v>
      </c>
      <c r="BC388" s="117">
        <f t="shared" si="294"/>
        <v>0</v>
      </c>
      <c r="BD388" s="117">
        <f t="shared" si="295"/>
        <v>1000</v>
      </c>
      <c r="BE388" s="93"/>
    </row>
    <row r="389" spans="1:57" ht="30" customHeight="1" x14ac:dyDescent="0.2">
      <c r="A389" s="74"/>
      <c r="B389" s="76"/>
      <c r="C389" s="76"/>
      <c r="D389" s="77"/>
      <c r="E389" s="78"/>
      <c r="F389" s="76"/>
      <c r="G389" s="79"/>
      <c r="H389" s="80"/>
      <c r="I389" s="81"/>
      <c r="J389" s="124" t="s">
        <v>52</v>
      </c>
      <c r="K389" s="82"/>
      <c r="L389" s="83"/>
      <c r="M389" s="77"/>
      <c r="N389" s="101" t="s">
        <v>53</v>
      </c>
      <c r="O389" s="102">
        <v>28000</v>
      </c>
      <c r="P389" s="103">
        <f>P390+P391+P392+P393</f>
        <v>23000</v>
      </c>
      <c r="Q389" s="125">
        <f>Q390+Q391+Q392+Q393</f>
        <v>26000</v>
      </c>
      <c r="R389" s="126">
        <f>R390+R391+R392+R393</f>
        <v>29000</v>
      </c>
      <c r="S389" s="103">
        <f>S390+S391+S392+S393</f>
        <v>23000</v>
      </c>
      <c r="T389" s="103"/>
      <c r="U389" s="103">
        <f>U390+U391+U392+U393</f>
        <v>0</v>
      </c>
      <c r="V389" s="103">
        <f>V390+V391+V392+V393</f>
        <v>0</v>
      </c>
      <c r="W389" s="103">
        <f>W390+W391+W392+W393</f>
        <v>7000</v>
      </c>
      <c r="X389" s="103">
        <f>U389+V389+W389</f>
        <v>7000</v>
      </c>
      <c r="Y389" s="103">
        <f>X389/(S389/100)</f>
        <v>30.434782608695652</v>
      </c>
      <c r="AA389" s="103">
        <f>AA390+AA391+AA392+AA393</f>
        <v>2000</v>
      </c>
      <c r="AB389" s="103">
        <f>AB390+AB391+AB392+AB393</f>
        <v>2500</v>
      </c>
      <c r="AC389" s="103">
        <f>AC390+AC391+AC392+AC393</f>
        <v>2500</v>
      </c>
      <c r="AD389" s="103">
        <f t="shared" si="303"/>
        <v>7000</v>
      </c>
      <c r="AE389" s="103">
        <f t="shared" ref="AE389:AE417" si="306">AD389/(S389/100)</f>
        <v>30.434782608695652</v>
      </c>
      <c r="AG389" s="103">
        <f>X389+AD389</f>
        <v>14000</v>
      </c>
      <c r="AH389" s="103">
        <f>AG389/(S389/100)</f>
        <v>60.869565217391305</v>
      </c>
      <c r="AJ389" s="103">
        <f>AJ390+AJ391+AJ392+AJ393</f>
        <v>2000</v>
      </c>
      <c r="AK389" s="103">
        <f>AK390+AK391+AK392+AK393</f>
        <v>2000</v>
      </c>
      <c r="AL389" s="103">
        <f>AL390+AL391+AL392+AL393</f>
        <v>2000</v>
      </c>
      <c r="AM389" s="103">
        <f t="shared" si="304"/>
        <v>6000</v>
      </c>
      <c r="AN389" s="103">
        <f t="shared" ref="AN389:AN417" si="307">AM389/(S389/100)</f>
        <v>26.086956521739129</v>
      </c>
      <c r="AP389" s="103">
        <f>AP390+AP391+AP392+AP393</f>
        <v>1500</v>
      </c>
      <c r="AQ389" s="103">
        <f>AQ390+AQ391+AQ392+AQ393</f>
        <v>1000</v>
      </c>
      <c r="AR389" s="103">
        <f>AR390+AR391+AR392+AR393</f>
        <v>500</v>
      </c>
      <c r="AS389" s="103">
        <f t="shared" si="305"/>
        <v>3000</v>
      </c>
      <c r="AT389" s="103">
        <f t="shared" ref="AT389:AT417" si="308">AS389/(S389/100)</f>
        <v>13.043478260869565</v>
      </c>
      <c r="AV389" s="103">
        <f>AM389+AS389</f>
        <v>9000</v>
      </c>
      <c r="AW389" s="103">
        <f>AV389/(S389/100)</f>
        <v>39.130434782608695</v>
      </c>
      <c r="AY389" s="103">
        <f>AG389+AV389</f>
        <v>23000</v>
      </c>
      <c r="AZ389" s="103">
        <f>AY389/(S389/100)</f>
        <v>100</v>
      </c>
      <c r="BB389" s="102">
        <f t="shared" si="293"/>
        <v>0</v>
      </c>
      <c r="BC389" s="103">
        <f t="shared" si="294"/>
        <v>0</v>
      </c>
      <c r="BD389" s="103">
        <f t="shared" si="295"/>
        <v>23000</v>
      </c>
      <c r="BE389" s="93"/>
    </row>
    <row r="390" spans="1:57" ht="30" customHeight="1" x14ac:dyDescent="0.2">
      <c r="A390" s="74"/>
      <c r="B390" s="76"/>
      <c r="C390" s="76"/>
      <c r="D390" s="77"/>
      <c r="E390" s="78"/>
      <c r="F390" s="76"/>
      <c r="G390" s="79"/>
      <c r="H390" s="80"/>
      <c r="I390" s="81"/>
      <c r="J390" s="78"/>
      <c r="K390" s="127">
        <v>2</v>
      </c>
      <c r="L390" s="83"/>
      <c r="M390" s="77"/>
      <c r="N390" s="128" t="s">
        <v>54</v>
      </c>
      <c r="O390" s="129">
        <v>7000</v>
      </c>
      <c r="P390" s="117">
        <v>9000</v>
      </c>
      <c r="Q390" s="117">
        <v>9000</v>
      </c>
      <c r="R390" s="117">
        <v>9000</v>
      </c>
      <c r="S390" s="117">
        <v>9000</v>
      </c>
      <c r="T390" s="117"/>
      <c r="U390" s="160"/>
      <c r="V390" s="160"/>
      <c r="W390" s="160">
        <v>2000</v>
      </c>
      <c r="X390" s="117">
        <f>U390+V390+W390</f>
        <v>2000</v>
      </c>
      <c r="Y390" s="144">
        <f>X390/(S390/100)</f>
        <v>22.222222222222221</v>
      </c>
      <c r="AA390" s="160">
        <v>1000</v>
      </c>
      <c r="AB390" s="160">
        <v>1000</v>
      </c>
      <c r="AC390" s="160">
        <v>1000</v>
      </c>
      <c r="AD390" s="117">
        <f t="shared" si="303"/>
        <v>3000</v>
      </c>
      <c r="AE390" s="144">
        <f t="shared" si="306"/>
        <v>33.333333333333336</v>
      </c>
      <c r="AG390" s="117">
        <f>X390+AD390</f>
        <v>5000</v>
      </c>
      <c r="AH390" s="117">
        <f>AG390/(S390/100)</f>
        <v>55.555555555555557</v>
      </c>
      <c r="AJ390" s="160">
        <v>1000</v>
      </c>
      <c r="AK390" s="160">
        <v>1000</v>
      </c>
      <c r="AL390" s="160">
        <v>1000</v>
      </c>
      <c r="AM390" s="117">
        <f t="shared" si="304"/>
        <v>3000</v>
      </c>
      <c r="AN390" s="144">
        <f t="shared" si="307"/>
        <v>33.333333333333336</v>
      </c>
      <c r="AP390" s="160">
        <v>500</v>
      </c>
      <c r="AQ390" s="160">
        <v>500</v>
      </c>
      <c r="AR390" s="160"/>
      <c r="AS390" s="117">
        <f t="shared" si="305"/>
        <v>1000</v>
      </c>
      <c r="AT390" s="144">
        <f t="shared" si="308"/>
        <v>11.111111111111111</v>
      </c>
      <c r="AV390" s="117">
        <f>AM390+AS390</f>
        <v>4000</v>
      </c>
      <c r="AW390" s="117">
        <f>AV390/(S390/100)</f>
        <v>44.444444444444443</v>
      </c>
      <c r="AY390" s="117">
        <f>AG390+AV390</f>
        <v>9000</v>
      </c>
      <c r="AZ390" s="117">
        <f>AY390/(S390/100)</f>
        <v>100</v>
      </c>
      <c r="BB390" s="117">
        <f t="shared" si="293"/>
        <v>0</v>
      </c>
      <c r="BC390" s="117">
        <f t="shared" si="294"/>
        <v>0</v>
      </c>
      <c r="BD390" s="117">
        <f t="shared" si="295"/>
        <v>9000</v>
      </c>
      <c r="BE390" s="93"/>
    </row>
    <row r="391" spans="1:57" ht="30" customHeight="1" x14ac:dyDescent="0.2">
      <c r="A391" s="74"/>
      <c r="B391" s="76"/>
      <c r="C391" s="76"/>
      <c r="D391" s="77"/>
      <c r="E391" s="78"/>
      <c r="F391" s="76"/>
      <c r="G391" s="79"/>
      <c r="H391" s="80"/>
      <c r="I391" s="81"/>
      <c r="J391" s="78"/>
      <c r="K391" s="127">
        <v>3</v>
      </c>
      <c r="L391" s="83"/>
      <c r="M391" s="77"/>
      <c r="N391" s="128" t="s">
        <v>66</v>
      </c>
      <c r="O391" s="129">
        <v>10000</v>
      </c>
      <c r="P391" s="117">
        <v>11000</v>
      </c>
      <c r="Q391" s="117">
        <v>14000</v>
      </c>
      <c r="R391" s="117">
        <v>17000</v>
      </c>
      <c r="S391" s="117">
        <v>11000</v>
      </c>
      <c r="T391" s="117"/>
      <c r="U391" s="160"/>
      <c r="V391" s="160"/>
      <c r="W391" s="160">
        <v>3000</v>
      </c>
      <c r="X391" s="117">
        <f>U391+V391+W391</f>
        <v>3000</v>
      </c>
      <c r="Y391" s="144">
        <f>X391/(S391/100)</f>
        <v>27.272727272727273</v>
      </c>
      <c r="AA391" s="160">
        <v>1000</v>
      </c>
      <c r="AB391" s="160">
        <v>1000</v>
      </c>
      <c r="AC391" s="160">
        <v>1000</v>
      </c>
      <c r="AD391" s="117">
        <f t="shared" si="303"/>
        <v>3000</v>
      </c>
      <c r="AE391" s="144">
        <f t="shared" si="306"/>
        <v>27.272727272727273</v>
      </c>
      <c r="AG391" s="117">
        <f>X391+AD391</f>
        <v>6000</v>
      </c>
      <c r="AH391" s="117">
        <f>AG391/(S391/100)</f>
        <v>54.545454545454547</v>
      </c>
      <c r="AJ391" s="160">
        <v>1000</v>
      </c>
      <c r="AK391" s="160">
        <v>1000</v>
      </c>
      <c r="AL391" s="160">
        <v>1000</v>
      </c>
      <c r="AM391" s="117">
        <f t="shared" si="304"/>
        <v>3000</v>
      </c>
      <c r="AN391" s="144">
        <f t="shared" si="307"/>
        <v>27.272727272727273</v>
      </c>
      <c r="AP391" s="160">
        <v>1000</v>
      </c>
      <c r="AQ391" s="160">
        <v>500</v>
      </c>
      <c r="AR391" s="160">
        <v>500</v>
      </c>
      <c r="AS391" s="117">
        <f t="shared" si="305"/>
        <v>2000</v>
      </c>
      <c r="AT391" s="144">
        <f t="shared" si="308"/>
        <v>18.181818181818183</v>
      </c>
      <c r="AV391" s="117">
        <f>AM391+AS391</f>
        <v>5000</v>
      </c>
      <c r="AW391" s="117">
        <f>AV391/(S391/100)</f>
        <v>45.454545454545453</v>
      </c>
      <c r="AY391" s="117">
        <f>AG391+AV391</f>
        <v>11000</v>
      </c>
      <c r="AZ391" s="117">
        <f>AY391/(S391/100)</f>
        <v>100</v>
      </c>
      <c r="BB391" s="117">
        <f t="shared" si="293"/>
        <v>0</v>
      </c>
      <c r="BC391" s="117">
        <f t="shared" si="294"/>
        <v>0</v>
      </c>
      <c r="BD391" s="117">
        <f t="shared" si="295"/>
        <v>11000</v>
      </c>
      <c r="BE391" s="93"/>
    </row>
    <row r="392" spans="1:57" ht="30" customHeight="1" x14ac:dyDescent="0.2">
      <c r="A392" s="74"/>
      <c r="B392" s="76"/>
      <c r="C392" s="76"/>
      <c r="D392" s="77"/>
      <c r="E392" s="78"/>
      <c r="F392" s="76"/>
      <c r="G392" s="79"/>
      <c r="H392" s="80"/>
      <c r="I392" s="81"/>
      <c r="J392" s="78"/>
      <c r="K392" s="127">
        <v>5</v>
      </c>
      <c r="L392" s="83"/>
      <c r="M392" s="77"/>
      <c r="N392" s="128" t="s">
        <v>55</v>
      </c>
      <c r="O392" s="129">
        <v>1000</v>
      </c>
      <c r="P392" s="117">
        <v>1000</v>
      </c>
      <c r="Q392" s="117">
        <v>1000</v>
      </c>
      <c r="R392" s="117">
        <v>1000</v>
      </c>
      <c r="S392" s="117">
        <v>1000</v>
      </c>
      <c r="T392" s="117"/>
      <c r="U392" s="160"/>
      <c r="V392" s="160"/>
      <c r="W392" s="160">
        <v>1000</v>
      </c>
      <c r="X392" s="117">
        <f>U392+V392+W392</f>
        <v>1000</v>
      </c>
      <c r="Y392" s="144">
        <f>X392/(S392/100)</f>
        <v>100</v>
      </c>
      <c r="AA392" s="160"/>
      <c r="AB392" s="160"/>
      <c r="AC392" s="160"/>
      <c r="AD392" s="117">
        <f t="shared" si="303"/>
        <v>0</v>
      </c>
      <c r="AE392" s="144">
        <f t="shared" si="306"/>
        <v>0</v>
      </c>
      <c r="AG392" s="117">
        <f>X392+AD392</f>
        <v>1000</v>
      </c>
      <c r="AH392" s="117">
        <f>AG392/(S392/100)</f>
        <v>100</v>
      </c>
      <c r="AJ392" s="160"/>
      <c r="AK392" s="160"/>
      <c r="AL392" s="160"/>
      <c r="AM392" s="117">
        <f t="shared" si="304"/>
        <v>0</v>
      </c>
      <c r="AN392" s="144">
        <f t="shared" si="307"/>
        <v>0</v>
      </c>
      <c r="AP392" s="160"/>
      <c r="AQ392" s="160"/>
      <c r="AR392" s="160"/>
      <c r="AS392" s="117">
        <f t="shared" si="305"/>
        <v>0</v>
      </c>
      <c r="AT392" s="144">
        <f t="shared" si="308"/>
        <v>0</v>
      </c>
      <c r="AV392" s="117">
        <f>AM392+AS392</f>
        <v>0</v>
      </c>
      <c r="AW392" s="117">
        <f>AV392/(S392/100)</f>
        <v>0</v>
      </c>
      <c r="AY392" s="117">
        <f>AG392+AV392</f>
        <v>1000</v>
      </c>
      <c r="AZ392" s="117">
        <f>AY392/(S392/100)</f>
        <v>100</v>
      </c>
      <c r="BB392" s="117">
        <f t="shared" si="293"/>
        <v>0</v>
      </c>
      <c r="BC392" s="117">
        <f t="shared" si="294"/>
        <v>0</v>
      </c>
      <c r="BD392" s="117">
        <f t="shared" si="295"/>
        <v>1000</v>
      </c>
      <c r="BE392" s="93"/>
    </row>
    <row r="393" spans="1:57" ht="30" customHeight="1" x14ac:dyDescent="0.2">
      <c r="A393" s="74"/>
      <c r="B393" s="76"/>
      <c r="C393" s="76"/>
      <c r="D393" s="77"/>
      <c r="E393" s="78"/>
      <c r="F393" s="76"/>
      <c r="G393" s="79"/>
      <c r="H393" s="80"/>
      <c r="I393" s="81"/>
      <c r="J393" s="78"/>
      <c r="K393" s="127">
        <v>7</v>
      </c>
      <c r="L393" s="83"/>
      <c r="M393" s="77"/>
      <c r="N393" s="128" t="s">
        <v>56</v>
      </c>
      <c r="O393" s="129">
        <v>10000</v>
      </c>
      <c r="P393" s="117">
        <v>2000</v>
      </c>
      <c r="Q393" s="117">
        <v>2000</v>
      </c>
      <c r="R393" s="117">
        <v>2000</v>
      </c>
      <c r="S393" s="117">
        <v>2000</v>
      </c>
      <c r="T393" s="117"/>
      <c r="U393" s="160"/>
      <c r="V393" s="160"/>
      <c r="W393" s="160">
        <v>1000</v>
      </c>
      <c r="X393" s="117">
        <f>U393+V393+W393</f>
        <v>1000</v>
      </c>
      <c r="Y393" s="144">
        <f>X393/(S393/100)</f>
        <v>50</v>
      </c>
      <c r="AA393" s="160"/>
      <c r="AB393" s="160">
        <v>500</v>
      </c>
      <c r="AC393" s="160">
        <v>500</v>
      </c>
      <c r="AD393" s="117">
        <f t="shared" si="303"/>
        <v>1000</v>
      </c>
      <c r="AE393" s="144">
        <f t="shared" si="306"/>
        <v>50</v>
      </c>
      <c r="AG393" s="117">
        <f>X393+AD393</f>
        <v>2000</v>
      </c>
      <c r="AH393" s="117">
        <f>AG393/(S393/100)</f>
        <v>100</v>
      </c>
      <c r="AJ393" s="160"/>
      <c r="AK393" s="160"/>
      <c r="AL393" s="160"/>
      <c r="AM393" s="117">
        <f t="shared" si="304"/>
        <v>0</v>
      </c>
      <c r="AN393" s="144">
        <f t="shared" si="307"/>
        <v>0</v>
      </c>
      <c r="AP393" s="160"/>
      <c r="AQ393" s="160"/>
      <c r="AR393" s="160"/>
      <c r="AS393" s="117">
        <f t="shared" si="305"/>
        <v>0</v>
      </c>
      <c r="AT393" s="144">
        <f t="shared" si="308"/>
        <v>0</v>
      </c>
      <c r="AV393" s="117">
        <f>AM393+AS393</f>
        <v>0</v>
      </c>
      <c r="AW393" s="117">
        <f>AV393/(S393/100)</f>
        <v>0</v>
      </c>
      <c r="AY393" s="117">
        <f>AG393+AV393</f>
        <v>2000</v>
      </c>
      <c r="AZ393" s="117">
        <f>AY393/(S393/100)</f>
        <v>100</v>
      </c>
      <c r="BB393" s="117">
        <f t="shared" si="293"/>
        <v>0</v>
      </c>
      <c r="BC393" s="117">
        <f t="shared" si="294"/>
        <v>0</v>
      </c>
      <c r="BD393" s="117">
        <f t="shared" si="295"/>
        <v>2000</v>
      </c>
      <c r="BE393" s="93"/>
    </row>
    <row r="394" spans="1:57" ht="30" customHeight="1" x14ac:dyDescent="0.2">
      <c r="A394" s="74"/>
      <c r="B394" s="76"/>
      <c r="C394" s="88" t="s">
        <v>89</v>
      </c>
      <c r="D394" s="77"/>
      <c r="E394" s="78"/>
      <c r="F394" s="76"/>
      <c r="G394" s="79"/>
      <c r="H394" s="80"/>
      <c r="I394" s="81"/>
      <c r="J394" s="78"/>
      <c r="K394" s="82"/>
      <c r="L394" s="83"/>
      <c r="M394" s="77"/>
      <c r="N394" s="234" t="s">
        <v>90</v>
      </c>
      <c r="O394" s="235">
        <v>27822000</v>
      </c>
      <c r="P394" s="236">
        <f>P395+P432+P475+P516+P554</f>
        <v>41566500</v>
      </c>
      <c r="Q394" s="237">
        <f>Q395+Q432+Q475+Q516+Q554</f>
        <v>45436500</v>
      </c>
      <c r="R394" s="238">
        <f>R395+R432+R475+R516+R554</f>
        <v>49172500</v>
      </c>
      <c r="S394" s="236">
        <f>S395+S432+S475+S516+S554</f>
        <v>41566500</v>
      </c>
      <c r="T394" s="236"/>
      <c r="U394" s="236">
        <f>U395+U432+U475+U516+U554</f>
        <v>4406000</v>
      </c>
      <c r="V394" s="236">
        <f>V395+V432+V475+V516+V554</f>
        <v>3182000</v>
      </c>
      <c r="W394" s="236">
        <f>W395+W432+W475+W516+W554</f>
        <v>3154000</v>
      </c>
      <c r="X394" s="236">
        <f t="shared" si="258"/>
        <v>10742000</v>
      </c>
      <c r="Y394" s="236">
        <f t="shared" si="259"/>
        <v>25.842926395053709</v>
      </c>
      <c r="AA394" s="236">
        <f>AA395+AA432+AA475+AA516+AA554</f>
        <v>3383500</v>
      </c>
      <c r="AB394" s="236">
        <f>AB395+AB432+AB475+AB516+AB554</f>
        <v>3344000</v>
      </c>
      <c r="AC394" s="236">
        <f>AC395+AC432+AC475+AC516+AC554</f>
        <v>3312500</v>
      </c>
      <c r="AD394" s="236">
        <f t="shared" si="260"/>
        <v>10040000</v>
      </c>
      <c r="AE394" s="236">
        <f t="shared" si="306"/>
        <v>24.154066375566863</v>
      </c>
      <c r="AG394" s="236">
        <f t="shared" si="261"/>
        <v>20782000</v>
      </c>
      <c r="AH394" s="236">
        <f t="shared" si="262"/>
        <v>49.996992770620572</v>
      </c>
      <c r="AJ394" s="236">
        <f>AJ395+AJ432+AJ475+AJ516+AJ554</f>
        <v>3538500</v>
      </c>
      <c r="AK394" s="236">
        <f>AK395+AK432+AK475+AK516+AK554</f>
        <v>3530500</v>
      </c>
      <c r="AL394" s="236">
        <f>AL395+AL432+AL475+AL516+AL554</f>
        <v>3819500</v>
      </c>
      <c r="AM394" s="236">
        <f t="shared" si="263"/>
        <v>10888500</v>
      </c>
      <c r="AN394" s="236">
        <f t="shared" si="307"/>
        <v>26.195373678322689</v>
      </c>
      <c r="AP394" s="236">
        <f>AP395+AP432+AP475+AP516+AP554</f>
        <v>3266000</v>
      </c>
      <c r="AQ394" s="236">
        <f>AQ395+AQ432+AQ475+AQ516+AQ554</f>
        <v>2965500</v>
      </c>
      <c r="AR394" s="236">
        <f>AR395+AR432+AR475+AR516+AR554</f>
        <v>3664500</v>
      </c>
      <c r="AS394" s="236">
        <f t="shared" si="264"/>
        <v>9896000</v>
      </c>
      <c r="AT394" s="236">
        <f t="shared" si="308"/>
        <v>23.807633551056739</v>
      </c>
      <c r="AV394" s="236">
        <f t="shared" si="265"/>
        <v>20784500</v>
      </c>
      <c r="AW394" s="236">
        <f t="shared" si="266"/>
        <v>50.003007229379428</v>
      </c>
      <c r="AY394" s="236">
        <f t="shared" si="267"/>
        <v>41566500</v>
      </c>
      <c r="AZ394" s="236">
        <f t="shared" si="268"/>
        <v>100</v>
      </c>
      <c r="BB394" s="235">
        <f t="shared" si="293"/>
        <v>0</v>
      </c>
      <c r="BC394" s="236">
        <f t="shared" si="294"/>
        <v>0</v>
      </c>
      <c r="BD394" s="236">
        <f t="shared" si="295"/>
        <v>41566500</v>
      </c>
      <c r="BE394" s="93"/>
    </row>
    <row r="395" spans="1:57" ht="30" customHeight="1" x14ac:dyDescent="0.2">
      <c r="A395" s="74"/>
      <c r="B395" s="76"/>
      <c r="C395" s="76"/>
      <c r="D395" s="386" t="s">
        <v>41</v>
      </c>
      <c r="E395" s="387"/>
      <c r="F395" s="388"/>
      <c r="G395" s="389"/>
      <c r="H395" s="390"/>
      <c r="I395" s="391"/>
      <c r="J395" s="387"/>
      <c r="K395" s="392"/>
      <c r="L395" s="393"/>
      <c r="M395" s="394"/>
      <c r="N395" s="395" t="s">
        <v>91</v>
      </c>
      <c r="O395" s="396">
        <v>1883000</v>
      </c>
      <c r="P395" s="397">
        <f>P396</f>
        <v>3402500</v>
      </c>
      <c r="Q395" s="397">
        <f t="shared" ref="P395:W396" si="309">Q396</f>
        <v>3843500</v>
      </c>
      <c r="R395" s="397">
        <f t="shared" si="309"/>
        <v>4257500</v>
      </c>
      <c r="S395" s="397">
        <f>S396</f>
        <v>3402500</v>
      </c>
      <c r="T395" s="397"/>
      <c r="U395" s="397">
        <f>U396</f>
        <v>170000</v>
      </c>
      <c r="V395" s="397">
        <f>V396</f>
        <v>241000</v>
      </c>
      <c r="W395" s="397">
        <f>W396</f>
        <v>223500</v>
      </c>
      <c r="X395" s="397">
        <f t="shared" si="258"/>
        <v>634500</v>
      </c>
      <c r="Y395" s="397">
        <f t="shared" si="259"/>
        <v>18.648052902277737</v>
      </c>
      <c r="Z395" s="398"/>
      <c r="AA395" s="397">
        <f t="shared" ref="AA395:AC396" si="310">AA396</f>
        <v>385000</v>
      </c>
      <c r="AB395" s="397">
        <f t="shared" si="310"/>
        <v>352500</v>
      </c>
      <c r="AC395" s="397">
        <f t="shared" si="310"/>
        <v>311000</v>
      </c>
      <c r="AD395" s="397">
        <f t="shared" si="260"/>
        <v>1048500</v>
      </c>
      <c r="AE395" s="397">
        <f t="shared" si="306"/>
        <v>30.815576781778105</v>
      </c>
      <c r="AF395" s="398"/>
      <c r="AG395" s="397">
        <f t="shared" si="261"/>
        <v>1683000</v>
      </c>
      <c r="AH395" s="397">
        <f t="shared" si="262"/>
        <v>49.463629684055839</v>
      </c>
      <c r="AI395" s="398"/>
      <c r="AJ395" s="397">
        <f t="shared" ref="AJ395:AL396" si="311">AJ396</f>
        <v>313500</v>
      </c>
      <c r="AK395" s="397">
        <f t="shared" si="311"/>
        <v>307500</v>
      </c>
      <c r="AL395" s="397">
        <f t="shared" si="311"/>
        <v>554000</v>
      </c>
      <c r="AM395" s="397">
        <f t="shared" si="263"/>
        <v>1175000</v>
      </c>
      <c r="AN395" s="397">
        <f t="shared" si="307"/>
        <v>34.53343130051433</v>
      </c>
      <c r="AO395" s="398"/>
      <c r="AP395" s="397">
        <f t="shared" ref="AP395:AR396" si="312">AP396</f>
        <v>254000</v>
      </c>
      <c r="AQ395" s="397">
        <f t="shared" si="312"/>
        <v>108500</v>
      </c>
      <c r="AR395" s="397">
        <f t="shared" si="312"/>
        <v>182000</v>
      </c>
      <c r="AS395" s="397">
        <f t="shared" si="264"/>
        <v>544500</v>
      </c>
      <c r="AT395" s="397">
        <f t="shared" si="308"/>
        <v>16.002939015429831</v>
      </c>
      <c r="AU395" s="398"/>
      <c r="AV395" s="397">
        <f t="shared" si="265"/>
        <v>1719500</v>
      </c>
      <c r="AW395" s="397">
        <f t="shared" si="266"/>
        <v>50.536370315944161</v>
      </c>
      <c r="AX395" s="398"/>
      <c r="AY395" s="397">
        <f t="shared" si="267"/>
        <v>3402500</v>
      </c>
      <c r="AZ395" s="397">
        <f t="shared" si="268"/>
        <v>100</v>
      </c>
      <c r="BB395" s="95">
        <f t="shared" si="293"/>
        <v>0</v>
      </c>
      <c r="BC395" s="96">
        <f t="shared" si="294"/>
        <v>0</v>
      </c>
      <c r="BD395" s="96">
        <f t="shared" si="295"/>
        <v>3402500</v>
      </c>
      <c r="BE395" s="93"/>
    </row>
    <row r="396" spans="1:57" ht="30" customHeight="1" x14ac:dyDescent="0.2">
      <c r="A396" s="74"/>
      <c r="B396" s="76"/>
      <c r="C396" s="76"/>
      <c r="D396" s="77"/>
      <c r="E396" s="97" t="s">
        <v>45</v>
      </c>
      <c r="F396" s="76"/>
      <c r="G396" s="79"/>
      <c r="H396" s="80"/>
      <c r="I396" s="81"/>
      <c r="J396" s="78"/>
      <c r="K396" s="82"/>
      <c r="L396" s="83"/>
      <c r="M396" s="77"/>
      <c r="N396" s="84" t="s">
        <v>46</v>
      </c>
      <c r="O396" s="98">
        <v>1883000</v>
      </c>
      <c r="P396" s="99">
        <f t="shared" si="309"/>
        <v>3402500</v>
      </c>
      <c r="Q396" s="86">
        <f t="shared" si="309"/>
        <v>3843500</v>
      </c>
      <c r="R396" s="87">
        <f t="shared" si="309"/>
        <v>4257500</v>
      </c>
      <c r="S396" s="99">
        <f t="shared" si="309"/>
        <v>3402500</v>
      </c>
      <c r="T396" s="99"/>
      <c r="U396" s="99">
        <f t="shared" si="309"/>
        <v>170000</v>
      </c>
      <c r="V396" s="99">
        <f t="shared" si="309"/>
        <v>241000</v>
      </c>
      <c r="W396" s="99">
        <f t="shared" si="309"/>
        <v>223500</v>
      </c>
      <c r="X396" s="99">
        <f t="shared" si="258"/>
        <v>634500</v>
      </c>
      <c r="Y396" s="99">
        <f t="shared" si="259"/>
        <v>18.648052902277737</v>
      </c>
      <c r="AA396" s="99">
        <f t="shared" si="310"/>
        <v>385000</v>
      </c>
      <c r="AB396" s="99">
        <f t="shared" si="310"/>
        <v>352500</v>
      </c>
      <c r="AC396" s="99">
        <f t="shared" si="310"/>
        <v>311000</v>
      </c>
      <c r="AD396" s="99">
        <f t="shared" si="260"/>
        <v>1048500</v>
      </c>
      <c r="AE396" s="99">
        <f t="shared" si="306"/>
        <v>30.815576781778105</v>
      </c>
      <c r="AG396" s="99">
        <f t="shared" si="261"/>
        <v>1683000</v>
      </c>
      <c r="AH396" s="99">
        <f t="shared" si="262"/>
        <v>49.463629684055839</v>
      </c>
      <c r="AJ396" s="99">
        <f t="shared" si="311"/>
        <v>313500</v>
      </c>
      <c r="AK396" s="99">
        <f t="shared" si="311"/>
        <v>307500</v>
      </c>
      <c r="AL396" s="99">
        <f t="shared" si="311"/>
        <v>554000</v>
      </c>
      <c r="AM396" s="99">
        <f t="shared" si="263"/>
        <v>1175000</v>
      </c>
      <c r="AN396" s="99">
        <f t="shared" si="307"/>
        <v>34.53343130051433</v>
      </c>
      <c r="AP396" s="99">
        <f t="shared" si="312"/>
        <v>254000</v>
      </c>
      <c r="AQ396" s="99">
        <f t="shared" si="312"/>
        <v>108500</v>
      </c>
      <c r="AR396" s="99">
        <f t="shared" si="312"/>
        <v>182000</v>
      </c>
      <c r="AS396" s="99">
        <f t="shared" si="264"/>
        <v>544500</v>
      </c>
      <c r="AT396" s="99">
        <f t="shared" si="308"/>
        <v>16.002939015429831</v>
      </c>
      <c r="AV396" s="99">
        <f t="shared" si="265"/>
        <v>1719500</v>
      </c>
      <c r="AW396" s="99">
        <f t="shared" si="266"/>
        <v>50.536370315944161</v>
      </c>
      <c r="AY396" s="99">
        <f t="shared" si="267"/>
        <v>3402500</v>
      </c>
      <c r="AZ396" s="99">
        <f t="shared" si="268"/>
        <v>100</v>
      </c>
      <c r="BB396" s="98">
        <f t="shared" si="293"/>
        <v>0</v>
      </c>
      <c r="BC396" s="99">
        <f t="shared" si="294"/>
        <v>0</v>
      </c>
      <c r="BD396" s="99">
        <f t="shared" si="295"/>
        <v>3402500</v>
      </c>
      <c r="BE396" s="93"/>
    </row>
    <row r="397" spans="1:57" ht="30" customHeight="1" x14ac:dyDescent="0.2">
      <c r="A397" s="74"/>
      <c r="B397" s="76"/>
      <c r="C397" s="76"/>
      <c r="D397" s="77"/>
      <c r="E397" s="78"/>
      <c r="F397" s="100">
        <v>4</v>
      </c>
      <c r="G397" s="79"/>
      <c r="H397" s="80"/>
      <c r="I397" s="81"/>
      <c r="J397" s="78"/>
      <c r="K397" s="82"/>
      <c r="L397" s="83"/>
      <c r="M397" s="77"/>
      <c r="N397" s="101" t="s">
        <v>47</v>
      </c>
      <c r="O397" s="102">
        <v>1883000</v>
      </c>
      <c r="P397" s="103">
        <f>P398+P418</f>
        <v>3402500</v>
      </c>
      <c r="Q397" s="125">
        <f>Q398+Q418</f>
        <v>3843500</v>
      </c>
      <c r="R397" s="126">
        <f>R398+R418</f>
        <v>4257500</v>
      </c>
      <c r="S397" s="103">
        <f>S398+S418</f>
        <v>3402500</v>
      </c>
      <c r="T397" s="103"/>
      <c r="U397" s="103">
        <f>U398+U418</f>
        <v>170000</v>
      </c>
      <c r="V397" s="103">
        <f>V398+V418</f>
        <v>241000</v>
      </c>
      <c r="W397" s="103">
        <f>W398+W418</f>
        <v>223500</v>
      </c>
      <c r="X397" s="103">
        <f t="shared" si="258"/>
        <v>634500</v>
      </c>
      <c r="Y397" s="103">
        <f t="shared" si="259"/>
        <v>18.648052902277737</v>
      </c>
      <c r="AA397" s="103">
        <f>AA398+AA418</f>
        <v>385000</v>
      </c>
      <c r="AB397" s="103">
        <f>AB398+AB418</f>
        <v>352500</v>
      </c>
      <c r="AC397" s="103">
        <f>AC398+AC418</f>
        <v>311000</v>
      </c>
      <c r="AD397" s="103">
        <f t="shared" si="260"/>
        <v>1048500</v>
      </c>
      <c r="AE397" s="103">
        <f t="shared" si="306"/>
        <v>30.815576781778105</v>
      </c>
      <c r="AG397" s="103">
        <f t="shared" si="261"/>
        <v>1683000</v>
      </c>
      <c r="AH397" s="103">
        <f t="shared" si="262"/>
        <v>49.463629684055839</v>
      </c>
      <c r="AJ397" s="103">
        <f>AJ398+AJ418</f>
        <v>313500</v>
      </c>
      <c r="AK397" s="103">
        <f>AK398+AK418</f>
        <v>307500</v>
      </c>
      <c r="AL397" s="103">
        <f>AL398+AL418</f>
        <v>554000</v>
      </c>
      <c r="AM397" s="103">
        <f t="shared" si="263"/>
        <v>1175000</v>
      </c>
      <c r="AN397" s="103">
        <f t="shared" si="307"/>
        <v>34.53343130051433</v>
      </c>
      <c r="AP397" s="103">
        <f>AP398+AP418</f>
        <v>254000</v>
      </c>
      <c r="AQ397" s="103">
        <f>AQ398+AQ418</f>
        <v>108500</v>
      </c>
      <c r="AR397" s="103">
        <f>AR398+AR418</f>
        <v>182000</v>
      </c>
      <c r="AS397" s="103">
        <f t="shared" si="264"/>
        <v>544500</v>
      </c>
      <c r="AT397" s="103">
        <f t="shared" si="308"/>
        <v>16.002939015429831</v>
      </c>
      <c r="AV397" s="103">
        <f t="shared" si="265"/>
        <v>1719500</v>
      </c>
      <c r="AW397" s="103">
        <f t="shared" si="266"/>
        <v>50.536370315944161</v>
      </c>
      <c r="AY397" s="103">
        <f t="shared" si="267"/>
        <v>3402500</v>
      </c>
      <c r="AZ397" s="103">
        <f t="shared" si="268"/>
        <v>100</v>
      </c>
      <c r="BB397" s="102">
        <f t="shared" si="293"/>
        <v>0</v>
      </c>
      <c r="BC397" s="103">
        <f t="shared" si="294"/>
        <v>0</v>
      </c>
      <c r="BD397" s="103">
        <f t="shared" si="295"/>
        <v>3402500</v>
      </c>
      <c r="BE397" s="93"/>
    </row>
    <row r="398" spans="1:57" ht="30" customHeight="1" x14ac:dyDescent="0.2">
      <c r="A398" s="74"/>
      <c r="B398" s="76"/>
      <c r="C398" s="76"/>
      <c r="D398" s="77"/>
      <c r="E398" s="78"/>
      <c r="F398" s="76"/>
      <c r="G398" s="104">
        <v>1</v>
      </c>
      <c r="H398" s="105"/>
      <c r="I398" s="81"/>
      <c r="J398" s="78"/>
      <c r="K398" s="82"/>
      <c r="L398" s="83"/>
      <c r="M398" s="77"/>
      <c r="N398" s="101" t="s">
        <v>92</v>
      </c>
      <c r="O398" s="102">
        <v>590000</v>
      </c>
      <c r="P398" s="103">
        <f>P399+P405+P411</f>
        <v>533000</v>
      </c>
      <c r="Q398" s="125">
        <f>Q399+Q405+Q411</f>
        <v>537000</v>
      </c>
      <c r="R398" s="126">
        <f>R399+R405+R411</f>
        <v>539000</v>
      </c>
      <c r="S398" s="103">
        <f>S399+S405+S411</f>
        <v>533000</v>
      </c>
      <c r="T398" s="103"/>
      <c r="U398" s="103">
        <f>U399+U405+U411</f>
        <v>0</v>
      </c>
      <c r="V398" s="103">
        <f>V399+V405+V411</f>
        <v>9000</v>
      </c>
      <c r="W398" s="103">
        <f>W399+W405+W411</f>
        <v>163000</v>
      </c>
      <c r="X398" s="103">
        <f t="shared" si="258"/>
        <v>172000</v>
      </c>
      <c r="Y398" s="103">
        <f t="shared" si="259"/>
        <v>32.270168855534706</v>
      </c>
      <c r="AA398" s="103">
        <f>AA399+AA405+AA411</f>
        <v>55000</v>
      </c>
      <c r="AB398" s="103">
        <f>AB399+AB405+AB411</f>
        <v>44000</v>
      </c>
      <c r="AC398" s="103">
        <f>AC399+AC405+AC411</f>
        <v>44000</v>
      </c>
      <c r="AD398" s="103">
        <f t="shared" si="260"/>
        <v>143000</v>
      </c>
      <c r="AE398" s="103">
        <f t="shared" si="306"/>
        <v>26.829268292682926</v>
      </c>
      <c r="AG398" s="103">
        <f t="shared" si="261"/>
        <v>315000</v>
      </c>
      <c r="AH398" s="103">
        <f t="shared" si="262"/>
        <v>59.099437148217639</v>
      </c>
      <c r="AJ398" s="103">
        <f>AJ399+AJ405+AJ411</f>
        <v>44000</v>
      </c>
      <c r="AK398" s="103">
        <f>AK399+AK405+AK411</f>
        <v>41000</v>
      </c>
      <c r="AL398" s="103">
        <f>AL399+AL405+AL411</f>
        <v>41000</v>
      </c>
      <c r="AM398" s="103">
        <f t="shared" si="263"/>
        <v>126000</v>
      </c>
      <c r="AN398" s="103">
        <f t="shared" si="307"/>
        <v>23.639774859287055</v>
      </c>
      <c r="AP398" s="103">
        <f>AP399+AP405+AP411</f>
        <v>43000</v>
      </c>
      <c r="AQ398" s="103">
        <f>AQ399+AQ405+AQ411</f>
        <v>48000</v>
      </c>
      <c r="AR398" s="103">
        <f>AR399+AR405+AR411</f>
        <v>1000</v>
      </c>
      <c r="AS398" s="103">
        <f t="shared" si="264"/>
        <v>92000</v>
      </c>
      <c r="AT398" s="103">
        <f t="shared" si="308"/>
        <v>17.26078799249531</v>
      </c>
      <c r="AV398" s="103">
        <f t="shared" si="265"/>
        <v>218000</v>
      </c>
      <c r="AW398" s="103">
        <f t="shared" si="266"/>
        <v>40.900562851782361</v>
      </c>
      <c r="AY398" s="103">
        <f t="shared" si="267"/>
        <v>533000</v>
      </c>
      <c r="AZ398" s="103">
        <f t="shared" si="268"/>
        <v>100</v>
      </c>
      <c r="BB398" s="102">
        <f t="shared" si="293"/>
        <v>0</v>
      </c>
      <c r="BC398" s="103">
        <f t="shared" si="294"/>
        <v>0</v>
      </c>
      <c r="BD398" s="103">
        <f t="shared" si="295"/>
        <v>533000</v>
      </c>
      <c r="BE398" s="93"/>
    </row>
    <row r="399" spans="1:57" ht="30" customHeight="1" x14ac:dyDescent="0.2">
      <c r="A399" s="74"/>
      <c r="B399" s="76"/>
      <c r="C399" s="76"/>
      <c r="D399" s="77"/>
      <c r="E399" s="78"/>
      <c r="F399" s="76"/>
      <c r="G399" s="104"/>
      <c r="H399" s="106" t="s">
        <v>49</v>
      </c>
      <c r="I399" s="107"/>
      <c r="J399" s="108"/>
      <c r="K399" s="109"/>
      <c r="L399" s="110"/>
      <c r="M399" s="111"/>
      <c r="N399" s="112" t="s">
        <v>50</v>
      </c>
      <c r="O399" s="113">
        <v>10000</v>
      </c>
      <c r="P399" s="114">
        <f t="shared" ref="P399:S400" si="313">P400</f>
        <v>15000</v>
      </c>
      <c r="Q399" s="115">
        <f t="shared" si="313"/>
        <v>18000</v>
      </c>
      <c r="R399" s="116">
        <f t="shared" si="313"/>
        <v>20000</v>
      </c>
      <c r="S399" s="114">
        <f t="shared" si="313"/>
        <v>15000</v>
      </c>
      <c r="T399" s="114"/>
      <c r="U399" s="114">
        <f t="shared" ref="U399:W400" si="314">U400</f>
        <v>0</v>
      </c>
      <c r="V399" s="114">
        <f t="shared" si="314"/>
        <v>0</v>
      </c>
      <c r="W399" s="114">
        <f t="shared" si="314"/>
        <v>4000</v>
      </c>
      <c r="X399" s="114">
        <f>SUM(U399:W399)</f>
        <v>4000</v>
      </c>
      <c r="Y399" s="114">
        <f t="shared" si="259"/>
        <v>26.666666666666668</v>
      </c>
      <c r="AA399" s="114">
        <f t="shared" ref="AA399:AC400" si="315">AA400</f>
        <v>3000</v>
      </c>
      <c r="AB399" s="114">
        <f t="shared" si="315"/>
        <v>1000</v>
      </c>
      <c r="AC399" s="114">
        <f t="shared" si="315"/>
        <v>1000</v>
      </c>
      <c r="AD399" s="114">
        <f>SUM(AA399:AC399)</f>
        <v>5000</v>
      </c>
      <c r="AE399" s="114">
        <f t="shared" si="306"/>
        <v>33.333333333333336</v>
      </c>
      <c r="AG399" s="114">
        <f t="shared" si="261"/>
        <v>9000</v>
      </c>
      <c r="AH399" s="114">
        <f t="shared" si="262"/>
        <v>60</v>
      </c>
      <c r="AJ399" s="114">
        <f t="shared" ref="AJ399:AL400" si="316">AJ400</f>
        <v>1000</v>
      </c>
      <c r="AK399" s="114">
        <f t="shared" si="316"/>
        <v>1000</v>
      </c>
      <c r="AL399" s="114">
        <f t="shared" si="316"/>
        <v>1000</v>
      </c>
      <c r="AM399" s="114">
        <f>SUM(AJ399:AL399)</f>
        <v>3000</v>
      </c>
      <c r="AN399" s="114">
        <f t="shared" si="307"/>
        <v>20</v>
      </c>
      <c r="AP399" s="114">
        <f t="shared" ref="AP399:AR400" si="317">AP400</f>
        <v>1000</v>
      </c>
      <c r="AQ399" s="114">
        <f t="shared" si="317"/>
        <v>1000</v>
      </c>
      <c r="AR399" s="114">
        <f t="shared" si="317"/>
        <v>1000</v>
      </c>
      <c r="AS399" s="114">
        <f>SUM(AP399:AR399)</f>
        <v>3000</v>
      </c>
      <c r="AT399" s="114">
        <f t="shared" si="308"/>
        <v>20</v>
      </c>
      <c r="AV399" s="114">
        <f>AM399+AS399</f>
        <v>6000</v>
      </c>
      <c r="AW399" s="114">
        <f t="shared" si="266"/>
        <v>40</v>
      </c>
      <c r="AY399" s="114">
        <f t="shared" si="267"/>
        <v>15000</v>
      </c>
      <c r="AZ399" s="114">
        <f t="shared" si="268"/>
        <v>100</v>
      </c>
      <c r="BB399" s="114">
        <f t="shared" si="293"/>
        <v>0</v>
      </c>
      <c r="BC399" s="117">
        <f t="shared" si="294"/>
        <v>0</v>
      </c>
      <c r="BD399" s="114">
        <f t="shared" si="295"/>
        <v>15000</v>
      </c>
      <c r="BE399" s="93"/>
    </row>
    <row r="400" spans="1:57" ht="30" customHeight="1" x14ac:dyDescent="0.2">
      <c r="A400" s="74"/>
      <c r="B400" s="76"/>
      <c r="C400" s="76"/>
      <c r="D400" s="77"/>
      <c r="E400" s="78"/>
      <c r="F400" s="76"/>
      <c r="G400" s="79"/>
      <c r="H400" s="80"/>
      <c r="I400" s="118">
        <v>2</v>
      </c>
      <c r="J400" s="78"/>
      <c r="K400" s="82"/>
      <c r="L400" s="83"/>
      <c r="M400" s="77"/>
      <c r="N400" s="119" t="s">
        <v>51</v>
      </c>
      <c r="O400" s="120">
        <v>10000</v>
      </c>
      <c r="P400" s="121">
        <f t="shared" si="313"/>
        <v>15000</v>
      </c>
      <c r="Q400" s="122">
        <f t="shared" si="313"/>
        <v>18000</v>
      </c>
      <c r="R400" s="123">
        <f t="shared" si="313"/>
        <v>20000</v>
      </c>
      <c r="S400" s="121">
        <f t="shared" si="313"/>
        <v>15000</v>
      </c>
      <c r="T400" s="121"/>
      <c r="U400" s="121">
        <f t="shared" si="314"/>
        <v>0</v>
      </c>
      <c r="V400" s="121">
        <f t="shared" si="314"/>
        <v>0</v>
      </c>
      <c r="W400" s="121">
        <f t="shared" si="314"/>
        <v>4000</v>
      </c>
      <c r="X400" s="121">
        <f>X401</f>
        <v>4000</v>
      </c>
      <c r="Y400" s="121">
        <f t="shared" si="259"/>
        <v>26.666666666666668</v>
      </c>
      <c r="AA400" s="121">
        <f t="shared" si="315"/>
        <v>3000</v>
      </c>
      <c r="AB400" s="121">
        <f t="shared" si="315"/>
        <v>1000</v>
      </c>
      <c r="AC400" s="121">
        <f t="shared" si="315"/>
        <v>1000</v>
      </c>
      <c r="AD400" s="121">
        <f>AD401</f>
        <v>5000</v>
      </c>
      <c r="AE400" s="121">
        <f t="shared" si="306"/>
        <v>33.333333333333336</v>
      </c>
      <c r="AG400" s="121">
        <f t="shared" si="261"/>
        <v>9000</v>
      </c>
      <c r="AH400" s="121">
        <f t="shared" si="262"/>
        <v>60</v>
      </c>
      <c r="AJ400" s="121">
        <f t="shared" si="316"/>
        <v>1000</v>
      </c>
      <c r="AK400" s="121">
        <f t="shared" si="316"/>
        <v>1000</v>
      </c>
      <c r="AL400" s="121">
        <f t="shared" si="316"/>
        <v>1000</v>
      </c>
      <c r="AM400" s="121">
        <f>AM401</f>
        <v>3000</v>
      </c>
      <c r="AN400" s="121">
        <f t="shared" si="307"/>
        <v>20</v>
      </c>
      <c r="AP400" s="121">
        <f t="shared" si="317"/>
        <v>1000</v>
      </c>
      <c r="AQ400" s="121">
        <f t="shared" si="317"/>
        <v>1000</v>
      </c>
      <c r="AR400" s="121">
        <f t="shared" si="317"/>
        <v>1000</v>
      </c>
      <c r="AS400" s="121">
        <f>AS401</f>
        <v>3000</v>
      </c>
      <c r="AT400" s="121">
        <f t="shared" si="308"/>
        <v>20</v>
      </c>
      <c r="AV400" s="121">
        <f>AV401</f>
        <v>6000</v>
      </c>
      <c r="AW400" s="121">
        <f t="shared" si="266"/>
        <v>40</v>
      </c>
      <c r="AY400" s="121">
        <f t="shared" si="267"/>
        <v>15000</v>
      </c>
      <c r="AZ400" s="121">
        <f t="shared" si="268"/>
        <v>100</v>
      </c>
      <c r="BB400" s="121">
        <f t="shared" si="293"/>
        <v>0</v>
      </c>
      <c r="BC400" s="117">
        <f t="shared" si="294"/>
        <v>0</v>
      </c>
      <c r="BD400" s="121">
        <f t="shared" si="295"/>
        <v>15000</v>
      </c>
      <c r="BE400" s="93"/>
    </row>
    <row r="401" spans="1:57" ht="30" customHeight="1" x14ac:dyDescent="0.2">
      <c r="A401" s="74"/>
      <c r="B401" s="76"/>
      <c r="C401" s="76"/>
      <c r="D401" s="77"/>
      <c r="E401" s="78"/>
      <c r="F401" s="76"/>
      <c r="G401" s="79"/>
      <c r="H401" s="80"/>
      <c r="I401" s="81"/>
      <c r="J401" s="124" t="s">
        <v>52</v>
      </c>
      <c r="K401" s="82"/>
      <c r="L401" s="83"/>
      <c r="M401" s="77"/>
      <c r="N401" s="101" t="s">
        <v>53</v>
      </c>
      <c r="O401" s="102">
        <v>10000</v>
      </c>
      <c r="P401" s="103">
        <f>P402+P403+P404</f>
        <v>15000</v>
      </c>
      <c r="Q401" s="125">
        <f>Q402+Q403+Q404</f>
        <v>18000</v>
      </c>
      <c r="R401" s="126">
        <f>R402+R403+R404</f>
        <v>20000</v>
      </c>
      <c r="S401" s="103">
        <f>S402+S403+S404</f>
        <v>15000</v>
      </c>
      <c r="T401" s="103"/>
      <c r="U401" s="103">
        <f>U402+U403+U404</f>
        <v>0</v>
      </c>
      <c r="V401" s="103">
        <f>V402+V403+V404</f>
        <v>0</v>
      </c>
      <c r="W401" s="103">
        <f>W402+W403+W404</f>
        <v>4000</v>
      </c>
      <c r="X401" s="103">
        <f>SUM(U401:W401)</f>
        <v>4000</v>
      </c>
      <c r="Y401" s="103">
        <f t="shared" ref="Y401:Y464" si="318">X401/(S401/100)</f>
        <v>26.666666666666668</v>
      </c>
      <c r="AA401" s="103">
        <f>AA402+AA403+AA404</f>
        <v>3000</v>
      </c>
      <c r="AB401" s="103">
        <f>AB402+AB403+AB404</f>
        <v>1000</v>
      </c>
      <c r="AC401" s="103">
        <f>AC402+AC403+AC404</f>
        <v>1000</v>
      </c>
      <c r="AD401" s="103">
        <f>SUM(AA401:AC401)</f>
        <v>5000</v>
      </c>
      <c r="AE401" s="103">
        <f t="shared" si="306"/>
        <v>33.333333333333336</v>
      </c>
      <c r="AG401" s="103">
        <f t="shared" ref="AG401:AG464" si="319">X401+AD401</f>
        <v>9000</v>
      </c>
      <c r="AH401" s="103">
        <f t="shared" ref="AH401:AH464" si="320">AG401/(S401/100)</f>
        <v>60</v>
      </c>
      <c r="AJ401" s="103">
        <f>AJ402+AJ403+AJ404</f>
        <v>1000</v>
      </c>
      <c r="AK401" s="103">
        <f>AK402+AK403+AK404</f>
        <v>1000</v>
      </c>
      <c r="AL401" s="103">
        <f>AL402+AL403+AL404</f>
        <v>1000</v>
      </c>
      <c r="AM401" s="103">
        <f>SUM(AJ401:AL401)</f>
        <v>3000</v>
      </c>
      <c r="AN401" s="103">
        <f t="shared" si="307"/>
        <v>20</v>
      </c>
      <c r="AP401" s="103">
        <f>AP402+AP403+AP404</f>
        <v>1000</v>
      </c>
      <c r="AQ401" s="103">
        <f>AQ402+AQ403+AQ404</f>
        <v>1000</v>
      </c>
      <c r="AR401" s="103">
        <f>AR402+AR403+AR404</f>
        <v>1000</v>
      </c>
      <c r="AS401" s="103">
        <f>SUM(AP401:AR401)</f>
        <v>3000</v>
      </c>
      <c r="AT401" s="103">
        <f t="shared" si="308"/>
        <v>20</v>
      </c>
      <c r="AV401" s="103">
        <f>AM401+AS401</f>
        <v>6000</v>
      </c>
      <c r="AW401" s="103">
        <f t="shared" ref="AW401:AW464" si="321">AV401/(S401/100)</f>
        <v>40</v>
      </c>
      <c r="AY401" s="103">
        <f t="shared" ref="AY401:AY452" si="322">AG401+AV401</f>
        <v>15000</v>
      </c>
      <c r="AZ401" s="103">
        <f t="shared" ref="AZ401:AZ464" si="323">AY401/(S401/100)</f>
        <v>100</v>
      </c>
      <c r="BB401" s="103">
        <f t="shared" si="293"/>
        <v>0</v>
      </c>
      <c r="BC401" s="117">
        <f t="shared" si="294"/>
        <v>0</v>
      </c>
      <c r="BD401" s="103">
        <f t="shared" si="295"/>
        <v>15000</v>
      </c>
      <c r="BE401" s="93"/>
    </row>
    <row r="402" spans="1:57" ht="30" customHeight="1" x14ac:dyDescent="0.2">
      <c r="A402" s="74"/>
      <c r="B402" s="76"/>
      <c r="C402" s="76"/>
      <c r="D402" s="77"/>
      <c r="E402" s="78"/>
      <c r="F402" s="76"/>
      <c r="G402" s="79"/>
      <c r="H402" s="80"/>
      <c r="I402" s="81"/>
      <c r="J402" s="78"/>
      <c r="K402" s="127">
        <v>2</v>
      </c>
      <c r="L402" s="83"/>
      <c r="M402" s="77"/>
      <c r="N402" s="128" t="s">
        <v>54</v>
      </c>
      <c r="O402" s="129">
        <v>7000</v>
      </c>
      <c r="P402" s="117">
        <v>11000</v>
      </c>
      <c r="Q402" s="117">
        <v>13000</v>
      </c>
      <c r="R402" s="117">
        <v>15000</v>
      </c>
      <c r="S402" s="117">
        <v>11000</v>
      </c>
      <c r="T402" s="117"/>
      <c r="U402" s="117"/>
      <c r="V402" s="117"/>
      <c r="W402" s="117">
        <v>2000</v>
      </c>
      <c r="X402" s="117">
        <f>SUM(U402:W402)</f>
        <v>2000</v>
      </c>
      <c r="Y402" s="117">
        <f t="shared" si="318"/>
        <v>18.181818181818183</v>
      </c>
      <c r="AA402" s="117">
        <v>1000</v>
      </c>
      <c r="AB402" s="117">
        <v>1000</v>
      </c>
      <c r="AC402" s="117">
        <v>1000</v>
      </c>
      <c r="AD402" s="117">
        <f>SUM(AA402:AC402)</f>
        <v>3000</v>
      </c>
      <c r="AE402" s="117">
        <f t="shared" si="306"/>
        <v>27.272727272727273</v>
      </c>
      <c r="AG402" s="117">
        <f t="shared" si="319"/>
        <v>5000</v>
      </c>
      <c r="AH402" s="117">
        <f t="shared" si="320"/>
        <v>45.454545454545453</v>
      </c>
      <c r="AJ402" s="117">
        <v>1000</v>
      </c>
      <c r="AK402" s="117">
        <v>1000</v>
      </c>
      <c r="AL402" s="117">
        <v>1000</v>
      </c>
      <c r="AM402" s="117">
        <f>SUM(AJ402:AL402)</f>
        <v>3000</v>
      </c>
      <c r="AN402" s="117">
        <f t="shared" si="307"/>
        <v>27.272727272727273</v>
      </c>
      <c r="AP402" s="117">
        <v>1000</v>
      </c>
      <c r="AQ402" s="117">
        <v>1000</v>
      </c>
      <c r="AR402" s="117">
        <v>1000</v>
      </c>
      <c r="AS402" s="117">
        <f>SUM(AP402:AR402)</f>
        <v>3000</v>
      </c>
      <c r="AT402" s="117">
        <f t="shared" si="308"/>
        <v>27.272727272727273</v>
      </c>
      <c r="AV402" s="117">
        <f>AM402+AS402</f>
        <v>6000</v>
      </c>
      <c r="AW402" s="117">
        <f t="shared" si="321"/>
        <v>54.545454545454547</v>
      </c>
      <c r="AY402" s="117">
        <f t="shared" si="322"/>
        <v>11000</v>
      </c>
      <c r="AZ402" s="117">
        <f t="shared" si="323"/>
        <v>100</v>
      </c>
      <c r="BB402" s="117">
        <f t="shared" si="293"/>
        <v>0</v>
      </c>
      <c r="BC402" s="117">
        <f t="shared" si="294"/>
        <v>0</v>
      </c>
      <c r="BD402" s="117">
        <f t="shared" si="295"/>
        <v>11000</v>
      </c>
      <c r="BE402" s="93"/>
    </row>
    <row r="403" spans="1:57" ht="30" customHeight="1" x14ac:dyDescent="0.2">
      <c r="A403" s="74"/>
      <c r="B403" s="76"/>
      <c r="C403" s="76"/>
      <c r="D403" s="77"/>
      <c r="E403" s="78"/>
      <c r="F403" s="76"/>
      <c r="G403" s="79"/>
      <c r="H403" s="80"/>
      <c r="I403" s="81"/>
      <c r="J403" s="78"/>
      <c r="K403" s="127">
        <v>5</v>
      </c>
      <c r="L403" s="83"/>
      <c r="M403" s="77"/>
      <c r="N403" s="128" t="s">
        <v>55</v>
      </c>
      <c r="O403" s="129">
        <v>2000</v>
      </c>
      <c r="P403" s="117">
        <v>2000</v>
      </c>
      <c r="Q403" s="117">
        <v>3000</v>
      </c>
      <c r="R403" s="117">
        <v>3000</v>
      </c>
      <c r="S403" s="117">
        <v>2000</v>
      </c>
      <c r="T403" s="117"/>
      <c r="U403" s="117"/>
      <c r="V403" s="117"/>
      <c r="W403" s="117">
        <v>1000</v>
      </c>
      <c r="X403" s="117">
        <f>SUM(U403:W403)</f>
        <v>1000</v>
      </c>
      <c r="Y403" s="117">
        <f t="shared" si="318"/>
        <v>50</v>
      </c>
      <c r="AA403" s="117">
        <v>1000</v>
      </c>
      <c r="AB403" s="117"/>
      <c r="AC403" s="117"/>
      <c r="AD403" s="117">
        <f>SUM(AA403:AC403)</f>
        <v>1000</v>
      </c>
      <c r="AE403" s="117">
        <f t="shared" si="306"/>
        <v>50</v>
      </c>
      <c r="AG403" s="117">
        <f t="shared" si="319"/>
        <v>2000</v>
      </c>
      <c r="AH403" s="117">
        <f t="shared" si="320"/>
        <v>100</v>
      </c>
      <c r="AJ403" s="117"/>
      <c r="AK403" s="117"/>
      <c r="AL403" s="117"/>
      <c r="AM403" s="117">
        <f>SUM(AJ403:AL403)</f>
        <v>0</v>
      </c>
      <c r="AN403" s="117">
        <f t="shared" si="307"/>
        <v>0</v>
      </c>
      <c r="AP403" s="117"/>
      <c r="AQ403" s="117"/>
      <c r="AR403" s="117"/>
      <c r="AS403" s="117">
        <f>SUM(AP403:AR403)</f>
        <v>0</v>
      </c>
      <c r="AT403" s="117">
        <f t="shared" si="308"/>
        <v>0</v>
      </c>
      <c r="AV403" s="117">
        <f>AM403+AS403</f>
        <v>0</v>
      </c>
      <c r="AW403" s="117">
        <f t="shared" si="321"/>
        <v>0</v>
      </c>
      <c r="AY403" s="117">
        <f t="shared" si="322"/>
        <v>2000</v>
      </c>
      <c r="AZ403" s="117">
        <f t="shared" si="323"/>
        <v>100</v>
      </c>
      <c r="BB403" s="117">
        <f t="shared" si="293"/>
        <v>0</v>
      </c>
      <c r="BC403" s="117">
        <f t="shared" si="294"/>
        <v>0</v>
      </c>
      <c r="BD403" s="117">
        <f t="shared" si="295"/>
        <v>2000</v>
      </c>
      <c r="BE403" s="93"/>
    </row>
    <row r="404" spans="1:57" ht="30" customHeight="1" x14ac:dyDescent="0.2">
      <c r="A404" s="74"/>
      <c r="B404" s="76"/>
      <c r="C404" s="76"/>
      <c r="D404" s="77"/>
      <c r="E404" s="78"/>
      <c r="F404" s="76"/>
      <c r="G404" s="79"/>
      <c r="H404" s="80"/>
      <c r="I404" s="81"/>
      <c r="J404" s="78"/>
      <c r="K404" s="127">
        <v>7</v>
      </c>
      <c r="L404" s="83"/>
      <c r="M404" s="77"/>
      <c r="N404" s="128" t="s">
        <v>56</v>
      </c>
      <c r="O404" s="129">
        <v>1000</v>
      </c>
      <c r="P404" s="117">
        <v>2000</v>
      </c>
      <c r="Q404" s="117">
        <v>2000</v>
      </c>
      <c r="R404" s="117">
        <v>2000</v>
      </c>
      <c r="S404" s="117">
        <v>2000</v>
      </c>
      <c r="T404" s="117"/>
      <c r="U404" s="117"/>
      <c r="V404" s="117"/>
      <c r="W404" s="117">
        <v>1000</v>
      </c>
      <c r="X404" s="117">
        <f>SUM(U404:W404)</f>
        <v>1000</v>
      </c>
      <c r="Y404" s="117">
        <f t="shared" si="318"/>
        <v>50</v>
      </c>
      <c r="AA404" s="117">
        <v>1000</v>
      </c>
      <c r="AB404" s="117"/>
      <c r="AC404" s="117"/>
      <c r="AD404" s="117">
        <f>SUM(AA404:AC404)</f>
        <v>1000</v>
      </c>
      <c r="AE404" s="117">
        <f t="shared" si="306"/>
        <v>50</v>
      </c>
      <c r="AG404" s="117">
        <f t="shared" si="319"/>
        <v>2000</v>
      </c>
      <c r="AH404" s="117">
        <f t="shared" si="320"/>
        <v>100</v>
      </c>
      <c r="AJ404" s="117"/>
      <c r="AK404" s="117"/>
      <c r="AL404" s="117"/>
      <c r="AM404" s="117">
        <f>SUM(AJ404:AL404)</f>
        <v>0</v>
      </c>
      <c r="AN404" s="117">
        <f t="shared" si="307"/>
        <v>0</v>
      </c>
      <c r="AP404" s="117"/>
      <c r="AQ404" s="117"/>
      <c r="AR404" s="117"/>
      <c r="AS404" s="117">
        <f>SUM(AP404:AR404)</f>
        <v>0</v>
      </c>
      <c r="AT404" s="117">
        <f t="shared" si="308"/>
        <v>0</v>
      </c>
      <c r="AV404" s="117">
        <f>AM404+AS404</f>
        <v>0</v>
      </c>
      <c r="AW404" s="117">
        <f t="shared" si="321"/>
        <v>0</v>
      </c>
      <c r="AY404" s="117">
        <f t="shared" si="322"/>
        <v>2000</v>
      </c>
      <c r="AZ404" s="117">
        <f t="shared" si="323"/>
        <v>100</v>
      </c>
      <c r="BB404" s="117">
        <f t="shared" si="293"/>
        <v>0</v>
      </c>
      <c r="BC404" s="117">
        <f t="shared" si="294"/>
        <v>0</v>
      </c>
      <c r="BD404" s="117">
        <f t="shared" si="295"/>
        <v>2000</v>
      </c>
      <c r="BE404" s="93"/>
    </row>
    <row r="405" spans="1:57" ht="30" customHeight="1" x14ac:dyDescent="0.2">
      <c r="A405" s="74"/>
      <c r="B405" s="76"/>
      <c r="C405" s="76"/>
      <c r="D405" s="77"/>
      <c r="E405" s="78"/>
      <c r="F405" s="76"/>
      <c r="G405" s="104"/>
      <c r="H405" s="130" t="s">
        <v>57</v>
      </c>
      <c r="I405" s="131"/>
      <c r="J405" s="132"/>
      <c r="K405" s="133"/>
      <c r="L405" s="134"/>
      <c r="M405" s="135"/>
      <c r="N405" s="136" t="s">
        <v>58</v>
      </c>
      <c r="O405" s="137">
        <v>7000</v>
      </c>
      <c r="P405" s="139">
        <f t="shared" ref="P405:S406" si="324">P406</f>
        <v>6000</v>
      </c>
      <c r="Q405" s="138">
        <f t="shared" si="324"/>
        <v>6000</v>
      </c>
      <c r="R405" s="175">
        <f t="shared" si="324"/>
        <v>6000</v>
      </c>
      <c r="S405" s="139">
        <f t="shared" si="324"/>
        <v>6000</v>
      </c>
      <c r="T405" s="139"/>
      <c r="U405" s="139">
        <f t="shared" ref="U405:W406" si="325">U406</f>
        <v>0</v>
      </c>
      <c r="V405" s="139">
        <f t="shared" si="325"/>
        <v>0</v>
      </c>
      <c r="W405" s="139">
        <f t="shared" si="325"/>
        <v>3000</v>
      </c>
      <c r="X405" s="139">
        <f>SUM(U405:W405)</f>
        <v>3000</v>
      </c>
      <c r="Y405" s="139">
        <f t="shared" si="318"/>
        <v>50</v>
      </c>
      <c r="AA405" s="139">
        <f t="shared" ref="AA405:AC406" si="326">AA406</f>
        <v>0</v>
      </c>
      <c r="AB405" s="139">
        <f t="shared" si="326"/>
        <v>0</v>
      </c>
      <c r="AC405" s="139">
        <f t="shared" si="326"/>
        <v>2000</v>
      </c>
      <c r="AD405" s="139">
        <f>SUM(AA405:AC405)</f>
        <v>2000</v>
      </c>
      <c r="AE405" s="139">
        <f t="shared" si="306"/>
        <v>33.333333333333336</v>
      </c>
      <c r="AG405" s="139">
        <f t="shared" si="319"/>
        <v>5000</v>
      </c>
      <c r="AH405" s="139">
        <f t="shared" si="320"/>
        <v>83.333333333333329</v>
      </c>
      <c r="AJ405" s="139">
        <f t="shared" ref="AJ405:AL406" si="327">AJ406</f>
        <v>1000</v>
      </c>
      <c r="AK405" s="139">
        <f t="shared" si="327"/>
        <v>0</v>
      </c>
      <c r="AL405" s="139">
        <f t="shared" si="327"/>
        <v>0</v>
      </c>
      <c r="AM405" s="139">
        <f>SUM(AJ405:AL405)</f>
        <v>1000</v>
      </c>
      <c r="AN405" s="139">
        <f t="shared" si="307"/>
        <v>16.666666666666668</v>
      </c>
      <c r="AP405" s="139">
        <f t="shared" ref="AP405:AR406" si="328">AP406</f>
        <v>0</v>
      </c>
      <c r="AQ405" s="139">
        <f t="shared" si="328"/>
        <v>0</v>
      </c>
      <c r="AR405" s="139">
        <f t="shared" si="328"/>
        <v>0</v>
      </c>
      <c r="AS405" s="139">
        <f>SUM(AP405:AR405)</f>
        <v>0</v>
      </c>
      <c r="AT405" s="139">
        <f t="shared" si="308"/>
        <v>0</v>
      </c>
      <c r="AV405" s="139">
        <f t="shared" ref="AV405:AV450" si="329">AM405+AS405</f>
        <v>1000</v>
      </c>
      <c r="AW405" s="139">
        <f t="shared" si="321"/>
        <v>16.666666666666668</v>
      </c>
      <c r="AY405" s="139">
        <f t="shared" si="322"/>
        <v>6000</v>
      </c>
      <c r="AZ405" s="176">
        <f t="shared" si="323"/>
        <v>100</v>
      </c>
      <c r="BB405" s="139">
        <f t="shared" si="293"/>
        <v>0</v>
      </c>
      <c r="BC405" s="139">
        <f t="shared" ref="BC405:BC417" si="330">BB405/(P405/100)</f>
        <v>0</v>
      </c>
      <c r="BD405" s="139">
        <f t="shared" si="295"/>
        <v>6000</v>
      </c>
      <c r="BE405" s="93"/>
    </row>
    <row r="406" spans="1:57" ht="30" customHeight="1" x14ac:dyDescent="0.2">
      <c r="A406" s="74"/>
      <c r="B406" s="76"/>
      <c r="C406" s="76"/>
      <c r="D406" s="77"/>
      <c r="E406" s="78"/>
      <c r="F406" s="76"/>
      <c r="G406" s="79"/>
      <c r="H406" s="80"/>
      <c r="I406" s="118">
        <v>2</v>
      </c>
      <c r="J406" s="78"/>
      <c r="K406" s="82"/>
      <c r="L406" s="83"/>
      <c r="M406" s="77"/>
      <c r="N406" s="119" t="s">
        <v>51</v>
      </c>
      <c r="O406" s="120">
        <v>7000</v>
      </c>
      <c r="P406" s="121">
        <f t="shared" si="324"/>
        <v>6000</v>
      </c>
      <c r="Q406" s="122">
        <f t="shared" si="324"/>
        <v>6000</v>
      </c>
      <c r="R406" s="123">
        <f t="shared" si="324"/>
        <v>6000</v>
      </c>
      <c r="S406" s="121">
        <f t="shared" si="324"/>
        <v>6000</v>
      </c>
      <c r="T406" s="121"/>
      <c r="U406" s="121">
        <f t="shared" si="325"/>
        <v>0</v>
      </c>
      <c r="V406" s="121">
        <f t="shared" si="325"/>
        <v>0</v>
      </c>
      <c r="W406" s="121">
        <f t="shared" si="325"/>
        <v>3000</v>
      </c>
      <c r="X406" s="121">
        <f>X407</f>
        <v>3000</v>
      </c>
      <c r="Y406" s="121">
        <f t="shared" si="318"/>
        <v>50</v>
      </c>
      <c r="AA406" s="121">
        <f t="shared" si="326"/>
        <v>0</v>
      </c>
      <c r="AB406" s="121">
        <f t="shared" si="326"/>
        <v>0</v>
      </c>
      <c r="AC406" s="121">
        <f t="shared" si="326"/>
        <v>2000</v>
      </c>
      <c r="AD406" s="121">
        <f>AD407</f>
        <v>2000</v>
      </c>
      <c r="AE406" s="121">
        <f t="shared" si="306"/>
        <v>33.333333333333336</v>
      </c>
      <c r="AG406" s="121">
        <f t="shared" si="319"/>
        <v>5000</v>
      </c>
      <c r="AH406" s="121">
        <f t="shared" si="320"/>
        <v>83.333333333333329</v>
      </c>
      <c r="AJ406" s="121">
        <f t="shared" si="327"/>
        <v>1000</v>
      </c>
      <c r="AK406" s="121">
        <f t="shared" si="327"/>
        <v>0</v>
      </c>
      <c r="AL406" s="121">
        <f t="shared" si="327"/>
        <v>0</v>
      </c>
      <c r="AM406" s="121">
        <f>AM407</f>
        <v>1000</v>
      </c>
      <c r="AN406" s="121">
        <f t="shared" si="307"/>
        <v>16.666666666666668</v>
      </c>
      <c r="AP406" s="121">
        <f t="shared" si="328"/>
        <v>0</v>
      </c>
      <c r="AQ406" s="121">
        <f t="shared" si="328"/>
        <v>0</v>
      </c>
      <c r="AR406" s="121">
        <f t="shared" si="328"/>
        <v>0</v>
      </c>
      <c r="AS406" s="121">
        <f>AS407</f>
        <v>0</v>
      </c>
      <c r="AT406" s="121">
        <f t="shared" si="308"/>
        <v>0</v>
      </c>
      <c r="AV406" s="121">
        <f t="shared" si="329"/>
        <v>1000</v>
      </c>
      <c r="AW406" s="121">
        <f t="shared" si="321"/>
        <v>16.666666666666668</v>
      </c>
      <c r="AY406" s="121">
        <f t="shared" si="322"/>
        <v>6000</v>
      </c>
      <c r="AZ406" s="142">
        <f t="shared" si="323"/>
        <v>100</v>
      </c>
      <c r="BB406" s="121">
        <f t="shared" si="293"/>
        <v>0</v>
      </c>
      <c r="BC406" s="121">
        <f t="shared" si="330"/>
        <v>0</v>
      </c>
      <c r="BD406" s="121">
        <f t="shared" si="295"/>
        <v>6000</v>
      </c>
      <c r="BE406" s="93"/>
    </row>
    <row r="407" spans="1:57" ht="30" customHeight="1" x14ac:dyDescent="0.2">
      <c r="A407" s="74"/>
      <c r="B407" s="76"/>
      <c r="C407" s="76"/>
      <c r="D407" s="77"/>
      <c r="E407" s="78"/>
      <c r="F407" s="76"/>
      <c r="G407" s="79"/>
      <c r="H407" s="80"/>
      <c r="I407" s="81"/>
      <c r="J407" s="124" t="s">
        <v>52</v>
      </c>
      <c r="K407" s="82"/>
      <c r="L407" s="83"/>
      <c r="M407" s="77"/>
      <c r="N407" s="101" t="s">
        <v>53</v>
      </c>
      <c r="O407" s="102">
        <v>7000</v>
      </c>
      <c r="P407" s="103">
        <f>P408+P409+P410</f>
        <v>6000</v>
      </c>
      <c r="Q407" s="125">
        <f>Q408+Q409+Q410</f>
        <v>6000</v>
      </c>
      <c r="R407" s="126">
        <f>R408+R409+R410</f>
        <v>6000</v>
      </c>
      <c r="S407" s="103">
        <f>S408+S409+S410</f>
        <v>6000</v>
      </c>
      <c r="T407" s="103"/>
      <c r="U407" s="103">
        <f>U408+U409+U410</f>
        <v>0</v>
      </c>
      <c r="V407" s="103">
        <f>V408+V409+V410</f>
        <v>0</v>
      </c>
      <c r="W407" s="103">
        <f>W408+W409+W410</f>
        <v>3000</v>
      </c>
      <c r="X407" s="103">
        <f>X408+X409+X410</f>
        <v>3000</v>
      </c>
      <c r="Y407" s="103">
        <f t="shared" si="318"/>
        <v>50</v>
      </c>
      <c r="AA407" s="103">
        <f>AA408+AA409+AA410</f>
        <v>0</v>
      </c>
      <c r="AB407" s="103">
        <f>AB408+AB409+AB410</f>
        <v>0</v>
      </c>
      <c r="AC407" s="103">
        <f>AC408+AC409+AC410</f>
        <v>2000</v>
      </c>
      <c r="AD407" s="103">
        <f>AD408+AD409+AD410</f>
        <v>2000</v>
      </c>
      <c r="AE407" s="103">
        <f t="shared" si="306"/>
        <v>33.333333333333336</v>
      </c>
      <c r="AG407" s="103">
        <f t="shared" si="319"/>
        <v>5000</v>
      </c>
      <c r="AH407" s="103">
        <f t="shared" si="320"/>
        <v>83.333333333333329</v>
      </c>
      <c r="AJ407" s="103">
        <f>AJ408+AJ409+AJ410</f>
        <v>1000</v>
      </c>
      <c r="AK407" s="103">
        <f>AK408+AK409+AK410</f>
        <v>0</v>
      </c>
      <c r="AL407" s="103">
        <f>AL408+AL409+AL410</f>
        <v>0</v>
      </c>
      <c r="AM407" s="103">
        <f>AM408+AM409+AM410</f>
        <v>1000</v>
      </c>
      <c r="AN407" s="103">
        <f t="shared" si="307"/>
        <v>16.666666666666668</v>
      </c>
      <c r="AP407" s="103">
        <f>AP408+AP409+AP410</f>
        <v>0</v>
      </c>
      <c r="AQ407" s="103">
        <f>AQ408+AQ409+AQ410</f>
        <v>0</v>
      </c>
      <c r="AR407" s="103">
        <f>AR408+AR409+AR410</f>
        <v>0</v>
      </c>
      <c r="AS407" s="103">
        <f>AS408+AS409+AS410</f>
        <v>0</v>
      </c>
      <c r="AT407" s="103">
        <f t="shared" si="308"/>
        <v>0</v>
      </c>
      <c r="AV407" s="103">
        <f t="shared" si="329"/>
        <v>1000</v>
      </c>
      <c r="AW407" s="103">
        <f t="shared" si="321"/>
        <v>16.666666666666668</v>
      </c>
      <c r="AY407" s="103">
        <f t="shared" si="322"/>
        <v>6000</v>
      </c>
      <c r="AZ407" s="143">
        <f t="shared" si="323"/>
        <v>100</v>
      </c>
      <c r="BB407" s="103">
        <f t="shared" si="293"/>
        <v>0</v>
      </c>
      <c r="BC407" s="103">
        <f t="shared" si="330"/>
        <v>0</v>
      </c>
      <c r="BD407" s="103">
        <f t="shared" si="295"/>
        <v>6000</v>
      </c>
      <c r="BE407" s="93"/>
    </row>
    <row r="408" spans="1:57" ht="30" customHeight="1" x14ac:dyDescent="0.2">
      <c r="A408" s="74"/>
      <c r="B408" s="76"/>
      <c r="C408" s="76"/>
      <c r="D408" s="77"/>
      <c r="E408" s="78"/>
      <c r="F408" s="76"/>
      <c r="G408" s="79"/>
      <c r="H408" s="80"/>
      <c r="I408" s="81"/>
      <c r="J408" s="78"/>
      <c r="K408" s="127">
        <v>2</v>
      </c>
      <c r="L408" s="83"/>
      <c r="M408" s="77"/>
      <c r="N408" s="128" t="s">
        <v>54</v>
      </c>
      <c r="O408" s="129">
        <v>3000</v>
      </c>
      <c r="P408" s="117">
        <v>3000</v>
      </c>
      <c r="Q408" s="117">
        <v>3000</v>
      </c>
      <c r="R408" s="117">
        <v>3000</v>
      </c>
      <c r="S408" s="117">
        <v>3000</v>
      </c>
      <c r="T408" s="117"/>
      <c r="U408" s="117"/>
      <c r="V408" s="117"/>
      <c r="W408" s="117">
        <v>1000</v>
      </c>
      <c r="X408" s="117">
        <f>SUM(U408:W408)</f>
        <v>1000</v>
      </c>
      <c r="Y408" s="117">
        <f t="shared" si="318"/>
        <v>33.333333333333336</v>
      </c>
      <c r="AA408" s="117"/>
      <c r="AB408" s="117"/>
      <c r="AC408" s="117">
        <v>1000</v>
      </c>
      <c r="AD408" s="117">
        <f>SUM(AA408:AC408)</f>
        <v>1000</v>
      </c>
      <c r="AE408" s="117">
        <f t="shared" si="306"/>
        <v>33.333333333333336</v>
      </c>
      <c r="AG408" s="117">
        <f t="shared" si="319"/>
        <v>2000</v>
      </c>
      <c r="AH408" s="117">
        <f t="shared" si="320"/>
        <v>66.666666666666671</v>
      </c>
      <c r="AJ408" s="117">
        <v>1000</v>
      </c>
      <c r="AK408" s="117"/>
      <c r="AL408" s="117"/>
      <c r="AM408" s="117">
        <f>SUM(AJ408:AL408)</f>
        <v>1000</v>
      </c>
      <c r="AN408" s="117">
        <f t="shared" si="307"/>
        <v>33.333333333333336</v>
      </c>
      <c r="AP408" s="117"/>
      <c r="AQ408" s="117"/>
      <c r="AR408" s="117"/>
      <c r="AS408" s="117">
        <f>SUM(AP408:AR408)</f>
        <v>0</v>
      </c>
      <c r="AT408" s="117">
        <f t="shared" si="308"/>
        <v>0</v>
      </c>
      <c r="AV408" s="117">
        <f t="shared" si="329"/>
        <v>1000</v>
      </c>
      <c r="AW408" s="117">
        <f t="shared" si="321"/>
        <v>33.333333333333336</v>
      </c>
      <c r="AY408" s="117">
        <f t="shared" si="322"/>
        <v>3000</v>
      </c>
      <c r="AZ408" s="144">
        <f t="shared" si="323"/>
        <v>100</v>
      </c>
      <c r="BB408" s="117">
        <f t="shared" si="293"/>
        <v>0</v>
      </c>
      <c r="BC408" s="117">
        <f t="shared" si="330"/>
        <v>0</v>
      </c>
      <c r="BD408" s="117">
        <f t="shared" si="295"/>
        <v>3000</v>
      </c>
      <c r="BE408" s="93"/>
    </row>
    <row r="409" spans="1:57" ht="30" customHeight="1" x14ac:dyDescent="0.2">
      <c r="A409" s="74"/>
      <c r="B409" s="76"/>
      <c r="C409" s="76"/>
      <c r="D409" s="77"/>
      <c r="E409" s="78"/>
      <c r="F409" s="76"/>
      <c r="G409" s="79"/>
      <c r="H409" s="80"/>
      <c r="I409" s="81"/>
      <c r="J409" s="78"/>
      <c r="K409" s="127">
        <v>5</v>
      </c>
      <c r="L409" s="83"/>
      <c r="M409" s="77"/>
      <c r="N409" s="128" t="s">
        <v>55</v>
      </c>
      <c r="O409" s="129">
        <v>2000</v>
      </c>
      <c r="P409" s="117">
        <v>1000</v>
      </c>
      <c r="Q409" s="117">
        <v>1000</v>
      </c>
      <c r="R409" s="117">
        <v>1000</v>
      </c>
      <c r="S409" s="117">
        <v>1000</v>
      </c>
      <c r="T409" s="117"/>
      <c r="U409" s="117"/>
      <c r="V409" s="117"/>
      <c r="W409" s="117">
        <v>1000</v>
      </c>
      <c r="X409" s="117">
        <f>SUM(U409:W409)</f>
        <v>1000</v>
      </c>
      <c r="Y409" s="117">
        <f t="shared" si="318"/>
        <v>100</v>
      </c>
      <c r="AA409" s="117"/>
      <c r="AB409" s="117"/>
      <c r="AC409" s="117"/>
      <c r="AD409" s="117">
        <f>SUM(AA409:AC409)</f>
        <v>0</v>
      </c>
      <c r="AE409" s="117">
        <f t="shared" si="306"/>
        <v>0</v>
      </c>
      <c r="AG409" s="117">
        <f t="shared" si="319"/>
        <v>1000</v>
      </c>
      <c r="AH409" s="117">
        <f t="shared" si="320"/>
        <v>100</v>
      </c>
      <c r="AJ409" s="117"/>
      <c r="AK409" s="117"/>
      <c r="AL409" s="117"/>
      <c r="AM409" s="117">
        <f>SUM(AJ409:AL409)</f>
        <v>0</v>
      </c>
      <c r="AN409" s="117">
        <f t="shared" si="307"/>
        <v>0</v>
      </c>
      <c r="AP409" s="117"/>
      <c r="AQ409" s="117"/>
      <c r="AR409" s="117"/>
      <c r="AS409" s="117">
        <f>SUM(AP409:AR409)</f>
        <v>0</v>
      </c>
      <c r="AT409" s="117">
        <f t="shared" si="308"/>
        <v>0</v>
      </c>
      <c r="AV409" s="117">
        <f t="shared" si="329"/>
        <v>0</v>
      </c>
      <c r="AW409" s="117">
        <f t="shared" si="321"/>
        <v>0</v>
      </c>
      <c r="AY409" s="117">
        <f t="shared" si="322"/>
        <v>1000</v>
      </c>
      <c r="AZ409" s="144">
        <f t="shared" si="323"/>
        <v>100</v>
      </c>
      <c r="BB409" s="117">
        <f t="shared" si="293"/>
        <v>0</v>
      </c>
      <c r="BC409" s="117">
        <f t="shared" si="330"/>
        <v>0</v>
      </c>
      <c r="BD409" s="117">
        <f t="shared" si="295"/>
        <v>1000</v>
      </c>
      <c r="BE409" s="93"/>
    </row>
    <row r="410" spans="1:57" ht="30" customHeight="1" x14ac:dyDescent="0.2">
      <c r="A410" s="74"/>
      <c r="B410" s="76"/>
      <c r="C410" s="76"/>
      <c r="D410" s="77"/>
      <c r="E410" s="78"/>
      <c r="F410" s="76"/>
      <c r="G410" s="79"/>
      <c r="H410" s="80"/>
      <c r="I410" s="81"/>
      <c r="J410" s="78"/>
      <c r="K410" s="127">
        <v>7</v>
      </c>
      <c r="L410" s="83"/>
      <c r="M410" s="77"/>
      <c r="N410" s="128" t="s">
        <v>56</v>
      </c>
      <c r="O410" s="129">
        <v>2000</v>
      </c>
      <c r="P410" s="117">
        <v>2000</v>
      </c>
      <c r="Q410" s="117">
        <v>2000</v>
      </c>
      <c r="R410" s="117">
        <v>2000</v>
      </c>
      <c r="S410" s="117">
        <v>2000</v>
      </c>
      <c r="T410" s="117"/>
      <c r="U410" s="117"/>
      <c r="V410" s="117"/>
      <c r="W410" s="117">
        <v>1000</v>
      </c>
      <c r="X410" s="117">
        <f>SUM(U410:W410)</f>
        <v>1000</v>
      </c>
      <c r="Y410" s="117">
        <f t="shared" si="318"/>
        <v>50</v>
      </c>
      <c r="AA410" s="117"/>
      <c r="AB410" s="117"/>
      <c r="AC410" s="117">
        <v>1000</v>
      </c>
      <c r="AD410" s="117">
        <f>SUM(AA410:AC410)</f>
        <v>1000</v>
      </c>
      <c r="AE410" s="117">
        <f t="shared" si="306"/>
        <v>50</v>
      </c>
      <c r="AG410" s="117">
        <f t="shared" si="319"/>
        <v>2000</v>
      </c>
      <c r="AH410" s="117">
        <f t="shared" si="320"/>
        <v>100</v>
      </c>
      <c r="AJ410" s="117"/>
      <c r="AK410" s="117"/>
      <c r="AL410" s="117"/>
      <c r="AM410" s="117">
        <f>SUM(AJ410:AL410)</f>
        <v>0</v>
      </c>
      <c r="AN410" s="117">
        <f t="shared" si="307"/>
        <v>0</v>
      </c>
      <c r="AP410" s="117"/>
      <c r="AQ410" s="117"/>
      <c r="AR410" s="117"/>
      <c r="AS410" s="117">
        <f>SUM(AP410:AR410)</f>
        <v>0</v>
      </c>
      <c r="AT410" s="117">
        <f t="shared" si="308"/>
        <v>0</v>
      </c>
      <c r="AV410" s="117">
        <f t="shared" si="329"/>
        <v>0</v>
      </c>
      <c r="AW410" s="117">
        <f t="shared" si="321"/>
        <v>0</v>
      </c>
      <c r="AY410" s="117">
        <f t="shared" si="322"/>
        <v>2000</v>
      </c>
      <c r="AZ410" s="144">
        <f t="shared" si="323"/>
        <v>100</v>
      </c>
      <c r="BB410" s="117">
        <f t="shared" si="293"/>
        <v>0</v>
      </c>
      <c r="BC410" s="117">
        <f t="shared" si="330"/>
        <v>0</v>
      </c>
      <c r="BD410" s="117">
        <f t="shared" si="295"/>
        <v>2000</v>
      </c>
      <c r="BE410" s="93"/>
    </row>
    <row r="411" spans="1:57" ht="30" customHeight="1" x14ac:dyDescent="0.2">
      <c r="A411" s="74"/>
      <c r="B411" s="76"/>
      <c r="C411" s="76"/>
      <c r="D411" s="77"/>
      <c r="E411" s="78"/>
      <c r="F411" s="76"/>
      <c r="G411" s="104"/>
      <c r="H411" s="145" t="s">
        <v>45</v>
      </c>
      <c r="I411" s="146"/>
      <c r="J411" s="147"/>
      <c r="K411" s="148"/>
      <c r="L411" s="149"/>
      <c r="M411" s="150"/>
      <c r="N411" s="151" t="s">
        <v>59</v>
      </c>
      <c r="O411" s="152">
        <v>573000</v>
      </c>
      <c r="P411" s="153">
        <f>P412</f>
        <v>512000</v>
      </c>
      <c r="Q411" s="241">
        <f>Q412</f>
        <v>513000</v>
      </c>
      <c r="R411" s="242">
        <f>R412</f>
        <v>513000</v>
      </c>
      <c r="S411" s="153">
        <f>S412</f>
        <v>512000</v>
      </c>
      <c r="T411" s="153"/>
      <c r="U411" s="153">
        <f>U412</f>
        <v>0</v>
      </c>
      <c r="V411" s="153">
        <f>V412</f>
        <v>9000</v>
      </c>
      <c r="W411" s="153">
        <f>W412</f>
        <v>156000</v>
      </c>
      <c r="X411" s="153">
        <f>X412</f>
        <v>165000</v>
      </c>
      <c r="Y411" s="153">
        <f t="shared" si="318"/>
        <v>32.2265625</v>
      </c>
      <c r="AA411" s="153">
        <f>AA412</f>
        <v>52000</v>
      </c>
      <c r="AB411" s="153">
        <f>AB412</f>
        <v>43000</v>
      </c>
      <c r="AC411" s="153">
        <f>AC412</f>
        <v>41000</v>
      </c>
      <c r="AD411" s="153">
        <f>AD412</f>
        <v>136000</v>
      </c>
      <c r="AE411" s="153">
        <f t="shared" si="306"/>
        <v>26.5625</v>
      </c>
      <c r="AG411" s="153">
        <f t="shared" si="319"/>
        <v>301000</v>
      </c>
      <c r="AH411" s="153">
        <f t="shared" si="320"/>
        <v>58.7890625</v>
      </c>
      <c r="AJ411" s="153">
        <f>AJ412</f>
        <v>42000</v>
      </c>
      <c r="AK411" s="153">
        <f>AK412</f>
        <v>40000</v>
      </c>
      <c r="AL411" s="153">
        <f>AL412</f>
        <v>40000</v>
      </c>
      <c r="AM411" s="153">
        <f>AM412</f>
        <v>122000</v>
      </c>
      <c r="AN411" s="153">
        <f t="shared" si="307"/>
        <v>23.828125</v>
      </c>
      <c r="AP411" s="153">
        <f>AP412</f>
        <v>42000</v>
      </c>
      <c r="AQ411" s="153">
        <f>AQ412</f>
        <v>47000</v>
      </c>
      <c r="AR411" s="153">
        <f>AR412</f>
        <v>0</v>
      </c>
      <c r="AS411" s="153">
        <f>AS412</f>
        <v>89000</v>
      </c>
      <c r="AT411" s="153">
        <f t="shared" si="308"/>
        <v>17.3828125</v>
      </c>
      <c r="AV411" s="153">
        <f t="shared" si="329"/>
        <v>211000</v>
      </c>
      <c r="AW411" s="153">
        <f t="shared" si="321"/>
        <v>41.2109375</v>
      </c>
      <c r="AY411" s="153">
        <f t="shared" si="322"/>
        <v>512000</v>
      </c>
      <c r="AZ411" s="153">
        <f t="shared" si="323"/>
        <v>100</v>
      </c>
      <c r="BB411" s="152">
        <f t="shared" si="293"/>
        <v>0</v>
      </c>
      <c r="BC411" s="153">
        <f t="shared" si="330"/>
        <v>0</v>
      </c>
      <c r="BD411" s="153">
        <f t="shared" si="295"/>
        <v>512000</v>
      </c>
      <c r="BE411" s="93"/>
    </row>
    <row r="412" spans="1:57" ht="30" customHeight="1" x14ac:dyDescent="0.2">
      <c r="A412" s="74"/>
      <c r="B412" s="76"/>
      <c r="C412" s="76"/>
      <c r="D412" s="77"/>
      <c r="E412" s="78"/>
      <c r="F412" s="76"/>
      <c r="G412" s="79"/>
      <c r="H412" s="80"/>
      <c r="I412" s="118">
        <v>2</v>
      </c>
      <c r="J412" s="78"/>
      <c r="K412" s="82"/>
      <c r="L412" s="83"/>
      <c r="M412" s="77"/>
      <c r="N412" s="119" t="s">
        <v>51</v>
      </c>
      <c r="O412" s="120">
        <v>573000</v>
      </c>
      <c r="P412" s="121">
        <f>P413+P416</f>
        <v>512000</v>
      </c>
      <c r="Q412" s="122">
        <f>Q413+Q416</f>
        <v>513000</v>
      </c>
      <c r="R412" s="123">
        <f>R413+R416</f>
        <v>513000</v>
      </c>
      <c r="S412" s="121">
        <f>S413+S416</f>
        <v>512000</v>
      </c>
      <c r="T412" s="121"/>
      <c r="U412" s="121">
        <f>U413+U416</f>
        <v>0</v>
      </c>
      <c r="V412" s="121">
        <f>V413+V416</f>
        <v>9000</v>
      </c>
      <c r="W412" s="121">
        <f>W413+W416</f>
        <v>156000</v>
      </c>
      <c r="X412" s="121">
        <f>X413+X416</f>
        <v>165000</v>
      </c>
      <c r="Y412" s="121">
        <f t="shared" si="318"/>
        <v>32.2265625</v>
      </c>
      <c r="AA412" s="121">
        <f>AA413+AA416</f>
        <v>52000</v>
      </c>
      <c r="AB412" s="121">
        <f>AB413+AB416</f>
        <v>43000</v>
      </c>
      <c r="AC412" s="121">
        <f>AC413+AC416</f>
        <v>41000</v>
      </c>
      <c r="AD412" s="121">
        <f>AD413+AD416</f>
        <v>136000</v>
      </c>
      <c r="AE412" s="121">
        <f t="shared" si="306"/>
        <v>26.5625</v>
      </c>
      <c r="AG412" s="121">
        <f t="shared" si="319"/>
        <v>301000</v>
      </c>
      <c r="AH412" s="121">
        <f t="shared" si="320"/>
        <v>58.7890625</v>
      </c>
      <c r="AJ412" s="121">
        <f>AJ413+AJ416</f>
        <v>42000</v>
      </c>
      <c r="AK412" s="121">
        <f>AK413+AK416</f>
        <v>40000</v>
      </c>
      <c r="AL412" s="121">
        <f>AL413+AL416</f>
        <v>40000</v>
      </c>
      <c r="AM412" s="121">
        <f>AM413+AM416</f>
        <v>122000</v>
      </c>
      <c r="AN412" s="121">
        <f t="shared" si="307"/>
        <v>23.828125</v>
      </c>
      <c r="AP412" s="121">
        <f>AP413+AP416</f>
        <v>42000</v>
      </c>
      <c r="AQ412" s="121">
        <f>AQ413+AQ416</f>
        <v>47000</v>
      </c>
      <c r="AR412" s="121">
        <f>AR413+AR416</f>
        <v>0</v>
      </c>
      <c r="AS412" s="121">
        <f>AS413+AS416</f>
        <v>89000</v>
      </c>
      <c r="AT412" s="121">
        <f t="shared" si="308"/>
        <v>17.3828125</v>
      </c>
      <c r="AV412" s="121">
        <f t="shared" si="329"/>
        <v>211000</v>
      </c>
      <c r="AW412" s="121">
        <f t="shared" si="321"/>
        <v>41.2109375</v>
      </c>
      <c r="AY412" s="121">
        <f t="shared" si="322"/>
        <v>512000</v>
      </c>
      <c r="AZ412" s="121">
        <f t="shared" si="323"/>
        <v>100</v>
      </c>
      <c r="BB412" s="120">
        <f t="shared" si="293"/>
        <v>0</v>
      </c>
      <c r="BC412" s="121">
        <f t="shared" si="330"/>
        <v>0</v>
      </c>
      <c r="BD412" s="121">
        <f t="shared" si="295"/>
        <v>512000</v>
      </c>
      <c r="BE412" s="93"/>
    </row>
    <row r="413" spans="1:57" ht="30" customHeight="1" x14ac:dyDescent="0.2">
      <c r="A413" s="74"/>
      <c r="B413" s="76"/>
      <c r="C413" s="76"/>
      <c r="D413" s="77"/>
      <c r="E413" s="78"/>
      <c r="F413" s="76"/>
      <c r="G413" s="79"/>
      <c r="H413" s="80"/>
      <c r="I413" s="81"/>
      <c r="J413" s="124" t="s">
        <v>60</v>
      </c>
      <c r="K413" s="82"/>
      <c r="L413" s="83"/>
      <c r="M413" s="77"/>
      <c r="N413" s="101" t="s">
        <v>61</v>
      </c>
      <c r="O413" s="102">
        <v>569000</v>
      </c>
      <c r="P413" s="103">
        <f>P414+P415</f>
        <v>509000</v>
      </c>
      <c r="Q413" s="125">
        <f>Q414+Q415</f>
        <v>510000</v>
      </c>
      <c r="R413" s="126">
        <f>R414+R415</f>
        <v>510000</v>
      </c>
      <c r="S413" s="103">
        <f>S414+S415</f>
        <v>509000</v>
      </c>
      <c r="T413" s="103"/>
      <c r="U413" s="103">
        <f>U414+U415</f>
        <v>0</v>
      </c>
      <c r="V413" s="103">
        <f>V414+V415</f>
        <v>9000</v>
      </c>
      <c r="W413" s="103">
        <f>W414+W415</f>
        <v>153000</v>
      </c>
      <c r="X413" s="103">
        <f>SUM(U413:W413)</f>
        <v>162000</v>
      </c>
      <c r="Y413" s="103">
        <f t="shared" si="318"/>
        <v>31.827111984282908</v>
      </c>
      <c r="AA413" s="103">
        <f>AA414+AA415</f>
        <v>52000</v>
      </c>
      <c r="AB413" s="103">
        <f>AB414+AB415</f>
        <v>43000</v>
      </c>
      <c r="AC413" s="103">
        <f>AC414+AC415</f>
        <v>41000</v>
      </c>
      <c r="AD413" s="103">
        <f>SUM(AA413:AC413)</f>
        <v>136000</v>
      </c>
      <c r="AE413" s="103">
        <f t="shared" si="306"/>
        <v>26.719056974459725</v>
      </c>
      <c r="AG413" s="103">
        <f t="shared" si="319"/>
        <v>298000</v>
      </c>
      <c r="AH413" s="103">
        <f t="shared" si="320"/>
        <v>58.546168958742633</v>
      </c>
      <c r="AJ413" s="103">
        <f>AJ414+AJ415</f>
        <v>42000</v>
      </c>
      <c r="AK413" s="103">
        <f>AK414+AK415</f>
        <v>40000</v>
      </c>
      <c r="AL413" s="103">
        <f>AL414+AL415</f>
        <v>40000</v>
      </c>
      <c r="AM413" s="103">
        <f>SUM(AJ413:AL413)</f>
        <v>122000</v>
      </c>
      <c r="AN413" s="103">
        <f t="shared" si="307"/>
        <v>23.968565815324165</v>
      </c>
      <c r="AP413" s="103">
        <f>AP414+AP415</f>
        <v>42000</v>
      </c>
      <c r="AQ413" s="103">
        <f>AQ414+AQ415</f>
        <v>47000</v>
      </c>
      <c r="AR413" s="103">
        <f>AR414+AR415</f>
        <v>0</v>
      </c>
      <c r="AS413" s="103">
        <f>SUM(AP413:AR413)</f>
        <v>89000</v>
      </c>
      <c r="AT413" s="103">
        <f t="shared" si="308"/>
        <v>17.485265225933201</v>
      </c>
      <c r="AV413" s="103">
        <f t="shared" si="329"/>
        <v>211000</v>
      </c>
      <c r="AW413" s="103">
        <f t="shared" si="321"/>
        <v>41.453831041257367</v>
      </c>
      <c r="AY413" s="103">
        <f t="shared" si="322"/>
        <v>509000</v>
      </c>
      <c r="AZ413" s="103">
        <f t="shared" si="323"/>
        <v>100</v>
      </c>
      <c r="BB413" s="102">
        <f t="shared" si="293"/>
        <v>0</v>
      </c>
      <c r="BC413" s="103">
        <f t="shared" si="330"/>
        <v>0</v>
      </c>
      <c r="BD413" s="103">
        <f t="shared" si="295"/>
        <v>509000</v>
      </c>
      <c r="BE413" s="93"/>
    </row>
    <row r="414" spans="1:57" ht="30" customHeight="1" x14ac:dyDescent="0.2">
      <c r="A414" s="74"/>
      <c r="B414" s="76"/>
      <c r="C414" s="76"/>
      <c r="D414" s="77"/>
      <c r="E414" s="78"/>
      <c r="F414" s="76"/>
      <c r="G414" s="79"/>
      <c r="H414" s="80"/>
      <c r="I414" s="81"/>
      <c r="J414" s="78"/>
      <c r="K414" s="127">
        <v>1</v>
      </c>
      <c r="L414" s="83"/>
      <c r="M414" s="77"/>
      <c r="N414" s="128" t="s">
        <v>62</v>
      </c>
      <c r="O414" s="129">
        <v>548000</v>
      </c>
      <c r="P414" s="117">
        <v>499000</v>
      </c>
      <c r="Q414" s="117">
        <v>500000</v>
      </c>
      <c r="R414" s="117">
        <v>500000</v>
      </c>
      <c r="S414" s="117">
        <v>499000</v>
      </c>
      <c r="T414" s="117"/>
      <c r="U414" s="117"/>
      <c r="V414" s="117">
        <v>9000</v>
      </c>
      <c r="W414" s="117">
        <v>149000</v>
      </c>
      <c r="X414" s="117">
        <f>SUM(U414:W414)</f>
        <v>158000</v>
      </c>
      <c r="Y414" s="117">
        <f t="shared" si="318"/>
        <v>31.663326653306612</v>
      </c>
      <c r="AA414" s="117">
        <v>50000</v>
      </c>
      <c r="AB414" s="117">
        <v>42000</v>
      </c>
      <c r="AC414" s="117">
        <v>40000</v>
      </c>
      <c r="AD414" s="117">
        <f>SUM(AA414:AC414)</f>
        <v>132000</v>
      </c>
      <c r="AE414" s="117">
        <f t="shared" si="306"/>
        <v>26.452905811623246</v>
      </c>
      <c r="AG414" s="117">
        <f t="shared" si="319"/>
        <v>290000</v>
      </c>
      <c r="AH414" s="117">
        <f t="shared" si="320"/>
        <v>58.116232464929858</v>
      </c>
      <c r="AJ414" s="117">
        <v>40000</v>
      </c>
      <c r="AK414" s="117">
        <v>40000</v>
      </c>
      <c r="AL414" s="117">
        <v>40000</v>
      </c>
      <c r="AM414" s="117">
        <f>SUM(AJ414:AL414)</f>
        <v>120000</v>
      </c>
      <c r="AN414" s="117">
        <f t="shared" si="307"/>
        <v>24.048096192384769</v>
      </c>
      <c r="AP414" s="117">
        <v>42000</v>
      </c>
      <c r="AQ414" s="117">
        <v>47000</v>
      </c>
      <c r="AR414" s="117"/>
      <c r="AS414" s="117">
        <f>SUM(AP414:AR414)</f>
        <v>89000</v>
      </c>
      <c r="AT414" s="117">
        <f t="shared" si="308"/>
        <v>17.835671342685369</v>
      </c>
      <c r="AV414" s="117">
        <f t="shared" si="329"/>
        <v>209000</v>
      </c>
      <c r="AW414" s="117">
        <f t="shared" si="321"/>
        <v>41.883767535070142</v>
      </c>
      <c r="AY414" s="117">
        <f t="shared" si="322"/>
        <v>499000</v>
      </c>
      <c r="AZ414" s="117">
        <f t="shared" si="323"/>
        <v>100</v>
      </c>
      <c r="BB414" s="117">
        <f t="shared" si="293"/>
        <v>0</v>
      </c>
      <c r="BC414" s="117">
        <f t="shared" si="330"/>
        <v>0</v>
      </c>
      <c r="BD414" s="117">
        <f t="shared" si="295"/>
        <v>499000</v>
      </c>
      <c r="BE414" s="93"/>
    </row>
    <row r="415" spans="1:57" ht="30" customHeight="1" x14ac:dyDescent="0.2">
      <c r="A415" s="74"/>
      <c r="B415" s="76"/>
      <c r="C415" s="76"/>
      <c r="D415" s="77"/>
      <c r="E415" s="78"/>
      <c r="F415" s="76"/>
      <c r="G415" s="79"/>
      <c r="H415" s="80"/>
      <c r="I415" s="81"/>
      <c r="J415" s="78"/>
      <c r="K415" s="127">
        <v>4</v>
      </c>
      <c r="L415" s="83"/>
      <c r="M415" s="77"/>
      <c r="N415" s="128" t="s">
        <v>63</v>
      </c>
      <c r="O415" s="129">
        <v>21000</v>
      </c>
      <c r="P415" s="117">
        <v>10000</v>
      </c>
      <c r="Q415" s="117">
        <v>10000</v>
      </c>
      <c r="R415" s="117">
        <v>10000</v>
      </c>
      <c r="S415" s="117">
        <v>10000</v>
      </c>
      <c r="T415" s="117"/>
      <c r="U415" s="117"/>
      <c r="V415" s="117"/>
      <c r="W415" s="117">
        <v>4000</v>
      </c>
      <c r="X415" s="117">
        <f>SUM(U415:W415)</f>
        <v>4000</v>
      </c>
      <c r="Y415" s="117">
        <f t="shared" si="318"/>
        <v>40</v>
      </c>
      <c r="AA415" s="117">
        <v>2000</v>
      </c>
      <c r="AB415" s="117">
        <v>1000</v>
      </c>
      <c r="AC415" s="117">
        <v>1000</v>
      </c>
      <c r="AD415" s="117">
        <f>SUM(AA415:AC415)</f>
        <v>4000</v>
      </c>
      <c r="AE415" s="117">
        <f t="shared" si="306"/>
        <v>40</v>
      </c>
      <c r="AG415" s="117">
        <f t="shared" si="319"/>
        <v>8000</v>
      </c>
      <c r="AH415" s="117">
        <f t="shared" si="320"/>
        <v>80</v>
      </c>
      <c r="AJ415" s="117">
        <v>2000</v>
      </c>
      <c r="AK415" s="117"/>
      <c r="AL415" s="117"/>
      <c r="AM415" s="117">
        <f>SUM(AJ415:AL415)</f>
        <v>2000</v>
      </c>
      <c r="AN415" s="117">
        <f t="shared" si="307"/>
        <v>20</v>
      </c>
      <c r="AP415" s="117"/>
      <c r="AQ415" s="117"/>
      <c r="AR415" s="117"/>
      <c r="AS415" s="117">
        <f>SUM(AP415:AR415)</f>
        <v>0</v>
      </c>
      <c r="AT415" s="117">
        <f t="shared" si="308"/>
        <v>0</v>
      </c>
      <c r="AV415" s="117">
        <f t="shared" si="329"/>
        <v>2000</v>
      </c>
      <c r="AW415" s="117">
        <f t="shared" si="321"/>
        <v>20</v>
      </c>
      <c r="AY415" s="117">
        <f t="shared" si="322"/>
        <v>10000</v>
      </c>
      <c r="AZ415" s="117">
        <f t="shared" si="323"/>
        <v>100</v>
      </c>
      <c r="BB415" s="117">
        <f t="shared" si="293"/>
        <v>0</v>
      </c>
      <c r="BC415" s="117">
        <f t="shared" si="330"/>
        <v>0</v>
      </c>
      <c r="BD415" s="117">
        <f t="shared" si="295"/>
        <v>10000</v>
      </c>
      <c r="BE415" s="93"/>
    </row>
    <row r="416" spans="1:57" ht="30" customHeight="1" x14ac:dyDescent="0.2">
      <c r="A416" s="74"/>
      <c r="B416" s="76"/>
      <c r="C416" s="76"/>
      <c r="D416" s="77"/>
      <c r="E416" s="78"/>
      <c r="F416" s="76"/>
      <c r="G416" s="79"/>
      <c r="H416" s="80"/>
      <c r="I416" s="81"/>
      <c r="J416" s="124" t="s">
        <v>64</v>
      </c>
      <c r="K416" s="82"/>
      <c r="L416" s="83"/>
      <c r="M416" s="77"/>
      <c r="N416" s="101" t="s">
        <v>65</v>
      </c>
      <c r="O416" s="102">
        <v>4000</v>
      </c>
      <c r="P416" s="103">
        <f>P417</f>
        <v>3000</v>
      </c>
      <c r="Q416" s="125">
        <f>Q417</f>
        <v>3000</v>
      </c>
      <c r="R416" s="126">
        <f>R417</f>
        <v>3000</v>
      </c>
      <c r="S416" s="103">
        <f>S417</f>
        <v>3000</v>
      </c>
      <c r="T416" s="103"/>
      <c r="U416" s="103">
        <f>U417</f>
        <v>0</v>
      </c>
      <c r="V416" s="103">
        <f>V417</f>
        <v>0</v>
      </c>
      <c r="W416" s="103">
        <f>W417</f>
        <v>3000</v>
      </c>
      <c r="X416" s="103">
        <f>X417</f>
        <v>3000</v>
      </c>
      <c r="Y416" s="103">
        <f t="shared" si="318"/>
        <v>100</v>
      </c>
      <c r="AA416" s="103">
        <f>AA417</f>
        <v>0</v>
      </c>
      <c r="AB416" s="103">
        <f>AB417</f>
        <v>0</v>
      </c>
      <c r="AC416" s="103">
        <f>AC417</f>
        <v>0</v>
      </c>
      <c r="AD416" s="103">
        <f>AD417</f>
        <v>0</v>
      </c>
      <c r="AE416" s="103">
        <f t="shared" si="306"/>
        <v>0</v>
      </c>
      <c r="AG416" s="103">
        <f t="shared" si="319"/>
        <v>3000</v>
      </c>
      <c r="AH416" s="103">
        <f t="shared" si="320"/>
        <v>100</v>
      </c>
      <c r="AJ416" s="103">
        <f>AJ417</f>
        <v>0</v>
      </c>
      <c r="AK416" s="103">
        <f>AK417</f>
        <v>0</v>
      </c>
      <c r="AL416" s="103">
        <f>AL417</f>
        <v>0</v>
      </c>
      <c r="AM416" s="103">
        <f>AM417</f>
        <v>0</v>
      </c>
      <c r="AN416" s="103">
        <f t="shared" si="307"/>
        <v>0</v>
      </c>
      <c r="AP416" s="103">
        <f>AP417</f>
        <v>0</v>
      </c>
      <c r="AQ416" s="103">
        <f>AQ417</f>
        <v>0</v>
      </c>
      <c r="AR416" s="103">
        <f>AR417</f>
        <v>0</v>
      </c>
      <c r="AS416" s="103">
        <f>AS417</f>
        <v>0</v>
      </c>
      <c r="AT416" s="103">
        <f t="shared" si="308"/>
        <v>0</v>
      </c>
      <c r="AV416" s="103">
        <f t="shared" si="329"/>
        <v>0</v>
      </c>
      <c r="AW416" s="103">
        <f t="shared" si="321"/>
        <v>0</v>
      </c>
      <c r="AY416" s="103">
        <f t="shared" si="322"/>
        <v>3000</v>
      </c>
      <c r="AZ416" s="103">
        <f t="shared" si="323"/>
        <v>100</v>
      </c>
      <c r="BB416" s="102">
        <f t="shared" si="293"/>
        <v>0</v>
      </c>
      <c r="BC416" s="103">
        <f t="shared" si="330"/>
        <v>0</v>
      </c>
      <c r="BD416" s="103">
        <f t="shared" si="295"/>
        <v>3000</v>
      </c>
      <c r="BE416" s="93"/>
    </row>
    <row r="417" spans="1:57" ht="30" customHeight="1" x14ac:dyDescent="0.2">
      <c r="A417" s="74"/>
      <c r="B417" s="76"/>
      <c r="C417" s="76"/>
      <c r="D417" s="77"/>
      <c r="E417" s="78"/>
      <c r="F417" s="76"/>
      <c r="G417" s="79"/>
      <c r="H417" s="80"/>
      <c r="I417" s="81"/>
      <c r="J417" s="78"/>
      <c r="K417" s="127">
        <v>4</v>
      </c>
      <c r="L417" s="83"/>
      <c r="M417" s="77"/>
      <c r="N417" s="128" t="s">
        <v>63</v>
      </c>
      <c r="O417" s="129">
        <v>4000</v>
      </c>
      <c r="P417" s="117">
        <v>3000</v>
      </c>
      <c r="Q417" s="117">
        <v>3000</v>
      </c>
      <c r="R417" s="117">
        <v>3000</v>
      </c>
      <c r="S417" s="117">
        <v>3000</v>
      </c>
      <c r="T417" s="117"/>
      <c r="U417" s="117"/>
      <c r="V417" s="117"/>
      <c r="W417" s="117">
        <v>3000</v>
      </c>
      <c r="X417" s="117">
        <f>SUM(U417:W417)</f>
        <v>3000</v>
      </c>
      <c r="Y417" s="117">
        <f t="shared" si="318"/>
        <v>100</v>
      </c>
      <c r="AA417" s="117"/>
      <c r="AB417" s="117"/>
      <c r="AC417" s="117"/>
      <c r="AD417" s="117">
        <f>SUM(AA417:AC417)</f>
        <v>0</v>
      </c>
      <c r="AE417" s="117">
        <f t="shared" si="306"/>
        <v>0</v>
      </c>
      <c r="AG417" s="117">
        <f t="shared" si="319"/>
        <v>3000</v>
      </c>
      <c r="AH417" s="117">
        <f t="shared" si="320"/>
        <v>100</v>
      </c>
      <c r="AJ417" s="117"/>
      <c r="AK417" s="117"/>
      <c r="AL417" s="117"/>
      <c r="AM417" s="117">
        <f>SUM(AJ417:AL417)</f>
        <v>0</v>
      </c>
      <c r="AN417" s="117">
        <f t="shared" si="307"/>
        <v>0</v>
      </c>
      <c r="AP417" s="117"/>
      <c r="AQ417" s="117"/>
      <c r="AR417" s="117"/>
      <c r="AS417" s="117">
        <f>SUM(AP417:AR417)</f>
        <v>0</v>
      </c>
      <c r="AT417" s="117">
        <f t="shared" si="308"/>
        <v>0</v>
      </c>
      <c r="AV417" s="117">
        <f t="shared" si="329"/>
        <v>0</v>
      </c>
      <c r="AW417" s="117">
        <f t="shared" si="321"/>
        <v>0</v>
      </c>
      <c r="AY417" s="117">
        <f t="shared" si="322"/>
        <v>3000</v>
      </c>
      <c r="AZ417" s="117">
        <f t="shared" si="323"/>
        <v>100</v>
      </c>
      <c r="BB417" s="117">
        <f t="shared" si="293"/>
        <v>0</v>
      </c>
      <c r="BC417" s="117">
        <f t="shared" si="330"/>
        <v>0</v>
      </c>
      <c r="BD417" s="117">
        <f t="shared" si="295"/>
        <v>3000</v>
      </c>
      <c r="BE417" s="93"/>
    </row>
    <row r="418" spans="1:57" ht="30" customHeight="1" x14ac:dyDescent="0.2">
      <c r="A418" s="74"/>
      <c r="B418" s="76"/>
      <c r="C418" s="76"/>
      <c r="D418" s="77"/>
      <c r="E418" s="78"/>
      <c r="F418" s="76"/>
      <c r="G418" s="104">
        <v>2</v>
      </c>
      <c r="H418" s="105"/>
      <c r="I418" s="81"/>
      <c r="J418" s="78"/>
      <c r="K418" s="82"/>
      <c r="L418" s="83"/>
      <c r="M418" s="77"/>
      <c r="N418" s="101" t="s">
        <v>67</v>
      </c>
      <c r="O418" s="102">
        <v>1293000</v>
      </c>
      <c r="P418" s="103">
        <f t="shared" ref="P418:W419" si="331">P419</f>
        <v>2869500</v>
      </c>
      <c r="Q418" s="125">
        <f t="shared" si="331"/>
        <v>3306500</v>
      </c>
      <c r="R418" s="126">
        <f t="shared" si="331"/>
        <v>3718500</v>
      </c>
      <c r="S418" s="103">
        <f t="shared" si="331"/>
        <v>2869500</v>
      </c>
      <c r="T418" s="103"/>
      <c r="U418" s="103">
        <f t="shared" si="331"/>
        <v>170000</v>
      </c>
      <c r="V418" s="103">
        <f t="shared" si="331"/>
        <v>232000</v>
      </c>
      <c r="W418" s="103">
        <f t="shared" si="331"/>
        <v>60500</v>
      </c>
      <c r="X418" s="103">
        <f t="shared" ref="X418:X450" si="332">U418+V418+W418</f>
        <v>462500</v>
      </c>
      <c r="Y418" s="103">
        <f t="shared" si="318"/>
        <v>16.117790555845968</v>
      </c>
      <c r="AA418" s="103">
        <f t="shared" ref="AA418:AC419" si="333">AA419</f>
        <v>330000</v>
      </c>
      <c r="AB418" s="103">
        <f t="shared" si="333"/>
        <v>308500</v>
      </c>
      <c r="AC418" s="103">
        <f t="shared" si="333"/>
        <v>267000</v>
      </c>
      <c r="AD418" s="103">
        <f t="shared" ref="AD418:AD450" si="334">AA418+AB418+AC418</f>
        <v>905500</v>
      </c>
      <c r="AE418" s="103">
        <f>AD418/(S418/100)</f>
        <v>31.556020212580588</v>
      </c>
      <c r="AG418" s="103">
        <f t="shared" si="319"/>
        <v>1368000</v>
      </c>
      <c r="AH418" s="103">
        <f t="shared" si="320"/>
        <v>47.673810768426556</v>
      </c>
      <c r="AJ418" s="103">
        <f t="shared" ref="AJ418:AL419" si="335">AJ419</f>
        <v>269500</v>
      </c>
      <c r="AK418" s="103">
        <f t="shared" si="335"/>
        <v>266500</v>
      </c>
      <c r="AL418" s="103">
        <f t="shared" si="335"/>
        <v>513000</v>
      </c>
      <c r="AM418" s="103">
        <f t="shared" ref="AM418:AM450" si="336">AJ418+AK418+AL418</f>
        <v>1049000</v>
      </c>
      <c r="AN418" s="103">
        <f>AM418/(S418/100)</f>
        <v>36.556891444502526</v>
      </c>
      <c r="AP418" s="103">
        <f t="shared" ref="AP418:AR419" si="337">AP419</f>
        <v>211000</v>
      </c>
      <c r="AQ418" s="103">
        <f t="shared" si="337"/>
        <v>60500</v>
      </c>
      <c r="AR418" s="103">
        <f t="shared" si="337"/>
        <v>181000</v>
      </c>
      <c r="AS418" s="103">
        <f t="shared" ref="AS418:AS450" si="338">AP418+AQ418+AR418</f>
        <v>452500</v>
      </c>
      <c r="AT418" s="103">
        <f>AS418/(S418/100)</f>
        <v>15.769297787070919</v>
      </c>
      <c r="AV418" s="103">
        <f t="shared" si="329"/>
        <v>1501500</v>
      </c>
      <c r="AW418" s="103">
        <f t="shared" si="321"/>
        <v>52.326189231573444</v>
      </c>
      <c r="AY418" s="103">
        <f t="shared" si="322"/>
        <v>2869500</v>
      </c>
      <c r="AZ418" s="103">
        <f t="shared" si="323"/>
        <v>100</v>
      </c>
      <c r="BB418" s="102">
        <f t="shared" si="293"/>
        <v>0</v>
      </c>
      <c r="BC418" s="103">
        <f t="shared" ref="BC418:BC462" si="339">BB418/(S418/100)</f>
        <v>0</v>
      </c>
      <c r="BD418" s="103">
        <f t="shared" si="295"/>
        <v>2869500</v>
      </c>
      <c r="BE418" s="93"/>
    </row>
    <row r="419" spans="1:57" ht="30" customHeight="1" x14ac:dyDescent="0.2">
      <c r="A419" s="74"/>
      <c r="B419" s="76"/>
      <c r="C419" s="76"/>
      <c r="D419" s="77"/>
      <c r="E419" s="78"/>
      <c r="F419" s="76"/>
      <c r="G419" s="104"/>
      <c r="H419" s="169" t="s">
        <v>43</v>
      </c>
      <c r="I419" s="81"/>
      <c r="J419" s="78"/>
      <c r="K419" s="82"/>
      <c r="L419" s="83"/>
      <c r="M419" s="77"/>
      <c r="N419" s="101" t="s">
        <v>67</v>
      </c>
      <c r="O419" s="102">
        <v>1293000</v>
      </c>
      <c r="P419" s="103">
        <f t="shared" si="331"/>
        <v>2869500</v>
      </c>
      <c r="Q419" s="125">
        <f t="shared" si="331"/>
        <v>3306500</v>
      </c>
      <c r="R419" s="126">
        <f t="shared" si="331"/>
        <v>3718500</v>
      </c>
      <c r="S419" s="103">
        <f t="shared" si="331"/>
        <v>2869500</v>
      </c>
      <c r="T419" s="103"/>
      <c r="U419" s="103">
        <f t="shared" si="331"/>
        <v>170000</v>
      </c>
      <c r="V419" s="103">
        <f t="shared" si="331"/>
        <v>232000</v>
      </c>
      <c r="W419" s="103">
        <f t="shared" si="331"/>
        <v>60500</v>
      </c>
      <c r="X419" s="103">
        <f t="shared" si="332"/>
        <v>462500</v>
      </c>
      <c r="Y419" s="103">
        <f t="shared" si="318"/>
        <v>16.117790555845968</v>
      </c>
      <c r="AA419" s="103">
        <f t="shared" si="333"/>
        <v>330000</v>
      </c>
      <c r="AB419" s="103">
        <f t="shared" si="333"/>
        <v>308500</v>
      </c>
      <c r="AC419" s="103">
        <f t="shared" si="333"/>
        <v>267000</v>
      </c>
      <c r="AD419" s="103">
        <f t="shared" si="334"/>
        <v>905500</v>
      </c>
      <c r="AE419" s="103">
        <f>AD419/(S419/100)</f>
        <v>31.556020212580588</v>
      </c>
      <c r="AG419" s="103">
        <f t="shared" si="319"/>
        <v>1368000</v>
      </c>
      <c r="AH419" s="103">
        <f t="shared" si="320"/>
        <v>47.673810768426556</v>
      </c>
      <c r="AJ419" s="103">
        <f t="shared" si="335"/>
        <v>269500</v>
      </c>
      <c r="AK419" s="103">
        <f t="shared" si="335"/>
        <v>266500</v>
      </c>
      <c r="AL419" s="103">
        <f t="shared" si="335"/>
        <v>513000</v>
      </c>
      <c r="AM419" s="103">
        <f t="shared" si="336"/>
        <v>1049000</v>
      </c>
      <c r="AN419" s="103">
        <f>AM419/(S419/100)</f>
        <v>36.556891444502526</v>
      </c>
      <c r="AP419" s="103">
        <f t="shared" si="337"/>
        <v>211000</v>
      </c>
      <c r="AQ419" s="103">
        <f t="shared" si="337"/>
        <v>60500</v>
      </c>
      <c r="AR419" s="103">
        <f t="shared" si="337"/>
        <v>181000</v>
      </c>
      <c r="AS419" s="103">
        <f t="shared" si="338"/>
        <v>452500</v>
      </c>
      <c r="AT419" s="103">
        <f>AS419/(S419/100)</f>
        <v>15.769297787070919</v>
      </c>
      <c r="AV419" s="103">
        <f t="shared" si="329"/>
        <v>1501500</v>
      </c>
      <c r="AW419" s="103">
        <f t="shared" si="321"/>
        <v>52.326189231573444</v>
      </c>
      <c r="AY419" s="103">
        <f t="shared" si="322"/>
        <v>2869500</v>
      </c>
      <c r="AZ419" s="103">
        <f t="shared" si="323"/>
        <v>100</v>
      </c>
      <c r="BB419" s="102">
        <f t="shared" si="293"/>
        <v>0</v>
      </c>
      <c r="BC419" s="103">
        <f t="shared" si="339"/>
        <v>0</v>
      </c>
      <c r="BD419" s="103">
        <f t="shared" si="295"/>
        <v>2869500</v>
      </c>
      <c r="BE419" s="93"/>
    </row>
    <row r="420" spans="1:57" ht="30" customHeight="1" thickBot="1" x14ac:dyDescent="0.25">
      <c r="A420" s="74"/>
      <c r="B420" s="76"/>
      <c r="C420" s="76"/>
      <c r="D420" s="77"/>
      <c r="E420" s="78"/>
      <c r="F420" s="76"/>
      <c r="G420" s="79"/>
      <c r="H420" s="80"/>
      <c r="I420" s="118">
        <v>2</v>
      </c>
      <c r="J420" s="78"/>
      <c r="K420" s="82"/>
      <c r="L420" s="83"/>
      <c r="M420" s="77"/>
      <c r="N420" s="119" t="s">
        <v>51</v>
      </c>
      <c r="O420" s="120">
        <v>1293000</v>
      </c>
      <c r="P420" s="121">
        <f>P421+P424+P427</f>
        <v>2869500</v>
      </c>
      <c r="Q420" s="122">
        <f>Q421+Q424+Q427</f>
        <v>3306500</v>
      </c>
      <c r="R420" s="123">
        <f>R421+R424+R427</f>
        <v>3718500</v>
      </c>
      <c r="S420" s="121">
        <f>S421+S424+S427</f>
        <v>2869500</v>
      </c>
      <c r="T420" s="121"/>
      <c r="U420" s="121">
        <f>U421+U424+U427</f>
        <v>170000</v>
      </c>
      <c r="V420" s="121">
        <f>V421+V424+V427</f>
        <v>232000</v>
      </c>
      <c r="W420" s="121">
        <f>W421+W424+W427</f>
        <v>60500</v>
      </c>
      <c r="X420" s="121">
        <f t="shared" si="332"/>
        <v>462500</v>
      </c>
      <c r="Y420" s="121">
        <f t="shared" si="318"/>
        <v>16.117790555845968</v>
      </c>
      <c r="AA420" s="121">
        <f>AA421+AA424+AA427</f>
        <v>330000</v>
      </c>
      <c r="AB420" s="121">
        <f>AB421+AB424+AB427</f>
        <v>308500</v>
      </c>
      <c r="AC420" s="121">
        <f>AC421+AC424+AC427</f>
        <v>267000</v>
      </c>
      <c r="AD420" s="121">
        <f t="shared" si="334"/>
        <v>905500</v>
      </c>
      <c r="AE420" s="121">
        <f>AD420/(S420/100)</f>
        <v>31.556020212580588</v>
      </c>
      <c r="AG420" s="121">
        <f t="shared" si="319"/>
        <v>1368000</v>
      </c>
      <c r="AH420" s="121">
        <f t="shared" si="320"/>
        <v>47.673810768426556</v>
      </c>
      <c r="AJ420" s="121">
        <f>AJ421+AJ424+AJ427</f>
        <v>269500</v>
      </c>
      <c r="AK420" s="121">
        <f>AK421+AK424+AK427</f>
        <v>266500</v>
      </c>
      <c r="AL420" s="121">
        <f>AL421+AL424+AL427</f>
        <v>513000</v>
      </c>
      <c r="AM420" s="121">
        <f t="shared" si="336"/>
        <v>1049000</v>
      </c>
      <c r="AN420" s="121">
        <f>AM420/(S420/100)</f>
        <v>36.556891444502526</v>
      </c>
      <c r="AP420" s="121">
        <f>AP421+AP424+AP427</f>
        <v>211000</v>
      </c>
      <c r="AQ420" s="121">
        <f>AQ421+AQ424+AQ427</f>
        <v>60500</v>
      </c>
      <c r="AR420" s="121">
        <f>AR421+AR424+AR427</f>
        <v>181000</v>
      </c>
      <c r="AS420" s="121">
        <f t="shared" si="338"/>
        <v>452500</v>
      </c>
      <c r="AT420" s="121">
        <f>AS420/(S420/100)</f>
        <v>15.769297787070919</v>
      </c>
      <c r="AV420" s="121">
        <f t="shared" si="329"/>
        <v>1501500</v>
      </c>
      <c r="AW420" s="121">
        <f t="shared" si="321"/>
        <v>52.326189231573444</v>
      </c>
      <c r="AY420" s="121">
        <f t="shared" si="322"/>
        <v>2869500</v>
      </c>
      <c r="AZ420" s="121">
        <f t="shared" si="323"/>
        <v>100</v>
      </c>
      <c r="BB420" s="120">
        <f t="shared" si="293"/>
        <v>0</v>
      </c>
      <c r="BC420" s="121">
        <f t="shared" si="339"/>
        <v>0</v>
      </c>
      <c r="BD420" s="121">
        <f t="shared" si="295"/>
        <v>2869500</v>
      </c>
      <c r="BE420" s="93"/>
    </row>
    <row r="421" spans="1:57" ht="30" customHeight="1" thickBot="1" x14ac:dyDescent="0.25">
      <c r="A421" s="74"/>
      <c r="B421" s="76"/>
      <c r="C421" s="76"/>
      <c r="D421" s="77"/>
      <c r="E421" s="78"/>
      <c r="F421" s="76"/>
      <c r="G421" s="79"/>
      <c r="H421" s="80"/>
      <c r="I421" s="81"/>
      <c r="J421" s="124" t="s">
        <v>60</v>
      </c>
      <c r="K421" s="82"/>
      <c r="L421" s="83"/>
      <c r="M421" s="77"/>
      <c r="N421" s="101" t="s">
        <v>61</v>
      </c>
      <c r="O421" s="103">
        <v>1129000</v>
      </c>
      <c r="P421" s="103">
        <f>P422+P423</f>
        <v>2667000</v>
      </c>
      <c r="Q421" s="125">
        <f>Q422+Q423</f>
        <v>3063000</v>
      </c>
      <c r="R421" s="126">
        <f>R422+R423</f>
        <v>3455000</v>
      </c>
      <c r="S421" s="103">
        <f>S422+S423</f>
        <v>2667000</v>
      </c>
      <c r="T421" s="103"/>
      <c r="U421" s="103">
        <f>U422+U423</f>
        <v>150000</v>
      </c>
      <c r="V421" s="103">
        <f>V422+V423</f>
        <v>210000</v>
      </c>
      <c r="W421" s="103">
        <f>W422+W423</f>
        <v>33000</v>
      </c>
      <c r="X421" s="103">
        <f t="shared" si="332"/>
        <v>393000</v>
      </c>
      <c r="Y421" s="103">
        <f t="shared" si="318"/>
        <v>14.735658042744657</v>
      </c>
      <c r="AA421" s="103">
        <f>AA422+AA423</f>
        <v>308500</v>
      </c>
      <c r="AB421" s="103">
        <f>AB422+AB423</f>
        <v>292500</v>
      </c>
      <c r="AC421" s="103">
        <f>AC422+AC423</f>
        <v>251000</v>
      </c>
      <c r="AD421" s="103">
        <f t="shared" si="334"/>
        <v>852000</v>
      </c>
      <c r="AE421" s="170">
        <f t="shared" ref="AE421:AE426" si="340">AD421/(P421/100)</f>
        <v>31.946006749156357</v>
      </c>
      <c r="AG421" s="103">
        <f t="shared" si="319"/>
        <v>1245000</v>
      </c>
      <c r="AH421" s="103">
        <f t="shared" si="320"/>
        <v>46.681664791901014</v>
      </c>
      <c r="AJ421" s="103">
        <f>AJ422+AJ423</f>
        <v>251000</v>
      </c>
      <c r="AK421" s="103">
        <f>AK422+AK423</f>
        <v>251000</v>
      </c>
      <c r="AL421" s="103">
        <f>AL422+AL423</f>
        <v>497500</v>
      </c>
      <c r="AM421" s="103">
        <f t="shared" si="336"/>
        <v>999500</v>
      </c>
      <c r="AN421" s="170">
        <f t="shared" ref="AN421:AN426" si="341">AM421/(P421/100)</f>
        <v>37.476565429321333</v>
      </c>
      <c r="AP421" s="103">
        <f>AP422+AP423</f>
        <v>201000</v>
      </c>
      <c r="AQ421" s="103">
        <f>AQ422+AQ423</f>
        <v>50500</v>
      </c>
      <c r="AR421" s="103">
        <f>AR422+AR423</f>
        <v>171000</v>
      </c>
      <c r="AS421" s="103">
        <f t="shared" si="338"/>
        <v>422500</v>
      </c>
      <c r="AT421" s="170">
        <f t="shared" ref="AT421:AT426" si="342">AS421/(P421/100)</f>
        <v>15.841769778777653</v>
      </c>
      <c r="AV421" s="103">
        <f t="shared" si="329"/>
        <v>1422000</v>
      </c>
      <c r="AW421" s="103">
        <f t="shared" si="321"/>
        <v>53.318335208098986</v>
      </c>
      <c r="AY421" s="103">
        <f t="shared" si="322"/>
        <v>2667000</v>
      </c>
      <c r="AZ421" s="103">
        <f t="shared" si="323"/>
        <v>100</v>
      </c>
      <c r="BB421" s="102">
        <f t="shared" si="293"/>
        <v>0</v>
      </c>
      <c r="BC421" s="103">
        <f t="shared" si="339"/>
        <v>0</v>
      </c>
      <c r="BD421" s="103">
        <f t="shared" si="295"/>
        <v>2667000</v>
      </c>
      <c r="BE421" s="93"/>
    </row>
    <row r="422" spans="1:57" ht="30" customHeight="1" thickBot="1" x14ac:dyDescent="0.25">
      <c r="A422" s="74"/>
      <c r="B422" s="76"/>
      <c r="C422" s="76"/>
      <c r="D422" s="77"/>
      <c r="E422" s="78"/>
      <c r="F422" s="76"/>
      <c r="G422" s="79"/>
      <c r="H422" s="80"/>
      <c r="I422" s="81"/>
      <c r="J422" s="78"/>
      <c r="K422" s="127">
        <v>1</v>
      </c>
      <c r="L422" s="83"/>
      <c r="M422" s="77"/>
      <c r="N422" s="128" t="s">
        <v>62</v>
      </c>
      <c r="O422" s="117">
        <v>1100000</v>
      </c>
      <c r="P422" s="117">
        <v>2655000</v>
      </c>
      <c r="Q422" s="117">
        <v>3049000</v>
      </c>
      <c r="R422" s="117">
        <v>3441000</v>
      </c>
      <c r="S422" s="117">
        <v>2655000</v>
      </c>
      <c r="T422" s="117"/>
      <c r="U422" s="160">
        <v>150000</v>
      </c>
      <c r="V422" s="160">
        <v>210000</v>
      </c>
      <c r="W422" s="160">
        <v>29000</v>
      </c>
      <c r="X422" s="117">
        <f t="shared" si="332"/>
        <v>389000</v>
      </c>
      <c r="Y422" s="144">
        <f t="shared" si="318"/>
        <v>14.651600753295668</v>
      </c>
      <c r="AA422" s="160">
        <v>307500</v>
      </c>
      <c r="AB422" s="160">
        <v>291500</v>
      </c>
      <c r="AC422" s="160">
        <v>250000</v>
      </c>
      <c r="AD422" s="117">
        <f t="shared" si="334"/>
        <v>849000</v>
      </c>
      <c r="AE422" s="171">
        <f t="shared" si="340"/>
        <v>31.977401129943502</v>
      </c>
      <c r="AG422" s="117">
        <f t="shared" si="319"/>
        <v>1238000</v>
      </c>
      <c r="AH422" s="117">
        <f t="shared" si="320"/>
        <v>46.62900188323917</v>
      </c>
      <c r="AJ422" s="160">
        <v>250000</v>
      </c>
      <c r="AK422" s="160">
        <v>250000</v>
      </c>
      <c r="AL422" s="160">
        <v>496500</v>
      </c>
      <c r="AM422" s="117">
        <f t="shared" si="336"/>
        <v>996500</v>
      </c>
      <c r="AN422" s="171">
        <f t="shared" si="341"/>
        <v>37.532956685499059</v>
      </c>
      <c r="AP422" s="160">
        <v>200000</v>
      </c>
      <c r="AQ422" s="160">
        <v>49500</v>
      </c>
      <c r="AR422" s="160">
        <v>171000</v>
      </c>
      <c r="AS422" s="117">
        <f t="shared" si="338"/>
        <v>420500</v>
      </c>
      <c r="AT422" s="171">
        <f t="shared" si="342"/>
        <v>15.83804143126177</v>
      </c>
      <c r="AV422" s="117">
        <f t="shared" si="329"/>
        <v>1417000</v>
      </c>
      <c r="AW422" s="117">
        <f t="shared" si="321"/>
        <v>53.37099811676083</v>
      </c>
      <c r="AY422" s="117">
        <f t="shared" si="322"/>
        <v>2655000</v>
      </c>
      <c r="AZ422" s="117">
        <f t="shared" si="323"/>
        <v>100</v>
      </c>
      <c r="BB422" s="117">
        <f t="shared" si="293"/>
        <v>0</v>
      </c>
      <c r="BC422" s="117">
        <f t="shared" si="339"/>
        <v>0</v>
      </c>
      <c r="BD422" s="117">
        <f t="shared" si="295"/>
        <v>2655000</v>
      </c>
      <c r="BE422" s="93"/>
    </row>
    <row r="423" spans="1:57" ht="30" customHeight="1" thickBot="1" x14ac:dyDescent="0.25">
      <c r="A423" s="74"/>
      <c r="B423" s="76"/>
      <c r="C423" s="76"/>
      <c r="D423" s="77"/>
      <c r="E423" s="78"/>
      <c r="F423" s="76"/>
      <c r="G423" s="79"/>
      <c r="H423" s="80"/>
      <c r="I423" s="81"/>
      <c r="J423" s="78"/>
      <c r="K423" s="127">
        <v>4</v>
      </c>
      <c r="L423" s="83"/>
      <c r="M423" s="77"/>
      <c r="N423" s="128" t="s">
        <v>63</v>
      </c>
      <c r="O423" s="117">
        <v>29000</v>
      </c>
      <c r="P423" s="117">
        <v>12000</v>
      </c>
      <c r="Q423" s="117">
        <v>14000</v>
      </c>
      <c r="R423" s="117">
        <v>14000</v>
      </c>
      <c r="S423" s="117">
        <v>12000</v>
      </c>
      <c r="T423" s="117"/>
      <c r="U423" s="160"/>
      <c r="V423" s="160"/>
      <c r="W423" s="160">
        <v>4000</v>
      </c>
      <c r="X423" s="117">
        <f t="shared" si="332"/>
        <v>4000</v>
      </c>
      <c r="Y423" s="144">
        <f t="shared" si="318"/>
        <v>33.333333333333336</v>
      </c>
      <c r="AA423" s="160">
        <v>1000</v>
      </c>
      <c r="AB423" s="160">
        <v>1000</v>
      </c>
      <c r="AC423" s="160">
        <v>1000</v>
      </c>
      <c r="AD423" s="117">
        <f>AA423+AB423+AC423</f>
        <v>3000</v>
      </c>
      <c r="AE423" s="171">
        <f t="shared" si="340"/>
        <v>25</v>
      </c>
      <c r="AG423" s="117">
        <f t="shared" si="319"/>
        <v>7000</v>
      </c>
      <c r="AH423" s="117">
        <f t="shared" si="320"/>
        <v>58.333333333333336</v>
      </c>
      <c r="AJ423" s="160">
        <v>1000</v>
      </c>
      <c r="AK423" s="160">
        <v>1000</v>
      </c>
      <c r="AL423" s="160">
        <v>1000</v>
      </c>
      <c r="AM423" s="117">
        <f>AJ423+AK423+AL423</f>
        <v>3000</v>
      </c>
      <c r="AN423" s="171">
        <f t="shared" si="341"/>
        <v>25</v>
      </c>
      <c r="AP423" s="160">
        <v>1000</v>
      </c>
      <c r="AQ423" s="160">
        <v>1000</v>
      </c>
      <c r="AR423" s="160"/>
      <c r="AS423" s="117">
        <f>AP423+AQ423+AR423</f>
        <v>2000</v>
      </c>
      <c r="AT423" s="171">
        <f t="shared" si="342"/>
        <v>16.666666666666668</v>
      </c>
      <c r="AV423" s="117">
        <f t="shared" si="329"/>
        <v>5000</v>
      </c>
      <c r="AW423" s="117">
        <f t="shared" si="321"/>
        <v>41.666666666666664</v>
      </c>
      <c r="AY423" s="117">
        <f t="shared" si="322"/>
        <v>12000</v>
      </c>
      <c r="AZ423" s="117">
        <f t="shared" si="323"/>
        <v>100</v>
      </c>
      <c r="BB423" s="117">
        <f t="shared" si="293"/>
        <v>0</v>
      </c>
      <c r="BC423" s="117">
        <f t="shared" si="339"/>
        <v>0</v>
      </c>
      <c r="BD423" s="117">
        <f t="shared" si="295"/>
        <v>12000</v>
      </c>
      <c r="BE423" s="93"/>
    </row>
    <row r="424" spans="1:57" ht="30" customHeight="1" thickBot="1" x14ac:dyDescent="0.25">
      <c r="A424" s="74"/>
      <c r="B424" s="76"/>
      <c r="C424" s="76"/>
      <c r="D424" s="77"/>
      <c r="E424" s="78"/>
      <c r="F424" s="76"/>
      <c r="G424" s="79"/>
      <c r="H424" s="80"/>
      <c r="I424" s="81"/>
      <c r="J424" s="124" t="s">
        <v>64</v>
      </c>
      <c r="K424" s="82"/>
      <c r="L424" s="83"/>
      <c r="M424" s="77"/>
      <c r="N424" s="101" t="s">
        <v>65</v>
      </c>
      <c r="O424" s="103">
        <v>146000</v>
      </c>
      <c r="P424" s="103">
        <f>P425+P426</f>
        <v>186500</v>
      </c>
      <c r="Q424" s="125">
        <f>Q425+Q426</f>
        <v>226500</v>
      </c>
      <c r="R424" s="126">
        <f>R425+R426</f>
        <v>246500</v>
      </c>
      <c r="S424" s="103">
        <f>S425+S426</f>
        <v>186500</v>
      </c>
      <c r="T424" s="103"/>
      <c r="U424" s="103">
        <f>U425+U426</f>
        <v>20000</v>
      </c>
      <c r="V424" s="103">
        <f>V425+V426</f>
        <v>22000</v>
      </c>
      <c r="W424" s="103">
        <f>W425+W426</f>
        <v>23500</v>
      </c>
      <c r="X424" s="103">
        <f t="shared" si="332"/>
        <v>65500</v>
      </c>
      <c r="Y424" s="103">
        <f t="shared" si="318"/>
        <v>35.120643431635386</v>
      </c>
      <c r="AA424" s="103">
        <f>AA425+AA426</f>
        <v>16000</v>
      </c>
      <c r="AB424" s="103">
        <f>AB425+AB426</f>
        <v>15000</v>
      </c>
      <c r="AC424" s="103">
        <f>AC425+AC426</f>
        <v>15000</v>
      </c>
      <c r="AD424" s="103">
        <f t="shared" si="334"/>
        <v>46000</v>
      </c>
      <c r="AE424" s="170">
        <f t="shared" si="340"/>
        <v>24.664879356568363</v>
      </c>
      <c r="AG424" s="103">
        <f t="shared" si="319"/>
        <v>111500</v>
      </c>
      <c r="AH424" s="103">
        <f t="shared" si="320"/>
        <v>59.785522788203757</v>
      </c>
      <c r="AJ424" s="103">
        <f>AJ425+AJ426</f>
        <v>15000</v>
      </c>
      <c r="AK424" s="103">
        <f>AK425+AK426</f>
        <v>15000</v>
      </c>
      <c r="AL424" s="103">
        <f>AL425+AL426</f>
        <v>15000</v>
      </c>
      <c r="AM424" s="103">
        <f t="shared" si="336"/>
        <v>45000</v>
      </c>
      <c r="AN424" s="170">
        <f t="shared" si="341"/>
        <v>24.128686327077748</v>
      </c>
      <c r="AP424" s="103">
        <f>AP425+AP426</f>
        <v>10000</v>
      </c>
      <c r="AQ424" s="103">
        <f>AQ425+AQ426</f>
        <v>10000</v>
      </c>
      <c r="AR424" s="103">
        <f>AR425+AR426</f>
        <v>10000</v>
      </c>
      <c r="AS424" s="103">
        <f t="shared" si="338"/>
        <v>30000</v>
      </c>
      <c r="AT424" s="170">
        <f t="shared" si="342"/>
        <v>16.085790884718499</v>
      </c>
      <c r="AV424" s="103">
        <f t="shared" si="329"/>
        <v>75000</v>
      </c>
      <c r="AW424" s="103">
        <f t="shared" si="321"/>
        <v>40.214477211796243</v>
      </c>
      <c r="AY424" s="103">
        <f t="shared" si="322"/>
        <v>186500</v>
      </c>
      <c r="AZ424" s="103">
        <f t="shared" si="323"/>
        <v>100</v>
      </c>
      <c r="BB424" s="102">
        <f t="shared" si="293"/>
        <v>0</v>
      </c>
      <c r="BC424" s="103">
        <f t="shared" si="339"/>
        <v>0</v>
      </c>
      <c r="BD424" s="103">
        <f t="shared" si="295"/>
        <v>186500</v>
      </c>
      <c r="BE424" s="93"/>
    </row>
    <row r="425" spans="1:57" ht="30" customHeight="1" thickBot="1" x14ac:dyDescent="0.25">
      <c r="A425" s="74"/>
      <c r="B425" s="76"/>
      <c r="C425" s="76"/>
      <c r="D425" s="77"/>
      <c r="E425" s="78"/>
      <c r="F425" s="76"/>
      <c r="G425" s="79"/>
      <c r="H425" s="80"/>
      <c r="I425" s="81"/>
      <c r="J425" s="78"/>
      <c r="K425" s="127">
        <v>1</v>
      </c>
      <c r="L425" s="83"/>
      <c r="M425" s="77"/>
      <c r="N425" s="128" t="s">
        <v>62</v>
      </c>
      <c r="O425" s="117">
        <v>141000</v>
      </c>
      <c r="P425" s="117">
        <v>184000</v>
      </c>
      <c r="Q425" s="117">
        <v>224000</v>
      </c>
      <c r="R425" s="117">
        <v>244000</v>
      </c>
      <c r="S425" s="117">
        <v>184000</v>
      </c>
      <c r="T425" s="117"/>
      <c r="U425" s="160">
        <v>20000</v>
      </c>
      <c r="V425" s="160">
        <v>22000</v>
      </c>
      <c r="W425" s="160">
        <v>22000</v>
      </c>
      <c r="X425" s="117">
        <f>U425+V425+W425</f>
        <v>64000</v>
      </c>
      <c r="Y425" s="144">
        <f>X425/(S425/100)</f>
        <v>34.782608695652172</v>
      </c>
      <c r="AA425" s="160">
        <v>15000</v>
      </c>
      <c r="AB425" s="160">
        <v>15000</v>
      </c>
      <c r="AC425" s="160">
        <v>15000</v>
      </c>
      <c r="AD425" s="117">
        <f t="shared" si="334"/>
        <v>45000</v>
      </c>
      <c r="AE425" s="171">
        <f t="shared" si="340"/>
        <v>24.456521739130434</v>
      </c>
      <c r="AG425" s="117">
        <f>X425+AD425</f>
        <v>109000</v>
      </c>
      <c r="AH425" s="117">
        <f>AG425/(S425/100)</f>
        <v>59.239130434782609</v>
      </c>
      <c r="AJ425" s="160">
        <v>15000</v>
      </c>
      <c r="AK425" s="160">
        <v>15000</v>
      </c>
      <c r="AL425" s="160">
        <v>15000</v>
      </c>
      <c r="AM425" s="117">
        <f t="shared" si="336"/>
        <v>45000</v>
      </c>
      <c r="AN425" s="171">
        <f t="shared" si="341"/>
        <v>24.456521739130434</v>
      </c>
      <c r="AP425" s="160">
        <v>10000</v>
      </c>
      <c r="AQ425" s="160">
        <v>10000</v>
      </c>
      <c r="AR425" s="160">
        <v>10000</v>
      </c>
      <c r="AS425" s="117">
        <f t="shared" si="338"/>
        <v>30000</v>
      </c>
      <c r="AT425" s="171">
        <f t="shared" si="342"/>
        <v>16.304347826086957</v>
      </c>
      <c r="AV425" s="117">
        <f>AM425+AS425</f>
        <v>75000</v>
      </c>
      <c r="AW425" s="117">
        <f>AV425/(S425/100)</f>
        <v>40.760869565217391</v>
      </c>
      <c r="AY425" s="117">
        <f>AG425+AV425</f>
        <v>184000</v>
      </c>
      <c r="AZ425" s="117">
        <f>AY425/(S425/100)</f>
        <v>100</v>
      </c>
      <c r="BB425" s="117">
        <f t="shared" si="293"/>
        <v>0</v>
      </c>
      <c r="BC425" s="117">
        <f t="shared" si="339"/>
        <v>0</v>
      </c>
      <c r="BD425" s="117">
        <f t="shared" si="295"/>
        <v>184000</v>
      </c>
      <c r="BE425" s="93"/>
    </row>
    <row r="426" spans="1:57" ht="30" customHeight="1" x14ac:dyDescent="0.2">
      <c r="A426" s="74"/>
      <c r="B426" s="76"/>
      <c r="C426" s="76"/>
      <c r="D426" s="77"/>
      <c r="E426" s="78"/>
      <c r="F426" s="76"/>
      <c r="G426" s="79"/>
      <c r="H426" s="80"/>
      <c r="I426" s="81"/>
      <c r="J426" s="78"/>
      <c r="K426" s="127">
        <v>4</v>
      </c>
      <c r="L426" s="83"/>
      <c r="M426" s="77"/>
      <c r="N426" s="128" t="s">
        <v>63</v>
      </c>
      <c r="O426" s="117">
        <v>5000</v>
      </c>
      <c r="P426" s="117">
        <v>2500</v>
      </c>
      <c r="Q426" s="117">
        <v>2500</v>
      </c>
      <c r="R426" s="117">
        <v>2500</v>
      </c>
      <c r="S426" s="117">
        <v>2500</v>
      </c>
      <c r="T426" s="117"/>
      <c r="U426" s="160"/>
      <c r="V426" s="160"/>
      <c r="W426" s="160">
        <v>1500</v>
      </c>
      <c r="X426" s="117">
        <f>U426+V426+W426</f>
        <v>1500</v>
      </c>
      <c r="Y426" s="144">
        <f>X426/(S426/100)</f>
        <v>60</v>
      </c>
      <c r="AA426" s="160">
        <v>1000</v>
      </c>
      <c r="AB426" s="160"/>
      <c r="AC426" s="160"/>
      <c r="AD426" s="117">
        <f t="shared" si="334"/>
        <v>1000</v>
      </c>
      <c r="AE426" s="171">
        <f t="shared" si="340"/>
        <v>40</v>
      </c>
      <c r="AG426" s="117">
        <f>X426+AD426</f>
        <v>2500</v>
      </c>
      <c r="AH426" s="117">
        <f>AG426/(S426/100)</f>
        <v>100</v>
      </c>
      <c r="AJ426" s="160"/>
      <c r="AK426" s="160"/>
      <c r="AL426" s="160"/>
      <c r="AM426" s="117">
        <f t="shared" si="336"/>
        <v>0</v>
      </c>
      <c r="AN426" s="171">
        <f t="shared" si="341"/>
        <v>0</v>
      </c>
      <c r="AP426" s="160"/>
      <c r="AQ426" s="160"/>
      <c r="AR426" s="160"/>
      <c r="AS426" s="117">
        <f t="shared" si="338"/>
        <v>0</v>
      </c>
      <c r="AT426" s="171">
        <f t="shared" si="342"/>
        <v>0</v>
      </c>
      <c r="AV426" s="117">
        <f>AM426+AS426</f>
        <v>0</v>
      </c>
      <c r="AW426" s="117">
        <f>AV426/(S426/100)</f>
        <v>0</v>
      </c>
      <c r="AY426" s="117">
        <f>AG426+AV426</f>
        <v>2500</v>
      </c>
      <c r="AZ426" s="117">
        <f>AY426/(S426/100)</f>
        <v>100</v>
      </c>
      <c r="BB426" s="117">
        <f t="shared" si="293"/>
        <v>0</v>
      </c>
      <c r="BC426" s="117">
        <f t="shared" si="339"/>
        <v>0</v>
      </c>
      <c r="BD426" s="117">
        <f t="shared" si="295"/>
        <v>2500</v>
      </c>
      <c r="BE426" s="93"/>
    </row>
    <row r="427" spans="1:57" ht="30" customHeight="1" x14ac:dyDescent="0.2">
      <c r="A427" s="74"/>
      <c r="B427" s="76"/>
      <c r="C427" s="76"/>
      <c r="D427" s="77"/>
      <c r="E427" s="78"/>
      <c r="F427" s="76"/>
      <c r="G427" s="79"/>
      <c r="H427" s="80"/>
      <c r="I427" s="81"/>
      <c r="J427" s="124" t="s">
        <v>52</v>
      </c>
      <c r="K427" s="82"/>
      <c r="L427" s="83"/>
      <c r="M427" s="77"/>
      <c r="N427" s="101" t="s">
        <v>53</v>
      </c>
      <c r="O427" s="102">
        <v>18000</v>
      </c>
      <c r="P427" s="103">
        <f>P428+P429+P430+P431</f>
        <v>16000</v>
      </c>
      <c r="Q427" s="125">
        <f>Q428+Q429+Q430+Q431</f>
        <v>17000</v>
      </c>
      <c r="R427" s="126">
        <f>R428+R429+R430+R431</f>
        <v>17000</v>
      </c>
      <c r="S427" s="103">
        <f>S428+S429+S430+S431</f>
        <v>16000</v>
      </c>
      <c r="T427" s="103"/>
      <c r="U427" s="103">
        <f>U428+U429+U430+U431</f>
        <v>0</v>
      </c>
      <c r="V427" s="103">
        <f>V428+V429+V430+V431</f>
        <v>0</v>
      </c>
      <c r="W427" s="103">
        <f>W428+W429+W430+W431</f>
        <v>4000</v>
      </c>
      <c r="X427" s="103">
        <f t="shared" si="332"/>
        <v>4000</v>
      </c>
      <c r="Y427" s="103">
        <f t="shared" si="318"/>
        <v>25</v>
      </c>
      <c r="AA427" s="103">
        <f>AA428+AA429+AA430+AA431</f>
        <v>5500</v>
      </c>
      <c r="AB427" s="103">
        <f>AB428+AB429+AB430+AB431</f>
        <v>1000</v>
      </c>
      <c r="AC427" s="103">
        <f>AC428+AC429+AC430+AC431</f>
        <v>1000</v>
      </c>
      <c r="AD427" s="103">
        <f t="shared" si="334"/>
        <v>7500</v>
      </c>
      <c r="AE427" s="103">
        <f t="shared" ref="AE427:AE437" si="343">AD427/(S427/100)</f>
        <v>46.875</v>
      </c>
      <c r="AG427" s="103">
        <f t="shared" si="319"/>
        <v>11500</v>
      </c>
      <c r="AH427" s="103">
        <f t="shared" si="320"/>
        <v>71.875</v>
      </c>
      <c r="AJ427" s="103">
        <f>AJ428+AJ429+AJ430+AJ431</f>
        <v>3500</v>
      </c>
      <c r="AK427" s="103">
        <f>AK428+AK429+AK430+AK431</f>
        <v>500</v>
      </c>
      <c r="AL427" s="103">
        <f>AL428+AL429+AL430+AL431</f>
        <v>500</v>
      </c>
      <c r="AM427" s="103">
        <f t="shared" si="336"/>
        <v>4500</v>
      </c>
      <c r="AN427" s="103">
        <f t="shared" ref="AN427:AN437" si="344">AM427/(S427/100)</f>
        <v>28.125</v>
      </c>
      <c r="AP427" s="103">
        <f>AP428+AP429+AP430+AP431</f>
        <v>0</v>
      </c>
      <c r="AQ427" s="103">
        <f>AQ428+AQ429+AQ430+AQ431</f>
        <v>0</v>
      </c>
      <c r="AR427" s="103">
        <f>AR428+AR429+AR430+AR431</f>
        <v>0</v>
      </c>
      <c r="AS427" s="103">
        <f t="shared" si="338"/>
        <v>0</v>
      </c>
      <c r="AT427" s="103">
        <f t="shared" ref="AT427:AT437" si="345">AS427/(S427/100)</f>
        <v>0</v>
      </c>
      <c r="AV427" s="103">
        <f t="shared" si="329"/>
        <v>4500</v>
      </c>
      <c r="AW427" s="103">
        <f t="shared" si="321"/>
        <v>28.125</v>
      </c>
      <c r="AY427" s="103">
        <f t="shared" si="322"/>
        <v>16000</v>
      </c>
      <c r="AZ427" s="103">
        <f t="shared" si="323"/>
        <v>100</v>
      </c>
      <c r="BB427" s="102">
        <f t="shared" si="293"/>
        <v>0</v>
      </c>
      <c r="BC427" s="103">
        <f t="shared" si="339"/>
        <v>0</v>
      </c>
      <c r="BD427" s="103">
        <f t="shared" si="295"/>
        <v>16000</v>
      </c>
      <c r="BE427" s="93"/>
    </row>
    <row r="428" spans="1:57" ht="30" customHeight="1" x14ac:dyDescent="0.2">
      <c r="A428" s="74"/>
      <c r="B428" s="76"/>
      <c r="C428" s="76"/>
      <c r="D428" s="77"/>
      <c r="E428" s="78"/>
      <c r="F428" s="76"/>
      <c r="G428" s="79"/>
      <c r="H428" s="80"/>
      <c r="I428" s="81"/>
      <c r="J428" s="78"/>
      <c r="K428" s="94" t="s">
        <v>93</v>
      </c>
      <c r="L428" s="83"/>
      <c r="M428" s="77"/>
      <c r="N428" s="128" t="s">
        <v>54</v>
      </c>
      <c r="O428" s="129">
        <v>2000</v>
      </c>
      <c r="P428" s="117">
        <v>3000</v>
      </c>
      <c r="Q428" s="117">
        <v>3000</v>
      </c>
      <c r="R428" s="117">
        <v>3000</v>
      </c>
      <c r="S428" s="117">
        <v>3000</v>
      </c>
      <c r="T428" s="117"/>
      <c r="U428" s="160"/>
      <c r="V428" s="160"/>
      <c r="W428" s="160">
        <v>1000</v>
      </c>
      <c r="X428" s="117">
        <f t="shared" si="332"/>
        <v>1000</v>
      </c>
      <c r="Y428" s="144">
        <f t="shared" si="318"/>
        <v>33.333333333333336</v>
      </c>
      <c r="AA428" s="160">
        <v>500</v>
      </c>
      <c r="AB428" s="160"/>
      <c r="AC428" s="160"/>
      <c r="AD428" s="117">
        <f t="shared" si="334"/>
        <v>500</v>
      </c>
      <c r="AE428" s="144">
        <f t="shared" si="343"/>
        <v>16.666666666666668</v>
      </c>
      <c r="AG428" s="117">
        <f t="shared" si="319"/>
        <v>1500</v>
      </c>
      <c r="AH428" s="117">
        <f t="shared" si="320"/>
        <v>50</v>
      </c>
      <c r="AJ428" s="160">
        <v>500</v>
      </c>
      <c r="AK428" s="160">
        <v>500</v>
      </c>
      <c r="AL428" s="160">
        <v>500</v>
      </c>
      <c r="AM428" s="117">
        <f t="shared" si="336"/>
        <v>1500</v>
      </c>
      <c r="AN428" s="144">
        <f t="shared" si="344"/>
        <v>50</v>
      </c>
      <c r="AP428" s="160"/>
      <c r="AQ428" s="160"/>
      <c r="AR428" s="160"/>
      <c r="AS428" s="117">
        <f t="shared" si="338"/>
        <v>0</v>
      </c>
      <c r="AT428" s="144">
        <f t="shared" si="345"/>
        <v>0</v>
      </c>
      <c r="AV428" s="117">
        <f t="shared" si="329"/>
        <v>1500</v>
      </c>
      <c r="AW428" s="117">
        <f t="shared" si="321"/>
        <v>50</v>
      </c>
      <c r="AY428" s="117">
        <f t="shared" si="322"/>
        <v>3000</v>
      </c>
      <c r="AZ428" s="117">
        <f t="shared" si="323"/>
        <v>100</v>
      </c>
      <c r="BB428" s="117">
        <f t="shared" si="293"/>
        <v>0</v>
      </c>
      <c r="BC428" s="117">
        <f t="shared" si="339"/>
        <v>0</v>
      </c>
      <c r="BD428" s="117">
        <f t="shared" si="295"/>
        <v>3000</v>
      </c>
      <c r="BE428" s="93"/>
    </row>
    <row r="429" spans="1:57" ht="30" customHeight="1" x14ac:dyDescent="0.2">
      <c r="A429" s="74"/>
      <c r="B429" s="76"/>
      <c r="C429" s="76"/>
      <c r="D429" s="77"/>
      <c r="E429" s="78"/>
      <c r="F429" s="76"/>
      <c r="G429" s="79"/>
      <c r="H429" s="80"/>
      <c r="I429" s="81"/>
      <c r="J429" s="78"/>
      <c r="K429" s="127">
        <v>3</v>
      </c>
      <c r="L429" s="83"/>
      <c r="M429" s="77"/>
      <c r="N429" s="128" t="s">
        <v>66</v>
      </c>
      <c r="O429" s="129">
        <v>14000</v>
      </c>
      <c r="P429" s="117">
        <v>8000</v>
      </c>
      <c r="Q429" s="117">
        <v>10000</v>
      </c>
      <c r="R429" s="117">
        <v>10000</v>
      </c>
      <c r="S429" s="117">
        <v>8000</v>
      </c>
      <c r="T429" s="117"/>
      <c r="U429" s="160"/>
      <c r="V429" s="160"/>
      <c r="W429" s="160">
        <v>2000</v>
      </c>
      <c r="X429" s="117">
        <f t="shared" si="332"/>
        <v>2000</v>
      </c>
      <c r="Y429" s="144">
        <f t="shared" si="318"/>
        <v>25</v>
      </c>
      <c r="AA429" s="160">
        <v>1000</v>
      </c>
      <c r="AB429" s="160">
        <v>1000</v>
      </c>
      <c r="AC429" s="160">
        <v>1000</v>
      </c>
      <c r="AD429" s="117">
        <f t="shared" si="334"/>
        <v>3000</v>
      </c>
      <c r="AE429" s="144">
        <f t="shared" si="343"/>
        <v>37.5</v>
      </c>
      <c r="AG429" s="117">
        <f t="shared" si="319"/>
        <v>5000</v>
      </c>
      <c r="AH429" s="117">
        <f t="shared" si="320"/>
        <v>62.5</v>
      </c>
      <c r="AJ429" s="160">
        <v>3000</v>
      </c>
      <c r="AK429" s="160"/>
      <c r="AL429" s="160"/>
      <c r="AM429" s="117">
        <f t="shared" si="336"/>
        <v>3000</v>
      </c>
      <c r="AN429" s="144">
        <f t="shared" si="344"/>
        <v>37.5</v>
      </c>
      <c r="AP429" s="160"/>
      <c r="AQ429" s="160"/>
      <c r="AR429" s="160"/>
      <c r="AS429" s="117">
        <f t="shared" si="338"/>
        <v>0</v>
      </c>
      <c r="AT429" s="144">
        <f t="shared" si="345"/>
        <v>0</v>
      </c>
      <c r="AV429" s="117">
        <f t="shared" si="329"/>
        <v>3000</v>
      </c>
      <c r="AW429" s="117">
        <f t="shared" si="321"/>
        <v>37.5</v>
      </c>
      <c r="AY429" s="117">
        <f t="shared" si="322"/>
        <v>8000</v>
      </c>
      <c r="AZ429" s="117">
        <f t="shared" si="323"/>
        <v>100</v>
      </c>
      <c r="BB429" s="117">
        <f t="shared" si="293"/>
        <v>0</v>
      </c>
      <c r="BC429" s="117">
        <f t="shared" si="339"/>
        <v>0</v>
      </c>
      <c r="BD429" s="117">
        <f t="shared" si="295"/>
        <v>8000</v>
      </c>
      <c r="BE429" s="93"/>
    </row>
    <row r="430" spans="1:57" ht="30" customHeight="1" x14ac:dyDescent="0.2">
      <c r="A430" s="74"/>
      <c r="B430" s="76"/>
      <c r="C430" s="76"/>
      <c r="D430" s="77"/>
      <c r="E430" s="78"/>
      <c r="F430" s="76"/>
      <c r="G430" s="79"/>
      <c r="H430" s="80"/>
      <c r="I430" s="81"/>
      <c r="J430" s="78"/>
      <c r="K430" s="127">
        <v>5</v>
      </c>
      <c r="L430" s="83"/>
      <c r="M430" s="77"/>
      <c r="N430" s="128" t="s">
        <v>55</v>
      </c>
      <c r="O430" s="129">
        <v>0</v>
      </c>
      <c r="P430" s="117">
        <v>500</v>
      </c>
      <c r="Q430" s="117">
        <v>500</v>
      </c>
      <c r="R430" s="117">
        <v>500</v>
      </c>
      <c r="S430" s="117">
        <v>500</v>
      </c>
      <c r="T430" s="117"/>
      <c r="U430" s="160"/>
      <c r="V430" s="160"/>
      <c r="W430" s="160">
        <v>500</v>
      </c>
      <c r="X430" s="117">
        <f t="shared" si="332"/>
        <v>500</v>
      </c>
      <c r="Y430" s="144">
        <f t="shared" si="318"/>
        <v>100</v>
      </c>
      <c r="AA430" s="160"/>
      <c r="AB430" s="160"/>
      <c r="AC430" s="160"/>
      <c r="AD430" s="117">
        <f t="shared" si="334"/>
        <v>0</v>
      </c>
      <c r="AE430" s="144">
        <f t="shared" si="343"/>
        <v>0</v>
      </c>
      <c r="AG430" s="117">
        <f t="shared" si="319"/>
        <v>500</v>
      </c>
      <c r="AH430" s="117">
        <f t="shared" si="320"/>
        <v>100</v>
      </c>
      <c r="AJ430" s="160"/>
      <c r="AK430" s="160"/>
      <c r="AL430" s="160"/>
      <c r="AM430" s="117">
        <f t="shared" si="336"/>
        <v>0</v>
      </c>
      <c r="AN430" s="144">
        <f t="shared" si="344"/>
        <v>0</v>
      </c>
      <c r="AP430" s="160"/>
      <c r="AQ430" s="160"/>
      <c r="AR430" s="160"/>
      <c r="AS430" s="117">
        <f t="shared" si="338"/>
        <v>0</v>
      </c>
      <c r="AT430" s="144">
        <f t="shared" si="345"/>
        <v>0</v>
      </c>
      <c r="AV430" s="117">
        <f t="shared" si="329"/>
        <v>0</v>
      </c>
      <c r="AW430" s="117">
        <f t="shared" si="321"/>
        <v>0</v>
      </c>
      <c r="AY430" s="117">
        <f t="shared" si="322"/>
        <v>500</v>
      </c>
      <c r="AZ430" s="117">
        <f t="shared" si="323"/>
        <v>100</v>
      </c>
      <c r="BB430" s="117">
        <f t="shared" si="293"/>
        <v>0</v>
      </c>
      <c r="BC430" s="117">
        <f t="shared" si="339"/>
        <v>0</v>
      </c>
      <c r="BD430" s="117">
        <f t="shared" si="295"/>
        <v>500</v>
      </c>
      <c r="BE430" s="93"/>
    </row>
    <row r="431" spans="1:57" ht="30" customHeight="1" x14ac:dyDescent="0.2">
      <c r="A431" s="74"/>
      <c r="B431" s="76"/>
      <c r="C431" s="76"/>
      <c r="D431" s="77"/>
      <c r="E431" s="78"/>
      <c r="F431" s="76"/>
      <c r="G431" s="79"/>
      <c r="H431" s="80"/>
      <c r="I431" s="81"/>
      <c r="J431" s="78"/>
      <c r="K431" s="127">
        <v>7</v>
      </c>
      <c r="L431" s="83"/>
      <c r="M431" s="77"/>
      <c r="N431" s="128" t="s">
        <v>56</v>
      </c>
      <c r="O431" s="129">
        <v>2000</v>
      </c>
      <c r="P431" s="117">
        <v>4500</v>
      </c>
      <c r="Q431" s="117">
        <v>3500</v>
      </c>
      <c r="R431" s="117">
        <v>3500</v>
      </c>
      <c r="S431" s="117">
        <v>4500</v>
      </c>
      <c r="T431" s="117"/>
      <c r="U431" s="117"/>
      <c r="V431" s="117"/>
      <c r="W431" s="117">
        <v>500</v>
      </c>
      <c r="X431" s="117">
        <f t="shared" si="332"/>
        <v>500</v>
      </c>
      <c r="Y431" s="144">
        <f t="shared" si="318"/>
        <v>11.111111111111111</v>
      </c>
      <c r="AA431" s="117">
        <v>4000</v>
      </c>
      <c r="AB431" s="117"/>
      <c r="AC431" s="117"/>
      <c r="AD431" s="117">
        <f t="shared" si="334"/>
        <v>4000</v>
      </c>
      <c r="AE431" s="144">
        <f t="shared" si="343"/>
        <v>88.888888888888886</v>
      </c>
      <c r="AG431" s="117">
        <f t="shared" si="319"/>
        <v>4500</v>
      </c>
      <c r="AH431" s="117">
        <f t="shared" si="320"/>
        <v>100</v>
      </c>
      <c r="AJ431" s="117"/>
      <c r="AK431" s="117"/>
      <c r="AL431" s="117"/>
      <c r="AM431" s="117">
        <f t="shared" si="336"/>
        <v>0</v>
      </c>
      <c r="AN431" s="144">
        <f t="shared" si="344"/>
        <v>0</v>
      </c>
      <c r="AP431" s="117"/>
      <c r="AQ431" s="117"/>
      <c r="AR431" s="117"/>
      <c r="AS431" s="117">
        <f t="shared" si="338"/>
        <v>0</v>
      </c>
      <c r="AT431" s="144">
        <f t="shared" si="345"/>
        <v>0</v>
      </c>
      <c r="AV431" s="117">
        <f t="shared" si="329"/>
        <v>0</v>
      </c>
      <c r="AW431" s="117">
        <f t="shared" si="321"/>
        <v>0</v>
      </c>
      <c r="AY431" s="117">
        <f t="shared" si="322"/>
        <v>4500</v>
      </c>
      <c r="AZ431" s="117">
        <f t="shared" si="323"/>
        <v>100</v>
      </c>
      <c r="BB431" s="117">
        <f t="shared" si="293"/>
        <v>0</v>
      </c>
      <c r="BC431" s="117">
        <f t="shared" si="339"/>
        <v>0</v>
      </c>
      <c r="BD431" s="117">
        <f t="shared" si="295"/>
        <v>4500</v>
      </c>
      <c r="BE431" s="93"/>
    </row>
    <row r="432" spans="1:57" ht="30" customHeight="1" x14ac:dyDescent="0.2">
      <c r="A432" s="74"/>
      <c r="B432" s="76"/>
      <c r="C432" s="76"/>
      <c r="D432" s="386" t="s">
        <v>94</v>
      </c>
      <c r="E432" s="387"/>
      <c r="F432" s="388"/>
      <c r="G432" s="389"/>
      <c r="H432" s="390"/>
      <c r="I432" s="391"/>
      <c r="J432" s="387"/>
      <c r="K432" s="392"/>
      <c r="L432" s="393"/>
      <c r="M432" s="394"/>
      <c r="N432" s="395" t="s">
        <v>95</v>
      </c>
      <c r="O432" s="396">
        <v>5545000</v>
      </c>
      <c r="P432" s="397">
        <f t="shared" ref="P432:W434" si="346">P433</f>
        <v>9029000</v>
      </c>
      <c r="Q432" s="399">
        <f t="shared" si="346"/>
        <v>9830000</v>
      </c>
      <c r="R432" s="400">
        <f t="shared" si="346"/>
        <v>10684000</v>
      </c>
      <c r="S432" s="397">
        <f t="shared" si="346"/>
        <v>9029000</v>
      </c>
      <c r="T432" s="397"/>
      <c r="U432" s="397">
        <f t="shared" si="346"/>
        <v>1055000</v>
      </c>
      <c r="V432" s="397">
        <f t="shared" si="346"/>
        <v>765000</v>
      </c>
      <c r="W432" s="397">
        <f t="shared" si="346"/>
        <v>661000</v>
      </c>
      <c r="X432" s="397">
        <f t="shared" si="332"/>
        <v>2481000</v>
      </c>
      <c r="Y432" s="397">
        <f t="shared" si="318"/>
        <v>27.478126038320966</v>
      </c>
      <c r="Z432" s="398"/>
      <c r="AA432" s="397">
        <f t="shared" ref="AA432:AC434" si="347">AA433</f>
        <v>737000</v>
      </c>
      <c r="AB432" s="397">
        <f t="shared" si="347"/>
        <v>726500</v>
      </c>
      <c r="AC432" s="397">
        <f t="shared" si="347"/>
        <v>727000</v>
      </c>
      <c r="AD432" s="397">
        <f t="shared" si="334"/>
        <v>2190500</v>
      </c>
      <c r="AE432" s="397">
        <f t="shared" si="343"/>
        <v>24.260715472366819</v>
      </c>
      <c r="AF432" s="398"/>
      <c r="AG432" s="397">
        <f t="shared" si="319"/>
        <v>4671500</v>
      </c>
      <c r="AH432" s="397">
        <f t="shared" si="320"/>
        <v>51.738841510687784</v>
      </c>
      <c r="AI432" s="398"/>
      <c r="AJ432" s="397">
        <f t="shared" ref="AJ432:AL434" si="348">AJ433</f>
        <v>776500</v>
      </c>
      <c r="AK432" s="397">
        <f t="shared" si="348"/>
        <v>777000</v>
      </c>
      <c r="AL432" s="397">
        <f t="shared" si="348"/>
        <v>799000</v>
      </c>
      <c r="AM432" s="397">
        <f t="shared" si="336"/>
        <v>2352500</v>
      </c>
      <c r="AN432" s="397">
        <f t="shared" si="344"/>
        <v>26.054934101229371</v>
      </c>
      <c r="AO432" s="398"/>
      <c r="AP432" s="397">
        <f t="shared" ref="AP432:AR434" si="349">AP433</f>
        <v>645000</v>
      </c>
      <c r="AQ432" s="397">
        <f t="shared" si="349"/>
        <v>654000</v>
      </c>
      <c r="AR432" s="397">
        <f t="shared" si="349"/>
        <v>706000</v>
      </c>
      <c r="AS432" s="397">
        <f t="shared" si="338"/>
        <v>2005000</v>
      </c>
      <c r="AT432" s="397">
        <f t="shared" si="345"/>
        <v>22.206224388082845</v>
      </c>
      <c r="AU432" s="398"/>
      <c r="AV432" s="397">
        <f t="shared" si="329"/>
        <v>4357500</v>
      </c>
      <c r="AW432" s="397">
        <f t="shared" si="321"/>
        <v>48.261158489312216</v>
      </c>
      <c r="AX432" s="398"/>
      <c r="AY432" s="397">
        <f t="shared" si="322"/>
        <v>9029000</v>
      </c>
      <c r="AZ432" s="397">
        <f t="shared" si="323"/>
        <v>100</v>
      </c>
      <c r="BB432" s="95">
        <f t="shared" si="293"/>
        <v>0</v>
      </c>
      <c r="BC432" s="96">
        <f t="shared" si="339"/>
        <v>0</v>
      </c>
      <c r="BD432" s="96">
        <f t="shared" si="295"/>
        <v>9029000</v>
      </c>
      <c r="BE432" s="93"/>
    </row>
    <row r="433" spans="1:57" ht="30" customHeight="1" x14ac:dyDescent="0.2">
      <c r="A433" s="74"/>
      <c r="B433" s="76"/>
      <c r="C433" s="76"/>
      <c r="D433" s="77"/>
      <c r="E433" s="97" t="s">
        <v>45</v>
      </c>
      <c r="F433" s="76"/>
      <c r="G433" s="79"/>
      <c r="H433" s="80"/>
      <c r="I433" s="81"/>
      <c r="J433" s="78"/>
      <c r="K433" s="82"/>
      <c r="L433" s="83"/>
      <c r="M433" s="77"/>
      <c r="N433" s="84" t="s">
        <v>46</v>
      </c>
      <c r="O433" s="98">
        <v>5545000</v>
      </c>
      <c r="P433" s="99">
        <f t="shared" si="346"/>
        <v>9029000</v>
      </c>
      <c r="Q433" s="86">
        <f t="shared" si="346"/>
        <v>9830000</v>
      </c>
      <c r="R433" s="87">
        <f t="shared" si="346"/>
        <v>10684000</v>
      </c>
      <c r="S433" s="99">
        <f t="shared" si="346"/>
        <v>9029000</v>
      </c>
      <c r="T433" s="99"/>
      <c r="U433" s="99">
        <f t="shared" si="346"/>
        <v>1055000</v>
      </c>
      <c r="V433" s="99">
        <f t="shared" si="346"/>
        <v>765000</v>
      </c>
      <c r="W433" s="99">
        <f t="shared" si="346"/>
        <v>661000</v>
      </c>
      <c r="X433" s="99">
        <f t="shared" si="332"/>
        <v>2481000</v>
      </c>
      <c r="Y433" s="99">
        <f t="shared" si="318"/>
        <v>27.478126038320966</v>
      </c>
      <c r="AA433" s="99">
        <f t="shared" si="347"/>
        <v>737000</v>
      </c>
      <c r="AB433" s="99">
        <f t="shared" si="347"/>
        <v>726500</v>
      </c>
      <c r="AC433" s="99">
        <f t="shared" si="347"/>
        <v>727000</v>
      </c>
      <c r="AD433" s="99">
        <f t="shared" si="334"/>
        <v>2190500</v>
      </c>
      <c r="AE433" s="99">
        <f t="shared" si="343"/>
        <v>24.260715472366819</v>
      </c>
      <c r="AG433" s="99">
        <f t="shared" si="319"/>
        <v>4671500</v>
      </c>
      <c r="AH433" s="99">
        <f t="shared" si="320"/>
        <v>51.738841510687784</v>
      </c>
      <c r="AJ433" s="99">
        <f t="shared" si="348"/>
        <v>776500</v>
      </c>
      <c r="AK433" s="99">
        <f t="shared" si="348"/>
        <v>777000</v>
      </c>
      <c r="AL433" s="99">
        <f t="shared" si="348"/>
        <v>799000</v>
      </c>
      <c r="AM433" s="99">
        <f t="shared" si="336"/>
        <v>2352500</v>
      </c>
      <c r="AN433" s="99">
        <f t="shared" si="344"/>
        <v>26.054934101229371</v>
      </c>
      <c r="AP433" s="99">
        <f t="shared" si="349"/>
        <v>645000</v>
      </c>
      <c r="AQ433" s="99">
        <f t="shared" si="349"/>
        <v>654000</v>
      </c>
      <c r="AR433" s="99">
        <f t="shared" si="349"/>
        <v>706000</v>
      </c>
      <c r="AS433" s="99">
        <f t="shared" si="338"/>
        <v>2005000</v>
      </c>
      <c r="AT433" s="99">
        <f t="shared" si="345"/>
        <v>22.206224388082845</v>
      </c>
      <c r="AV433" s="99">
        <f t="shared" si="329"/>
        <v>4357500</v>
      </c>
      <c r="AW433" s="99">
        <f t="shared" si="321"/>
        <v>48.261158489312216</v>
      </c>
      <c r="AY433" s="99">
        <f t="shared" si="322"/>
        <v>9029000</v>
      </c>
      <c r="AZ433" s="99">
        <f t="shared" si="323"/>
        <v>100</v>
      </c>
      <c r="BB433" s="98">
        <f t="shared" si="293"/>
        <v>0</v>
      </c>
      <c r="BC433" s="99">
        <f t="shared" si="339"/>
        <v>0</v>
      </c>
      <c r="BD433" s="99">
        <f t="shared" si="295"/>
        <v>9029000</v>
      </c>
      <c r="BE433" s="93"/>
    </row>
    <row r="434" spans="1:57" ht="30" customHeight="1" x14ac:dyDescent="0.2">
      <c r="A434" s="74"/>
      <c r="B434" s="76"/>
      <c r="C434" s="76"/>
      <c r="D434" s="77"/>
      <c r="E434" s="78"/>
      <c r="F434" s="100">
        <v>4</v>
      </c>
      <c r="G434" s="79"/>
      <c r="H434" s="80"/>
      <c r="I434" s="81"/>
      <c r="J434" s="78"/>
      <c r="K434" s="82"/>
      <c r="L434" s="83"/>
      <c r="M434" s="77"/>
      <c r="N434" s="101" t="s">
        <v>47</v>
      </c>
      <c r="O434" s="102">
        <v>5545000</v>
      </c>
      <c r="P434" s="103">
        <f t="shared" si="346"/>
        <v>9029000</v>
      </c>
      <c r="Q434" s="125">
        <f t="shared" si="346"/>
        <v>9830000</v>
      </c>
      <c r="R434" s="126">
        <f t="shared" si="346"/>
        <v>10684000</v>
      </c>
      <c r="S434" s="103">
        <f t="shared" si="346"/>
        <v>9029000</v>
      </c>
      <c r="T434" s="103"/>
      <c r="U434" s="103">
        <f t="shared" si="346"/>
        <v>1055000</v>
      </c>
      <c r="V434" s="103">
        <f t="shared" si="346"/>
        <v>765000</v>
      </c>
      <c r="W434" s="103">
        <f t="shared" si="346"/>
        <v>661000</v>
      </c>
      <c r="X434" s="103">
        <f t="shared" si="332"/>
        <v>2481000</v>
      </c>
      <c r="Y434" s="103">
        <f t="shared" si="318"/>
        <v>27.478126038320966</v>
      </c>
      <c r="AA434" s="103">
        <f t="shared" si="347"/>
        <v>737000</v>
      </c>
      <c r="AB434" s="103">
        <f t="shared" si="347"/>
        <v>726500</v>
      </c>
      <c r="AC434" s="103">
        <f t="shared" si="347"/>
        <v>727000</v>
      </c>
      <c r="AD434" s="103">
        <f t="shared" si="334"/>
        <v>2190500</v>
      </c>
      <c r="AE434" s="103">
        <f t="shared" si="343"/>
        <v>24.260715472366819</v>
      </c>
      <c r="AG434" s="103">
        <f t="shared" si="319"/>
        <v>4671500</v>
      </c>
      <c r="AH434" s="103">
        <f t="shared" si="320"/>
        <v>51.738841510687784</v>
      </c>
      <c r="AJ434" s="103">
        <f t="shared" si="348"/>
        <v>776500</v>
      </c>
      <c r="AK434" s="103">
        <f t="shared" si="348"/>
        <v>777000</v>
      </c>
      <c r="AL434" s="103">
        <f t="shared" si="348"/>
        <v>799000</v>
      </c>
      <c r="AM434" s="103">
        <f t="shared" si="336"/>
        <v>2352500</v>
      </c>
      <c r="AN434" s="103">
        <f t="shared" si="344"/>
        <v>26.054934101229371</v>
      </c>
      <c r="AP434" s="103">
        <f t="shared" si="349"/>
        <v>645000</v>
      </c>
      <c r="AQ434" s="103">
        <f t="shared" si="349"/>
        <v>654000</v>
      </c>
      <c r="AR434" s="103">
        <f t="shared" si="349"/>
        <v>706000</v>
      </c>
      <c r="AS434" s="103">
        <f t="shared" si="338"/>
        <v>2005000</v>
      </c>
      <c r="AT434" s="103">
        <f t="shared" si="345"/>
        <v>22.206224388082845</v>
      </c>
      <c r="AV434" s="103">
        <f t="shared" si="329"/>
        <v>4357500</v>
      </c>
      <c r="AW434" s="103">
        <f t="shared" si="321"/>
        <v>48.261158489312216</v>
      </c>
      <c r="AY434" s="103">
        <f t="shared" si="322"/>
        <v>9029000</v>
      </c>
      <c r="AZ434" s="103">
        <f t="shared" si="323"/>
        <v>100</v>
      </c>
      <c r="BB434" s="102">
        <f t="shared" si="293"/>
        <v>0</v>
      </c>
      <c r="BC434" s="103">
        <f t="shared" si="339"/>
        <v>0</v>
      </c>
      <c r="BD434" s="103">
        <f t="shared" si="295"/>
        <v>9029000</v>
      </c>
      <c r="BE434" s="93"/>
    </row>
    <row r="435" spans="1:57" s="195" customFormat="1" ht="30" customHeight="1" x14ac:dyDescent="0.2">
      <c r="A435" s="74"/>
      <c r="B435" s="76"/>
      <c r="C435" s="76"/>
      <c r="D435" s="77"/>
      <c r="E435" s="78"/>
      <c r="F435" s="100"/>
      <c r="G435" s="79">
        <v>1</v>
      </c>
      <c r="H435" s="80"/>
      <c r="I435" s="81"/>
      <c r="J435" s="78"/>
      <c r="K435" s="82"/>
      <c r="L435" s="83"/>
      <c r="M435" s="77"/>
      <c r="N435" s="101" t="s">
        <v>48</v>
      </c>
      <c r="O435" s="102">
        <v>5545000</v>
      </c>
      <c r="P435" s="103">
        <f>P436+P451+P463+P471</f>
        <v>9029000</v>
      </c>
      <c r="Q435" s="125">
        <f>Q436+Q451+Q463+Q471</f>
        <v>9830000</v>
      </c>
      <c r="R435" s="126">
        <f>R436+R451+R463+R471</f>
        <v>10684000</v>
      </c>
      <c r="S435" s="103">
        <f>S436+S451+S463+S471</f>
        <v>9029000</v>
      </c>
      <c r="T435" s="103"/>
      <c r="U435" s="103">
        <f>U436+U451+U463+U471</f>
        <v>1055000</v>
      </c>
      <c r="V435" s="103">
        <f>V436+V451+V463+V471</f>
        <v>765000</v>
      </c>
      <c r="W435" s="103">
        <f>W436+W451+W463+W471</f>
        <v>661000</v>
      </c>
      <c r="X435" s="103">
        <f t="shared" si="332"/>
        <v>2481000</v>
      </c>
      <c r="Y435" s="103">
        <f t="shared" si="318"/>
        <v>27.478126038320966</v>
      </c>
      <c r="Z435" s="36"/>
      <c r="AA435" s="103">
        <f>AA436+AA451+AA463+AA471</f>
        <v>737000</v>
      </c>
      <c r="AB435" s="103">
        <f>AB436+AB451+AB463+AB471</f>
        <v>726500</v>
      </c>
      <c r="AC435" s="103">
        <f>AC436+AC451+AC463+AC471</f>
        <v>727000</v>
      </c>
      <c r="AD435" s="103">
        <f t="shared" si="334"/>
        <v>2190500</v>
      </c>
      <c r="AE435" s="103">
        <f t="shared" si="343"/>
        <v>24.260715472366819</v>
      </c>
      <c r="AF435" s="36"/>
      <c r="AG435" s="103">
        <f t="shared" si="319"/>
        <v>4671500</v>
      </c>
      <c r="AH435" s="103">
        <f t="shared" si="320"/>
        <v>51.738841510687784</v>
      </c>
      <c r="AI435" s="36"/>
      <c r="AJ435" s="103">
        <f>AJ436+AJ451+AJ463+AJ471</f>
        <v>776500</v>
      </c>
      <c r="AK435" s="103">
        <f>AK436+AK451+AK463+AK471</f>
        <v>777000</v>
      </c>
      <c r="AL435" s="103">
        <f>AL436+AL451+AL463+AL471</f>
        <v>799000</v>
      </c>
      <c r="AM435" s="103">
        <f t="shared" si="336"/>
        <v>2352500</v>
      </c>
      <c r="AN435" s="103">
        <f t="shared" si="344"/>
        <v>26.054934101229371</v>
      </c>
      <c r="AO435" s="36"/>
      <c r="AP435" s="103">
        <f>AP436+AP451+AP463+AP471</f>
        <v>645000</v>
      </c>
      <c r="AQ435" s="103">
        <f>AQ436+AQ451+AQ463+AQ471</f>
        <v>654000</v>
      </c>
      <c r="AR435" s="103">
        <f>AR436+AR451+AR463+AR471</f>
        <v>706000</v>
      </c>
      <c r="AS435" s="103">
        <f t="shared" si="338"/>
        <v>2005000</v>
      </c>
      <c r="AT435" s="103">
        <f t="shared" si="345"/>
        <v>22.206224388082845</v>
      </c>
      <c r="AU435" s="194"/>
      <c r="AV435" s="103">
        <f t="shared" si="329"/>
        <v>4357500</v>
      </c>
      <c r="AW435" s="103">
        <f t="shared" si="321"/>
        <v>48.261158489312216</v>
      </c>
      <c r="AX435" s="194"/>
      <c r="AY435" s="103">
        <f t="shared" si="322"/>
        <v>9029000</v>
      </c>
      <c r="AZ435" s="103">
        <f t="shared" si="323"/>
        <v>100</v>
      </c>
      <c r="BA435" s="194"/>
      <c r="BB435" s="102">
        <f t="shared" si="293"/>
        <v>0</v>
      </c>
      <c r="BC435" s="103">
        <f t="shared" si="339"/>
        <v>0</v>
      </c>
      <c r="BD435" s="103">
        <f t="shared" si="295"/>
        <v>9029000</v>
      </c>
      <c r="BE435" s="93"/>
    </row>
    <row r="436" spans="1:57" ht="30" customHeight="1" x14ac:dyDescent="0.2">
      <c r="A436" s="74"/>
      <c r="B436" s="76"/>
      <c r="C436" s="76"/>
      <c r="D436" s="77"/>
      <c r="E436" s="78"/>
      <c r="F436" s="100"/>
      <c r="G436" s="79"/>
      <c r="H436" s="243" t="s">
        <v>43</v>
      </c>
      <c r="I436" s="81"/>
      <c r="J436" s="78"/>
      <c r="K436" s="82"/>
      <c r="L436" s="83"/>
      <c r="M436" s="77"/>
      <c r="N436" s="101" t="s">
        <v>48</v>
      </c>
      <c r="O436" s="102">
        <v>5486000</v>
      </c>
      <c r="P436" s="103">
        <f>P437</f>
        <v>8929000</v>
      </c>
      <c r="Q436" s="125">
        <f>Q437</f>
        <v>9747000</v>
      </c>
      <c r="R436" s="126">
        <f>R437</f>
        <v>10590000</v>
      </c>
      <c r="S436" s="103">
        <f>S437</f>
        <v>8929000</v>
      </c>
      <c r="T436" s="103"/>
      <c r="U436" s="103">
        <f>U437</f>
        <v>1055000</v>
      </c>
      <c r="V436" s="103">
        <f>V437</f>
        <v>765000</v>
      </c>
      <c r="W436" s="103">
        <f>W437</f>
        <v>619000</v>
      </c>
      <c r="X436" s="103">
        <f t="shared" si="332"/>
        <v>2439000</v>
      </c>
      <c r="Y436" s="103">
        <f t="shared" si="318"/>
        <v>27.315488856534888</v>
      </c>
      <c r="AA436" s="103">
        <f>AA437</f>
        <v>720000</v>
      </c>
      <c r="AB436" s="103">
        <f>AB437</f>
        <v>720000</v>
      </c>
      <c r="AC436" s="103">
        <f>AC437</f>
        <v>719500</v>
      </c>
      <c r="AD436" s="103">
        <f t="shared" si="334"/>
        <v>2159500</v>
      </c>
      <c r="AE436" s="103">
        <f t="shared" si="343"/>
        <v>24.18523910852279</v>
      </c>
      <c r="AG436" s="103">
        <f t="shared" si="319"/>
        <v>4598500</v>
      </c>
      <c r="AH436" s="103">
        <f t="shared" si="320"/>
        <v>51.500727965057678</v>
      </c>
      <c r="AJ436" s="103">
        <f>AJ437</f>
        <v>769000</v>
      </c>
      <c r="AK436" s="103">
        <f>AK437</f>
        <v>769000</v>
      </c>
      <c r="AL436" s="103">
        <f>AL437</f>
        <v>792500</v>
      </c>
      <c r="AM436" s="103">
        <f t="shared" si="336"/>
        <v>2330500</v>
      </c>
      <c r="AN436" s="103">
        <f t="shared" si="344"/>
        <v>26.100347183335199</v>
      </c>
      <c r="AP436" s="103">
        <f>AP437</f>
        <v>642000</v>
      </c>
      <c r="AQ436" s="103">
        <f>AQ437</f>
        <v>653000</v>
      </c>
      <c r="AR436" s="103">
        <f>AR437</f>
        <v>705000</v>
      </c>
      <c r="AS436" s="103">
        <f t="shared" si="338"/>
        <v>2000000</v>
      </c>
      <c r="AT436" s="103">
        <f t="shared" si="345"/>
        <v>22.398924851607124</v>
      </c>
      <c r="AV436" s="103">
        <f t="shared" si="329"/>
        <v>4330500</v>
      </c>
      <c r="AW436" s="103">
        <f t="shared" si="321"/>
        <v>48.499272034942322</v>
      </c>
      <c r="AY436" s="103">
        <f t="shared" si="322"/>
        <v>8929000</v>
      </c>
      <c r="AZ436" s="103">
        <f t="shared" si="323"/>
        <v>100</v>
      </c>
      <c r="BB436" s="102">
        <f t="shared" si="293"/>
        <v>0</v>
      </c>
      <c r="BC436" s="103">
        <f t="shared" si="339"/>
        <v>0</v>
      </c>
      <c r="BD436" s="103">
        <f t="shared" si="295"/>
        <v>8929000</v>
      </c>
      <c r="BE436" s="93"/>
    </row>
    <row r="437" spans="1:57" ht="30" customHeight="1" thickBot="1" x14ac:dyDescent="0.25">
      <c r="A437" s="74"/>
      <c r="B437" s="76"/>
      <c r="C437" s="76"/>
      <c r="D437" s="77"/>
      <c r="E437" s="78"/>
      <c r="F437" s="76"/>
      <c r="G437" s="79"/>
      <c r="H437" s="80"/>
      <c r="I437" s="118">
        <v>2</v>
      </c>
      <c r="J437" s="78"/>
      <c r="K437" s="82"/>
      <c r="L437" s="83"/>
      <c r="M437" s="77"/>
      <c r="N437" s="119" t="s">
        <v>51</v>
      </c>
      <c r="O437" s="120">
        <v>5486000</v>
      </c>
      <c r="P437" s="121">
        <f>P438+P442+P446</f>
        <v>8929000</v>
      </c>
      <c r="Q437" s="122">
        <f>Q438+Q442+Q446</f>
        <v>9747000</v>
      </c>
      <c r="R437" s="123">
        <f>R438+R442+R446</f>
        <v>10590000</v>
      </c>
      <c r="S437" s="121">
        <f>S438+S442+S446</f>
        <v>8929000</v>
      </c>
      <c r="T437" s="121"/>
      <c r="U437" s="121">
        <f>U438+U442+U446</f>
        <v>1055000</v>
      </c>
      <c r="V437" s="121">
        <f>V438+V442+V446</f>
        <v>765000</v>
      </c>
      <c r="W437" s="121">
        <f>W438+W442+W446</f>
        <v>619000</v>
      </c>
      <c r="X437" s="121">
        <f t="shared" si="332"/>
        <v>2439000</v>
      </c>
      <c r="Y437" s="121">
        <f t="shared" si="318"/>
        <v>27.315488856534888</v>
      </c>
      <c r="AA437" s="121">
        <f>AA438+AA442+AA446</f>
        <v>720000</v>
      </c>
      <c r="AB437" s="121">
        <f>AB438+AB442+AB446</f>
        <v>720000</v>
      </c>
      <c r="AC437" s="121">
        <f>AC438+AC442+AC446</f>
        <v>719500</v>
      </c>
      <c r="AD437" s="121">
        <f t="shared" si="334"/>
        <v>2159500</v>
      </c>
      <c r="AE437" s="121">
        <f t="shared" si="343"/>
        <v>24.18523910852279</v>
      </c>
      <c r="AG437" s="121">
        <f t="shared" si="319"/>
        <v>4598500</v>
      </c>
      <c r="AH437" s="121">
        <f t="shared" si="320"/>
        <v>51.500727965057678</v>
      </c>
      <c r="AJ437" s="121">
        <f>AJ438+AJ442+AJ446</f>
        <v>769000</v>
      </c>
      <c r="AK437" s="121">
        <f>AK438+AK442+AK446</f>
        <v>769000</v>
      </c>
      <c r="AL437" s="121">
        <f>AL438+AL442+AL446</f>
        <v>792500</v>
      </c>
      <c r="AM437" s="121">
        <f t="shared" si="336"/>
        <v>2330500</v>
      </c>
      <c r="AN437" s="121">
        <f t="shared" si="344"/>
        <v>26.100347183335199</v>
      </c>
      <c r="AP437" s="121">
        <f>AP438+AP442+AP446</f>
        <v>642000</v>
      </c>
      <c r="AQ437" s="121">
        <f>AQ438+AQ442+AQ446</f>
        <v>653000</v>
      </c>
      <c r="AR437" s="121">
        <f>AR438+AR442+AR446</f>
        <v>705000</v>
      </c>
      <c r="AS437" s="121">
        <f t="shared" si="338"/>
        <v>2000000</v>
      </c>
      <c r="AT437" s="121">
        <f t="shared" si="345"/>
        <v>22.398924851607124</v>
      </c>
      <c r="AV437" s="121">
        <f t="shared" si="329"/>
        <v>4330500</v>
      </c>
      <c r="AW437" s="121">
        <f t="shared" si="321"/>
        <v>48.499272034942322</v>
      </c>
      <c r="AY437" s="121">
        <f t="shared" si="322"/>
        <v>8929000</v>
      </c>
      <c r="AZ437" s="121">
        <f t="shared" si="323"/>
        <v>100</v>
      </c>
      <c r="BB437" s="120">
        <f t="shared" si="293"/>
        <v>0</v>
      </c>
      <c r="BC437" s="121">
        <f t="shared" si="339"/>
        <v>0</v>
      </c>
      <c r="BD437" s="121">
        <f t="shared" si="295"/>
        <v>8929000</v>
      </c>
      <c r="BE437" s="93"/>
    </row>
    <row r="438" spans="1:57" ht="30" customHeight="1" thickBot="1" x14ac:dyDescent="0.25">
      <c r="A438" s="74"/>
      <c r="B438" s="76"/>
      <c r="C438" s="76"/>
      <c r="D438" s="77"/>
      <c r="E438" s="78"/>
      <c r="F438" s="76"/>
      <c r="G438" s="79"/>
      <c r="H438" s="80"/>
      <c r="I438" s="81"/>
      <c r="J438" s="124" t="s">
        <v>60</v>
      </c>
      <c r="K438" s="82"/>
      <c r="L438" s="83"/>
      <c r="M438" s="77"/>
      <c r="N438" s="101" t="s">
        <v>61</v>
      </c>
      <c r="O438" s="244">
        <v>4540000</v>
      </c>
      <c r="P438" s="244">
        <f>P439+P440+P441</f>
        <v>7545000</v>
      </c>
      <c r="Q438" s="245">
        <f>Q439+Q440+Q441</f>
        <v>8210000</v>
      </c>
      <c r="R438" s="246">
        <f>R439+R440+R441</f>
        <v>8894000</v>
      </c>
      <c r="S438" s="244">
        <f>S439+S440+S441</f>
        <v>7545000</v>
      </c>
      <c r="T438" s="244"/>
      <c r="U438" s="244">
        <f>U439+U440+U441</f>
        <v>904000</v>
      </c>
      <c r="V438" s="244">
        <f>V439+V440+V441</f>
        <v>653000</v>
      </c>
      <c r="W438" s="244">
        <f>W439+W440+W441</f>
        <v>501000</v>
      </c>
      <c r="X438" s="244">
        <f t="shared" si="332"/>
        <v>2058000</v>
      </c>
      <c r="Y438" s="244">
        <f t="shared" si="318"/>
        <v>27.27634194831014</v>
      </c>
      <c r="AA438" s="244">
        <f>AA439+AA440+AA441</f>
        <v>612000</v>
      </c>
      <c r="AB438" s="244">
        <f>AB439+AB440+AB441</f>
        <v>612000</v>
      </c>
      <c r="AC438" s="244">
        <f>AC439+AC440+AC441</f>
        <v>612000</v>
      </c>
      <c r="AD438" s="244">
        <f t="shared" si="334"/>
        <v>1836000</v>
      </c>
      <c r="AE438" s="170">
        <f t="shared" ref="AE438:AE445" si="350">AD438/(P438/100)</f>
        <v>24.333996023856859</v>
      </c>
      <c r="AG438" s="244">
        <f t="shared" si="319"/>
        <v>3894000</v>
      </c>
      <c r="AH438" s="244">
        <f t="shared" si="320"/>
        <v>51.610337972166995</v>
      </c>
      <c r="AJ438" s="244">
        <f>AJ439+AJ440+AJ441</f>
        <v>651000</v>
      </c>
      <c r="AK438" s="244">
        <f>AK439+AK440+AK441</f>
        <v>651000</v>
      </c>
      <c r="AL438" s="244">
        <f>AL439+AL440+AL441</f>
        <v>651000</v>
      </c>
      <c r="AM438" s="244">
        <f t="shared" si="336"/>
        <v>1953000</v>
      </c>
      <c r="AN438" s="170">
        <f t="shared" ref="AN438:AN445" si="351">AM438/(P438/100)</f>
        <v>25.884691848906559</v>
      </c>
      <c r="AP438" s="244">
        <f>AP439+AP440+AP441</f>
        <v>500000</v>
      </c>
      <c r="AQ438" s="244">
        <f>AQ439+AQ440+AQ441</f>
        <v>498000</v>
      </c>
      <c r="AR438" s="244">
        <f>AR439+AR440+AR441</f>
        <v>700000</v>
      </c>
      <c r="AS438" s="244">
        <f t="shared" si="338"/>
        <v>1698000</v>
      </c>
      <c r="AT438" s="170">
        <f t="shared" ref="AT438:AT445" si="352">AS438/(P438/100)</f>
        <v>22.504970178926442</v>
      </c>
      <c r="AV438" s="244">
        <f t="shared" si="329"/>
        <v>3651000</v>
      </c>
      <c r="AW438" s="244">
        <f t="shared" si="321"/>
        <v>48.389662027833005</v>
      </c>
      <c r="AY438" s="244">
        <f t="shared" si="322"/>
        <v>7545000</v>
      </c>
      <c r="AZ438" s="244">
        <f t="shared" si="323"/>
        <v>100</v>
      </c>
      <c r="BB438" s="247">
        <f t="shared" ref="BB438:BB500" si="353">S438-AY438</f>
        <v>0</v>
      </c>
      <c r="BC438" s="244">
        <f t="shared" si="339"/>
        <v>0</v>
      </c>
      <c r="BD438" s="244">
        <f t="shared" ref="BD438:BD500" si="354">S438-BB438</f>
        <v>7545000</v>
      </c>
      <c r="BE438" s="93"/>
    </row>
    <row r="439" spans="1:57" ht="30" customHeight="1" thickBot="1" x14ac:dyDescent="0.25">
      <c r="A439" s="74"/>
      <c r="B439" s="76"/>
      <c r="C439" s="76"/>
      <c r="D439" s="77"/>
      <c r="E439" s="78"/>
      <c r="F439" s="76"/>
      <c r="G439" s="79"/>
      <c r="H439" s="80"/>
      <c r="I439" s="81"/>
      <c r="J439" s="78"/>
      <c r="K439" s="127">
        <v>1</v>
      </c>
      <c r="L439" s="83"/>
      <c r="M439" s="77"/>
      <c r="N439" s="128" t="s">
        <v>62</v>
      </c>
      <c r="O439" s="117">
        <v>4480000</v>
      </c>
      <c r="P439" s="117">
        <v>7505000</v>
      </c>
      <c r="Q439" s="117">
        <v>8170000</v>
      </c>
      <c r="R439" s="117">
        <v>8840000</v>
      </c>
      <c r="S439" s="117">
        <v>7505000</v>
      </c>
      <c r="T439" s="117"/>
      <c r="U439" s="160">
        <v>904000</v>
      </c>
      <c r="V439" s="160">
        <v>653000</v>
      </c>
      <c r="W439" s="160">
        <v>500000</v>
      </c>
      <c r="X439" s="117">
        <f t="shared" si="332"/>
        <v>2057000</v>
      </c>
      <c r="Y439" s="144">
        <f t="shared" si="318"/>
        <v>27.408394403730846</v>
      </c>
      <c r="AA439" s="160">
        <v>600000</v>
      </c>
      <c r="AB439" s="160">
        <v>600000</v>
      </c>
      <c r="AC439" s="160">
        <v>600000</v>
      </c>
      <c r="AD439" s="117">
        <f>AA439+AB439+AC439</f>
        <v>1800000</v>
      </c>
      <c r="AE439" s="171">
        <f t="shared" si="350"/>
        <v>23.984010659560294</v>
      </c>
      <c r="AG439" s="117">
        <f t="shared" si="319"/>
        <v>3857000</v>
      </c>
      <c r="AH439" s="117">
        <f t="shared" si="320"/>
        <v>51.392405063291136</v>
      </c>
      <c r="AJ439" s="160">
        <v>650000</v>
      </c>
      <c r="AK439" s="160">
        <v>650000</v>
      </c>
      <c r="AL439" s="160">
        <v>650000</v>
      </c>
      <c r="AM439" s="117">
        <f>AJ439+AK439+AL439</f>
        <v>1950000</v>
      </c>
      <c r="AN439" s="171">
        <f t="shared" si="351"/>
        <v>25.982678214523652</v>
      </c>
      <c r="AP439" s="160">
        <v>500000</v>
      </c>
      <c r="AQ439" s="160">
        <v>498000</v>
      </c>
      <c r="AR439" s="160">
        <v>700000</v>
      </c>
      <c r="AS439" s="117">
        <f>AP439+AQ439+AR439</f>
        <v>1698000</v>
      </c>
      <c r="AT439" s="171">
        <f t="shared" si="352"/>
        <v>22.624916722185208</v>
      </c>
      <c r="AV439" s="117">
        <f t="shared" si="329"/>
        <v>3648000</v>
      </c>
      <c r="AW439" s="117">
        <f t="shared" si="321"/>
        <v>48.607594936708864</v>
      </c>
      <c r="AY439" s="117">
        <f t="shared" si="322"/>
        <v>7505000</v>
      </c>
      <c r="AZ439" s="117">
        <f t="shared" si="323"/>
        <v>100</v>
      </c>
      <c r="BB439" s="117">
        <f t="shared" si="353"/>
        <v>0</v>
      </c>
      <c r="BC439" s="117">
        <f t="shared" si="339"/>
        <v>0</v>
      </c>
      <c r="BD439" s="117">
        <f t="shared" si="354"/>
        <v>7505000</v>
      </c>
      <c r="BE439" s="93"/>
    </row>
    <row r="440" spans="1:57" ht="30" customHeight="1" thickBot="1" x14ac:dyDescent="0.25">
      <c r="A440" s="74"/>
      <c r="B440" s="76"/>
      <c r="C440" s="76"/>
      <c r="D440" s="77"/>
      <c r="E440" s="78"/>
      <c r="F440" s="76"/>
      <c r="G440" s="79"/>
      <c r="H440" s="80"/>
      <c r="I440" s="81"/>
      <c r="J440" s="78"/>
      <c r="K440" s="127">
        <v>2</v>
      </c>
      <c r="L440" s="83"/>
      <c r="M440" s="77"/>
      <c r="N440" s="128" t="s">
        <v>70</v>
      </c>
      <c r="O440" s="117">
        <v>50000</v>
      </c>
      <c r="P440" s="117">
        <v>30000</v>
      </c>
      <c r="Q440" s="117">
        <v>30000</v>
      </c>
      <c r="R440" s="117">
        <v>40000</v>
      </c>
      <c r="S440" s="117">
        <v>30000</v>
      </c>
      <c r="T440" s="117"/>
      <c r="U440" s="160"/>
      <c r="V440" s="160"/>
      <c r="W440" s="160"/>
      <c r="X440" s="117">
        <f t="shared" si="332"/>
        <v>0</v>
      </c>
      <c r="Y440" s="144">
        <f t="shared" si="318"/>
        <v>0</v>
      </c>
      <c r="AA440" s="160">
        <v>10000</v>
      </c>
      <c r="AB440" s="160">
        <v>10000</v>
      </c>
      <c r="AC440" s="160">
        <v>10000</v>
      </c>
      <c r="AD440" s="117">
        <f>AA440+AB440+AC440</f>
        <v>30000</v>
      </c>
      <c r="AE440" s="171">
        <f t="shared" si="350"/>
        <v>100</v>
      </c>
      <c r="AG440" s="117">
        <f t="shared" si="319"/>
        <v>30000</v>
      </c>
      <c r="AH440" s="117">
        <f t="shared" si="320"/>
        <v>100</v>
      </c>
      <c r="AJ440" s="160"/>
      <c r="AK440" s="160"/>
      <c r="AL440" s="160"/>
      <c r="AM440" s="117">
        <f>AJ440+AK440+AL440</f>
        <v>0</v>
      </c>
      <c r="AN440" s="171">
        <f t="shared" si="351"/>
        <v>0</v>
      </c>
      <c r="AP440" s="160"/>
      <c r="AQ440" s="160"/>
      <c r="AR440" s="160"/>
      <c r="AS440" s="117">
        <f>AP440+AQ440+AR440</f>
        <v>0</v>
      </c>
      <c r="AT440" s="171">
        <f t="shared" si="352"/>
        <v>0</v>
      </c>
      <c r="AV440" s="117">
        <f t="shared" si="329"/>
        <v>0</v>
      </c>
      <c r="AW440" s="117">
        <f t="shared" si="321"/>
        <v>0</v>
      </c>
      <c r="AY440" s="117">
        <f t="shared" si="322"/>
        <v>30000</v>
      </c>
      <c r="AZ440" s="117">
        <f t="shared" si="323"/>
        <v>100</v>
      </c>
      <c r="BB440" s="117">
        <f t="shared" si="353"/>
        <v>0</v>
      </c>
      <c r="BC440" s="117">
        <f t="shared" si="339"/>
        <v>0</v>
      </c>
      <c r="BD440" s="117">
        <f t="shared" si="354"/>
        <v>30000</v>
      </c>
      <c r="BE440" s="93"/>
    </row>
    <row r="441" spans="1:57" ht="30" customHeight="1" thickBot="1" x14ac:dyDescent="0.25">
      <c r="A441" s="74"/>
      <c r="B441" s="76"/>
      <c r="C441" s="76"/>
      <c r="D441" s="77"/>
      <c r="E441" s="78"/>
      <c r="F441" s="76"/>
      <c r="G441" s="79"/>
      <c r="H441" s="80"/>
      <c r="I441" s="81"/>
      <c r="J441" s="78"/>
      <c r="K441" s="127">
        <v>4</v>
      </c>
      <c r="L441" s="83"/>
      <c r="M441" s="77"/>
      <c r="N441" s="128" t="s">
        <v>63</v>
      </c>
      <c r="O441" s="117">
        <v>10000</v>
      </c>
      <c r="P441" s="117">
        <v>10000</v>
      </c>
      <c r="Q441" s="117">
        <v>10000</v>
      </c>
      <c r="R441" s="117">
        <v>14000</v>
      </c>
      <c r="S441" s="117">
        <v>10000</v>
      </c>
      <c r="T441" s="117"/>
      <c r="U441" s="160"/>
      <c r="V441" s="160"/>
      <c r="W441" s="160">
        <v>1000</v>
      </c>
      <c r="X441" s="117">
        <f t="shared" si="332"/>
        <v>1000</v>
      </c>
      <c r="Y441" s="144">
        <f t="shared" si="318"/>
        <v>10</v>
      </c>
      <c r="AA441" s="160">
        <v>2000</v>
      </c>
      <c r="AB441" s="160">
        <v>2000</v>
      </c>
      <c r="AC441" s="160">
        <v>2000</v>
      </c>
      <c r="AD441" s="117">
        <f>AA441+AB441+AC441</f>
        <v>6000</v>
      </c>
      <c r="AE441" s="171">
        <f t="shared" si="350"/>
        <v>60</v>
      </c>
      <c r="AG441" s="117">
        <f t="shared" si="319"/>
        <v>7000</v>
      </c>
      <c r="AH441" s="117">
        <f t="shared" si="320"/>
        <v>70</v>
      </c>
      <c r="AJ441" s="160">
        <v>1000</v>
      </c>
      <c r="AK441" s="160">
        <v>1000</v>
      </c>
      <c r="AL441" s="160">
        <v>1000</v>
      </c>
      <c r="AM441" s="117">
        <f>AJ441+AK441+AL441</f>
        <v>3000</v>
      </c>
      <c r="AN441" s="171">
        <f t="shared" si="351"/>
        <v>30</v>
      </c>
      <c r="AP441" s="160"/>
      <c r="AQ441" s="160"/>
      <c r="AR441" s="160"/>
      <c r="AS441" s="117">
        <f>AP441+AQ441+AR441</f>
        <v>0</v>
      </c>
      <c r="AT441" s="171">
        <f t="shared" si="352"/>
        <v>0</v>
      </c>
      <c r="AV441" s="117">
        <f t="shared" si="329"/>
        <v>3000</v>
      </c>
      <c r="AW441" s="117">
        <f t="shared" si="321"/>
        <v>30</v>
      </c>
      <c r="AY441" s="117">
        <f t="shared" si="322"/>
        <v>10000</v>
      </c>
      <c r="AZ441" s="117">
        <f t="shared" si="323"/>
        <v>100</v>
      </c>
      <c r="BB441" s="117">
        <f t="shared" si="353"/>
        <v>0</v>
      </c>
      <c r="BC441" s="117">
        <f t="shared" si="339"/>
        <v>0</v>
      </c>
      <c r="BD441" s="117">
        <f t="shared" si="354"/>
        <v>10000</v>
      </c>
      <c r="BE441" s="93"/>
    </row>
    <row r="442" spans="1:57" ht="30" customHeight="1" thickBot="1" x14ac:dyDescent="0.25">
      <c r="A442" s="74"/>
      <c r="B442" s="76"/>
      <c r="C442" s="76"/>
      <c r="D442" s="77"/>
      <c r="E442" s="78"/>
      <c r="F442" s="76"/>
      <c r="G442" s="79"/>
      <c r="H442" s="80"/>
      <c r="I442" s="81"/>
      <c r="J442" s="124" t="s">
        <v>64</v>
      </c>
      <c r="K442" s="82"/>
      <c r="L442" s="83"/>
      <c r="M442" s="77"/>
      <c r="N442" s="101" t="s">
        <v>65</v>
      </c>
      <c r="O442" s="103">
        <v>861000</v>
      </c>
      <c r="P442" s="103">
        <f>P443+P444+P445</f>
        <v>1312000</v>
      </c>
      <c r="Q442" s="125">
        <f>Q443+Q444+Q445</f>
        <v>1463000</v>
      </c>
      <c r="R442" s="126">
        <f>R443+R444+R445</f>
        <v>1619000</v>
      </c>
      <c r="S442" s="103">
        <f>S443+S444+S445</f>
        <v>1312000</v>
      </c>
      <c r="T442" s="103"/>
      <c r="U442" s="103">
        <f>U443+U444+U445</f>
        <v>150000</v>
      </c>
      <c r="V442" s="103">
        <f>V443+V444+V445</f>
        <v>102000</v>
      </c>
      <c r="W442" s="103">
        <f>W443+W444+W445</f>
        <v>107000</v>
      </c>
      <c r="X442" s="103">
        <f t="shared" si="332"/>
        <v>359000</v>
      </c>
      <c r="Y442" s="103">
        <f t="shared" si="318"/>
        <v>27.362804878048781</v>
      </c>
      <c r="AA442" s="103">
        <f>AA443+AA444+AA445</f>
        <v>102000</v>
      </c>
      <c r="AB442" s="103">
        <f>AB443+AB444+AB445</f>
        <v>102000</v>
      </c>
      <c r="AC442" s="103">
        <f>AC443+AC444+AC445</f>
        <v>102000</v>
      </c>
      <c r="AD442" s="103">
        <f t="shared" si="334"/>
        <v>306000</v>
      </c>
      <c r="AE442" s="170">
        <f t="shared" si="350"/>
        <v>23.323170731707318</v>
      </c>
      <c r="AG442" s="103">
        <f t="shared" si="319"/>
        <v>665000</v>
      </c>
      <c r="AH442" s="103">
        <f t="shared" si="320"/>
        <v>50.685975609756099</v>
      </c>
      <c r="AJ442" s="103">
        <f>AJ443+AJ444+AJ445</f>
        <v>112000</v>
      </c>
      <c r="AK442" s="103">
        <f>AK443+AK444+AK445</f>
        <v>112000</v>
      </c>
      <c r="AL442" s="103">
        <f>AL443+AL444+AL445</f>
        <v>136000</v>
      </c>
      <c r="AM442" s="103">
        <f t="shared" si="336"/>
        <v>360000</v>
      </c>
      <c r="AN442" s="170">
        <f t="shared" si="351"/>
        <v>27.439024390243901</v>
      </c>
      <c r="AP442" s="103">
        <f>AP443+AP444+AP445</f>
        <v>137000</v>
      </c>
      <c r="AQ442" s="103">
        <f>AQ443+AQ444+AQ445</f>
        <v>150000</v>
      </c>
      <c r="AR442" s="103">
        <f>AR443+AR444+AR445</f>
        <v>0</v>
      </c>
      <c r="AS442" s="103">
        <f t="shared" si="338"/>
        <v>287000</v>
      </c>
      <c r="AT442" s="170">
        <f t="shared" si="352"/>
        <v>21.875</v>
      </c>
      <c r="AV442" s="103">
        <f t="shared" si="329"/>
        <v>647000</v>
      </c>
      <c r="AW442" s="103">
        <f t="shared" si="321"/>
        <v>49.314024390243901</v>
      </c>
      <c r="AY442" s="103">
        <f t="shared" si="322"/>
        <v>1312000</v>
      </c>
      <c r="AZ442" s="103">
        <f t="shared" si="323"/>
        <v>100</v>
      </c>
      <c r="BB442" s="102">
        <f t="shared" si="353"/>
        <v>0</v>
      </c>
      <c r="BC442" s="103">
        <f t="shared" si="339"/>
        <v>0</v>
      </c>
      <c r="BD442" s="103">
        <f t="shared" si="354"/>
        <v>1312000</v>
      </c>
      <c r="BE442" s="93"/>
    </row>
    <row r="443" spans="1:57" ht="30" customHeight="1" thickBot="1" x14ac:dyDescent="0.25">
      <c r="A443" s="74"/>
      <c r="B443" s="76"/>
      <c r="C443" s="76"/>
      <c r="D443" s="77"/>
      <c r="E443" s="78"/>
      <c r="F443" s="76"/>
      <c r="G443" s="79"/>
      <c r="H443" s="80"/>
      <c r="I443" s="81"/>
      <c r="J443" s="78"/>
      <c r="K443" s="127">
        <v>1</v>
      </c>
      <c r="L443" s="83"/>
      <c r="M443" s="77"/>
      <c r="N443" s="128" t="s">
        <v>62</v>
      </c>
      <c r="O443" s="117">
        <v>850000</v>
      </c>
      <c r="P443" s="117">
        <v>1300000</v>
      </c>
      <c r="Q443" s="117">
        <v>1450000</v>
      </c>
      <c r="R443" s="117">
        <v>1600000</v>
      </c>
      <c r="S443" s="117">
        <v>1300000</v>
      </c>
      <c r="T443" s="117"/>
      <c r="U443" s="160">
        <v>150000</v>
      </c>
      <c r="V443" s="160">
        <v>102000</v>
      </c>
      <c r="W443" s="160">
        <v>105000</v>
      </c>
      <c r="X443" s="117">
        <f t="shared" si="332"/>
        <v>357000</v>
      </c>
      <c r="Y443" s="144">
        <f t="shared" si="318"/>
        <v>27.46153846153846</v>
      </c>
      <c r="AA443" s="160">
        <v>100000</v>
      </c>
      <c r="AB443" s="160">
        <v>100000</v>
      </c>
      <c r="AC443" s="160">
        <v>100000</v>
      </c>
      <c r="AD443" s="117">
        <f t="shared" si="334"/>
        <v>300000</v>
      </c>
      <c r="AE443" s="171">
        <f t="shared" si="350"/>
        <v>23.076923076923077</v>
      </c>
      <c r="AG443" s="117">
        <f t="shared" si="319"/>
        <v>657000</v>
      </c>
      <c r="AH443" s="117">
        <f t="shared" si="320"/>
        <v>50.53846153846154</v>
      </c>
      <c r="AJ443" s="160">
        <v>110000</v>
      </c>
      <c r="AK443" s="160">
        <v>110000</v>
      </c>
      <c r="AL443" s="160">
        <v>136000</v>
      </c>
      <c r="AM443" s="117">
        <f t="shared" si="336"/>
        <v>356000</v>
      </c>
      <c r="AN443" s="171">
        <f t="shared" si="351"/>
        <v>27.384615384615383</v>
      </c>
      <c r="AP443" s="160">
        <v>137000</v>
      </c>
      <c r="AQ443" s="160">
        <v>150000</v>
      </c>
      <c r="AR443" s="160"/>
      <c r="AS443" s="117">
        <f t="shared" si="338"/>
        <v>287000</v>
      </c>
      <c r="AT443" s="171">
        <f t="shared" si="352"/>
        <v>22.076923076923077</v>
      </c>
      <c r="AV443" s="117">
        <f t="shared" si="329"/>
        <v>643000</v>
      </c>
      <c r="AW443" s="117">
        <f t="shared" si="321"/>
        <v>49.46153846153846</v>
      </c>
      <c r="AY443" s="117">
        <f t="shared" si="322"/>
        <v>1300000</v>
      </c>
      <c r="AZ443" s="117">
        <f t="shared" si="323"/>
        <v>100</v>
      </c>
      <c r="BB443" s="117">
        <f t="shared" si="353"/>
        <v>0</v>
      </c>
      <c r="BC443" s="117">
        <f t="shared" si="339"/>
        <v>0</v>
      </c>
      <c r="BD443" s="117">
        <f t="shared" si="354"/>
        <v>1300000</v>
      </c>
      <c r="BE443" s="93"/>
    </row>
    <row r="444" spans="1:57" ht="30" customHeight="1" thickBot="1" x14ac:dyDescent="0.25">
      <c r="A444" s="74"/>
      <c r="B444" s="76"/>
      <c r="C444" s="76"/>
      <c r="D444" s="77"/>
      <c r="E444" s="78"/>
      <c r="F444" s="76"/>
      <c r="G444" s="79"/>
      <c r="H444" s="80"/>
      <c r="I444" s="81"/>
      <c r="J444" s="78"/>
      <c r="K444" s="127">
        <v>2</v>
      </c>
      <c r="L444" s="83"/>
      <c r="M444" s="77"/>
      <c r="N444" s="128" t="s">
        <v>70</v>
      </c>
      <c r="O444" s="117">
        <v>9000</v>
      </c>
      <c r="P444" s="117">
        <v>10000</v>
      </c>
      <c r="Q444" s="117">
        <v>11000</v>
      </c>
      <c r="R444" s="117">
        <v>17000</v>
      </c>
      <c r="S444" s="117">
        <v>10000</v>
      </c>
      <c r="T444" s="117"/>
      <c r="U444" s="160"/>
      <c r="V444" s="160"/>
      <c r="W444" s="160"/>
      <c r="X444" s="117">
        <f t="shared" si="332"/>
        <v>0</v>
      </c>
      <c r="Y444" s="144">
        <f t="shared" si="318"/>
        <v>0</v>
      </c>
      <c r="AA444" s="160">
        <v>2000</v>
      </c>
      <c r="AB444" s="160">
        <v>2000</v>
      </c>
      <c r="AC444" s="160">
        <v>2000</v>
      </c>
      <c r="AD444" s="117">
        <f t="shared" si="334"/>
        <v>6000</v>
      </c>
      <c r="AE444" s="171">
        <f t="shared" si="350"/>
        <v>60</v>
      </c>
      <c r="AG444" s="117">
        <f t="shared" si="319"/>
        <v>6000</v>
      </c>
      <c r="AH444" s="117">
        <f t="shared" si="320"/>
        <v>60</v>
      </c>
      <c r="AJ444" s="160">
        <v>2000</v>
      </c>
      <c r="AK444" s="160">
        <v>2000</v>
      </c>
      <c r="AL444" s="160"/>
      <c r="AM444" s="117">
        <f t="shared" si="336"/>
        <v>4000</v>
      </c>
      <c r="AN444" s="171">
        <f t="shared" si="351"/>
        <v>40</v>
      </c>
      <c r="AP444" s="160"/>
      <c r="AQ444" s="160"/>
      <c r="AR444" s="160"/>
      <c r="AS444" s="117">
        <f t="shared" si="338"/>
        <v>0</v>
      </c>
      <c r="AT444" s="171">
        <f t="shared" si="352"/>
        <v>0</v>
      </c>
      <c r="AV444" s="117">
        <f t="shared" si="329"/>
        <v>4000</v>
      </c>
      <c r="AW444" s="117">
        <f t="shared" si="321"/>
        <v>40</v>
      </c>
      <c r="AY444" s="117">
        <f t="shared" si="322"/>
        <v>10000</v>
      </c>
      <c r="AZ444" s="117">
        <f t="shared" si="323"/>
        <v>100</v>
      </c>
      <c r="BB444" s="117">
        <f t="shared" si="353"/>
        <v>0</v>
      </c>
      <c r="BC444" s="117">
        <f t="shared" si="339"/>
        <v>0</v>
      </c>
      <c r="BD444" s="117">
        <f t="shared" si="354"/>
        <v>10000</v>
      </c>
      <c r="BE444" s="93"/>
    </row>
    <row r="445" spans="1:57" ht="30" customHeight="1" x14ac:dyDescent="0.2">
      <c r="A445" s="74"/>
      <c r="B445" s="76"/>
      <c r="C445" s="76"/>
      <c r="D445" s="77"/>
      <c r="E445" s="78"/>
      <c r="F445" s="76"/>
      <c r="G445" s="79"/>
      <c r="H445" s="80"/>
      <c r="I445" s="81"/>
      <c r="J445" s="78"/>
      <c r="K445" s="127">
        <v>4</v>
      </c>
      <c r="L445" s="83"/>
      <c r="M445" s="77"/>
      <c r="N445" s="128" t="s">
        <v>63</v>
      </c>
      <c r="O445" s="117">
        <v>2000</v>
      </c>
      <c r="P445" s="117">
        <v>2000</v>
      </c>
      <c r="Q445" s="117">
        <v>2000</v>
      </c>
      <c r="R445" s="117">
        <v>2000</v>
      </c>
      <c r="S445" s="117">
        <v>2000</v>
      </c>
      <c r="T445" s="117"/>
      <c r="U445" s="160"/>
      <c r="V445" s="160"/>
      <c r="W445" s="160">
        <v>2000</v>
      </c>
      <c r="X445" s="117">
        <f t="shared" si="332"/>
        <v>2000</v>
      </c>
      <c r="Y445" s="144">
        <f t="shared" si="318"/>
        <v>100</v>
      </c>
      <c r="AA445" s="160"/>
      <c r="AB445" s="160"/>
      <c r="AC445" s="160"/>
      <c r="AD445" s="117">
        <f t="shared" si="334"/>
        <v>0</v>
      </c>
      <c r="AE445" s="171">
        <f t="shared" si="350"/>
        <v>0</v>
      </c>
      <c r="AG445" s="117">
        <f t="shared" si="319"/>
        <v>2000</v>
      </c>
      <c r="AH445" s="117">
        <f t="shared" si="320"/>
        <v>100</v>
      </c>
      <c r="AJ445" s="160"/>
      <c r="AK445" s="160"/>
      <c r="AL445" s="160"/>
      <c r="AM445" s="117">
        <f t="shared" si="336"/>
        <v>0</v>
      </c>
      <c r="AN445" s="171">
        <f t="shared" si="351"/>
        <v>0</v>
      </c>
      <c r="AP445" s="160"/>
      <c r="AQ445" s="160"/>
      <c r="AR445" s="160"/>
      <c r="AS445" s="117">
        <f t="shared" si="338"/>
        <v>0</v>
      </c>
      <c r="AT445" s="171">
        <f t="shared" si="352"/>
        <v>0</v>
      </c>
      <c r="AV445" s="117">
        <f t="shared" si="329"/>
        <v>0</v>
      </c>
      <c r="AW445" s="117">
        <f t="shared" si="321"/>
        <v>0</v>
      </c>
      <c r="AY445" s="117">
        <f t="shared" si="322"/>
        <v>2000</v>
      </c>
      <c r="AZ445" s="117">
        <f t="shared" si="323"/>
        <v>100</v>
      </c>
      <c r="BB445" s="117">
        <f t="shared" si="353"/>
        <v>0</v>
      </c>
      <c r="BC445" s="117">
        <f t="shared" si="339"/>
        <v>0</v>
      </c>
      <c r="BD445" s="117">
        <f t="shared" si="354"/>
        <v>2000</v>
      </c>
      <c r="BE445" s="93"/>
    </row>
    <row r="446" spans="1:57" ht="30" customHeight="1" x14ac:dyDescent="0.2">
      <c r="A446" s="74"/>
      <c r="B446" s="76"/>
      <c r="C446" s="76"/>
      <c r="D446" s="77"/>
      <c r="E446" s="78"/>
      <c r="F446" s="76"/>
      <c r="G446" s="79"/>
      <c r="H446" s="80"/>
      <c r="I446" s="81"/>
      <c r="J446" s="124" t="s">
        <v>52</v>
      </c>
      <c r="K446" s="82"/>
      <c r="L446" s="83"/>
      <c r="M446" s="77"/>
      <c r="N446" s="101" t="s">
        <v>53</v>
      </c>
      <c r="O446" s="247">
        <v>85000</v>
      </c>
      <c r="P446" s="244">
        <f>P447+P448+P449+P450</f>
        <v>72000</v>
      </c>
      <c r="Q446" s="245">
        <f>Q447+Q448+Q449+Q450</f>
        <v>74000</v>
      </c>
      <c r="R446" s="246">
        <f>R447+R448+R449+R450</f>
        <v>77000</v>
      </c>
      <c r="S446" s="244">
        <f>S447+S448+S449+S450</f>
        <v>72000</v>
      </c>
      <c r="T446" s="244"/>
      <c r="U446" s="244">
        <f>U447+U448+U449+U450</f>
        <v>1000</v>
      </c>
      <c r="V446" s="244">
        <f>V447+V448+V449+V450</f>
        <v>10000</v>
      </c>
      <c r="W446" s="244">
        <f>W447+W448+W449+W450</f>
        <v>11000</v>
      </c>
      <c r="X446" s="244">
        <f t="shared" si="332"/>
        <v>22000</v>
      </c>
      <c r="Y446" s="244">
        <f t="shared" si="318"/>
        <v>30.555555555555557</v>
      </c>
      <c r="AA446" s="244">
        <f>AA447+AA448+AA449+AA450</f>
        <v>6000</v>
      </c>
      <c r="AB446" s="244">
        <f>AB447+AB448+AB449+AB450</f>
        <v>6000</v>
      </c>
      <c r="AC446" s="244">
        <f>AC447+AC448+AC449+AC450</f>
        <v>5500</v>
      </c>
      <c r="AD446" s="244">
        <f t="shared" si="334"/>
        <v>17500</v>
      </c>
      <c r="AE446" s="244">
        <f>AD446/(S446/100)</f>
        <v>24.305555555555557</v>
      </c>
      <c r="AG446" s="244">
        <f t="shared" si="319"/>
        <v>39500</v>
      </c>
      <c r="AH446" s="244">
        <f t="shared" si="320"/>
        <v>54.861111111111114</v>
      </c>
      <c r="AJ446" s="244">
        <f>AJ447+AJ448+AJ449+AJ450</f>
        <v>6000</v>
      </c>
      <c r="AK446" s="244">
        <f>AK447+AK448+AK449+AK450</f>
        <v>6000</v>
      </c>
      <c r="AL446" s="244">
        <f>AL447+AL448+AL449+AL450</f>
        <v>5500</v>
      </c>
      <c r="AM446" s="244">
        <f t="shared" si="336"/>
        <v>17500</v>
      </c>
      <c r="AN446" s="244">
        <f>AM446/(S446/100)</f>
        <v>24.305555555555557</v>
      </c>
      <c r="AP446" s="244">
        <f>AP447+AP448+AP449+AP450</f>
        <v>5000</v>
      </c>
      <c r="AQ446" s="244">
        <f>AQ447+AQ448+AQ449+AQ450</f>
        <v>5000</v>
      </c>
      <c r="AR446" s="244">
        <f>AR447+AR448+AR449+AR450</f>
        <v>5000</v>
      </c>
      <c r="AS446" s="244">
        <f t="shared" si="338"/>
        <v>15000</v>
      </c>
      <c r="AT446" s="244">
        <f>AS446/(S446/100)</f>
        <v>20.833333333333332</v>
      </c>
      <c r="AV446" s="244">
        <f t="shared" si="329"/>
        <v>32500</v>
      </c>
      <c r="AW446" s="244">
        <f t="shared" si="321"/>
        <v>45.138888888888886</v>
      </c>
      <c r="AY446" s="244">
        <f t="shared" si="322"/>
        <v>72000</v>
      </c>
      <c r="AZ446" s="244">
        <f t="shared" si="323"/>
        <v>100</v>
      </c>
      <c r="BB446" s="247">
        <f t="shared" si="353"/>
        <v>0</v>
      </c>
      <c r="BC446" s="244">
        <f t="shared" si="339"/>
        <v>0</v>
      </c>
      <c r="BD446" s="244">
        <f t="shared" si="354"/>
        <v>72000</v>
      </c>
      <c r="BE446" s="93"/>
    </row>
    <row r="447" spans="1:57" ht="30" customHeight="1" x14ac:dyDescent="0.2">
      <c r="A447" s="74"/>
      <c r="B447" s="76"/>
      <c r="C447" s="76"/>
      <c r="D447" s="77"/>
      <c r="E447" s="78"/>
      <c r="F447" s="76"/>
      <c r="G447" s="79"/>
      <c r="H447" s="80"/>
      <c r="I447" s="81"/>
      <c r="J447" s="78"/>
      <c r="K447" s="127">
        <v>2</v>
      </c>
      <c r="L447" s="83"/>
      <c r="M447" s="77"/>
      <c r="N447" s="128" t="s">
        <v>54</v>
      </c>
      <c r="O447" s="129">
        <v>3000</v>
      </c>
      <c r="P447" s="117">
        <v>6000</v>
      </c>
      <c r="Q447" s="117">
        <v>6000</v>
      </c>
      <c r="R447" s="117">
        <v>6000</v>
      </c>
      <c r="S447" s="117">
        <v>6000</v>
      </c>
      <c r="T447" s="117"/>
      <c r="U447" s="160"/>
      <c r="V447" s="160">
        <v>1000</v>
      </c>
      <c r="W447" s="160">
        <v>500</v>
      </c>
      <c r="X447" s="117">
        <f t="shared" si="332"/>
        <v>1500</v>
      </c>
      <c r="Y447" s="144">
        <f t="shared" si="318"/>
        <v>25</v>
      </c>
      <c r="AA447" s="160">
        <v>500</v>
      </c>
      <c r="AB447" s="160">
        <v>500</v>
      </c>
      <c r="AC447" s="160">
        <v>500</v>
      </c>
      <c r="AD447" s="117">
        <f t="shared" si="334"/>
        <v>1500</v>
      </c>
      <c r="AE447" s="144">
        <f>AD447/(S447/100)</f>
        <v>25</v>
      </c>
      <c r="AG447" s="117">
        <f t="shared" si="319"/>
        <v>3000</v>
      </c>
      <c r="AH447" s="117">
        <f t="shared" si="320"/>
        <v>50</v>
      </c>
      <c r="AJ447" s="160">
        <v>500</v>
      </c>
      <c r="AK447" s="160">
        <v>500</v>
      </c>
      <c r="AL447" s="160">
        <v>500</v>
      </c>
      <c r="AM447" s="117">
        <f t="shared" si="336"/>
        <v>1500</v>
      </c>
      <c r="AN447" s="144">
        <f>AM447/(S447/100)</f>
        <v>25</v>
      </c>
      <c r="AP447" s="160">
        <v>500</v>
      </c>
      <c r="AQ447" s="160">
        <v>500</v>
      </c>
      <c r="AR447" s="160">
        <v>500</v>
      </c>
      <c r="AS447" s="117">
        <f t="shared" si="338"/>
        <v>1500</v>
      </c>
      <c r="AT447" s="144">
        <f>AS447/(S447/100)</f>
        <v>25</v>
      </c>
      <c r="AV447" s="117">
        <f t="shared" si="329"/>
        <v>3000</v>
      </c>
      <c r="AW447" s="117">
        <f t="shared" si="321"/>
        <v>50</v>
      </c>
      <c r="AY447" s="117">
        <f t="shared" si="322"/>
        <v>6000</v>
      </c>
      <c r="AZ447" s="117">
        <f t="shared" si="323"/>
        <v>100</v>
      </c>
      <c r="BB447" s="117">
        <f t="shared" si="353"/>
        <v>0</v>
      </c>
      <c r="BC447" s="117">
        <f t="shared" si="339"/>
        <v>0</v>
      </c>
      <c r="BD447" s="117">
        <f t="shared" si="354"/>
        <v>6000</v>
      </c>
      <c r="BE447" s="93"/>
    </row>
    <row r="448" spans="1:57" ht="30" customHeight="1" x14ac:dyDescent="0.2">
      <c r="A448" s="74"/>
      <c r="B448" s="76"/>
      <c r="C448" s="76"/>
      <c r="D448" s="77"/>
      <c r="E448" s="78"/>
      <c r="F448" s="76"/>
      <c r="G448" s="79"/>
      <c r="H448" s="80"/>
      <c r="I448" s="81"/>
      <c r="J448" s="78"/>
      <c r="K448" s="127">
        <v>3</v>
      </c>
      <c r="L448" s="83"/>
      <c r="M448" s="77"/>
      <c r="N448" s="128" t="s">
        <v>66</v>
      </c>
      <c r="O448" s="129">
        <v>70000</v>
      </c>
      <c r="P448" s="117">
        <v>57000</v>
      </c>
      <c r="Q448" s="117">
        <v>60000</v>
      </c>
      <c r="R448" s="117">
        <v>63000</v>
      </c>
      <c r="S448" s="117">
        <v>57000</v>
      </c>
      <c r="T448" s="117"/>
      <c r="U448" s="160"/>
      <c r="V448" s="160">
        <v>8000</v>
      </c>
      <c r="W448" s="160">
        <v>7500</v>
      </c>
      <c r="X448" s="117">
        <f t="shared" si="332"/>
        <v>15500</v>
      </c>
      <c r="Y448" s="144">
        <f t="shared" si="318"/>
        <v>27.192982456140349</v>
      </c>
      <c r="AA448" s="160">
        <v>5000</v>
      </c>
      <c r="AB448" s="160">
        <v>5000</v>
      </c>
      <c r="AC448" s="160">
        <v>5000</v>
      </c>
      <c r="AD448" s="117">
        <f t="shared" si="334"/>
        <v>15000</v>
      </c>
      <c r="AE448" s="144">
        <f>AD448/(S448/100)</f>
        <v>26.315789473684209</v>
      </c>
      <c r="AG448" s="117">
        <f t="shared" si="319"/>
        <v>30500</v>
      </c>
      <c r="AH448" s="117">
        <f t="shared" si="320"/>
        <v>53.508771929824562</v>
      </c>
      <c r="AJ448" s="160">
        <v>5000</v>
      </c>
      <c r="AK448" s="160">
        <v>5000</v>
      </c>
      <c r="AL448" s="160">
        <v>5000</v>
      </c>
      <c r="AM448" s="117">
        <f t="shared" si="336"/>
        <v>15000</v>
      </c>
      <c r="AN448" s="144">
        <f>AM448/(S448/100)</f>
        <v>26.315789473684209</v>
      </c>
      <c r="AP448" s="160">
        <v>4000</v>
      </c>
      <c r="AQ448" s="160">
        <v>4000</v>
      </c>
      <c r="AR448" s="160">
        <v>3500</v>
      </c>
      <c r="AS448" s="117">
        <f t="shared" si="338"/>
        <v>11500</v>
      </c>
      <c r="AT448" s="144">
        <f>AS448/(S448/100)</f>
        <v>20.17543859649123</v>
      </c>
      <c r="AV448" s="117">
        <f t="shared" si="329"/>
        <v>26500</v>
      </c>
      <c r="AW448" s="117">
        <f t="shared" si="321"/>
        <v>46.491228070175438</v>
      </c>
      <c r="AY448" s="117">
        <f t="shared" si="322"/>
        <v>57000</v>
      </c>
      <c r="AZ448" s="117">
        <f t="shared" si="323"/>
        <v>100</v>
      </c>
      <c r="BB448" s="117">
        <f t="shared" si="353"/>
        <v>0</v>
      </c>
      <c r="BC448" s="117">
        <f t="shared" si="339"/>
        <v>0</v>
      </c>
      <c r="BD448" s="117">
        <f t="shared" si="354"/>
        <v>57000</v>
      </c>
      <c r="BE448" s="93"/>
    </row>
    <row r="449" spans="1:57" ht="30" customHeight="1" x14ac:dyDescent="0.2">
      <c r="A449" s="74"/>
      <c r="B449" s="76"/>
      <c r="C449" s="76"/>
      <c r="D449" s="77"/>
      <c r="E449" s="78"/>
      <c r="F449" s="76"/>
      <c r="G449" s="79"/>
      <c r="H449" s="80"/>
      <c r="I449" s="81"/>
      <c r="J449" s="78"/>
      <c r="K449" s="127">
        <v>5</v>
      </c>
      <c r="L449" s="83"/>
      <c r="M449" s="77"/>
      <c r="N449" s="128" t="s">
        <v>55</v>
      </c>
      <c r="O449" s="129">
        <v>4000</v>
      </c>
      <c r="P449" s="117">
        <v>3000</v>
      </c>
      <c r="Q449" s="117">
        <v>2000</v>
      </c>
      <c r="R449" s="117">
        <v>2000</v>
      </c>
      <c r="S449" s="117">
        <v>3000</v>
      </c>
      <c r="T449" s="117"/>
      <c r="U449" s="160">
        <v>1000</v>
      </c>
      <c r="V449" s="160">
        <v>1000</v>
      </c>
      <c r="W449" s="160">
        <v>1000</v>
      </c>
      <c r="X449" s="117">
        <f t="shared" si="332"/>
        <v>3000</v>
      </c>
      <c r="Y449" s="144">
        <f t="shared" si="318"/>
        <v>100</v>
      </c>
      <c r="AA449" s="160"/>
      <c r="AB449" s="160"/>
      <c r="AC449" s="160"/>
      <c r="AD449" s="117">
        <f t="shared" si="334"/>
        <v>0</v>
      </c>
      <c r="AE449" s="144">
        <f>AD449/(S449/100)</f>
        <v>0</v>
      </c>
      <c r="AG449" s="117">
        <f t="shared" si="319"/>
        <v>3000</v>
      </c>
      <c r="AH449" s="117">
        <f t="shared" si="320"/>
        <v>100</v>
      </c>
      <c r="AJ449" s="160"/>
      <c r="AK449" s="160"/>
      <c r="AL449" s="160"/>
      <c r="AM449" s="117">
        <f t="shared" si="336"/>
        <v>0</v>
      </c>
      <c r="AN449" s="144">
        <f>AM449/(S449/100)</f>
        <v>0</v>
      </c>
      <c r="AP449" s="160"/>
      <c r="AQ449" s="160"/>
      <c r="AR449" s="160"/>
      <c r="AS449" s="117">
        <f t="shared" si="338"/>
        <v>0</v>
      </c>
      <c r="AT449" s="144">
        <f>AS449/(S449/100)</f>
        <v>0</v>
      </c>
      <c r="AV449" s="117">
        <f t="shared" si="329"/>
        <v>0</v>
      </c>
      <c r="AW449" s="117">
        <f t="shared" si="321"/>
        <v>0</v>
      </c>
      <c r="AY449" s="117">
        <f t="shared" si="322"/>
        <v>3000</v>
      </c>
      <c r="AZ449" s="117">
        <f t="shared" si="323"/>
        <v>100</v>
      </c>
      <c r="BB449" s="117">
        <f t="shared" si="353"/>
        <v>0</v>
      </c>
      <c r="BC449" s="117">
        <f t="shared" si="339"/>
        <v>0</v>
      </c>
      <c r="BD449" s="117">
        <f t="shared" si="354"/>
        <v>3000</v>
      </c>
      <c r="BE449" s="93"/>
    </row>
    <row r="450" spans="1:57" ht="30" customHeight="1" x14ac:dyDescent="0.2">
      <c r="A450" s="74"/>
      <c r="B450" s="76"/>
      <c r="C450" s="76"/>
      <c r="D450" s="77"/>
      <c r="E450" s="78"/>
      <c r="F450" s="76"/>
      <c r="G450" s="79"/>
      <c r="H450" s="80"/>
      <c r="I450" s="81"/>
      <c r="J450" s="78"/>
      <c r="K450" s="127">
        <v>7</v>
      </c>
      <c r="L450" s="83"/>
      <c r="M450" s="77"/>
      <c r="N450" s="128" t="s">
        <v>56</v>
      </c>
      <c r="O450" s="129">
        <v>8000</v>
      </c>
      <c r="P450" s="117">
        <v>6000</v>
      </c>
      <c r="Q450" s="117">
        <v>6000</v>
      </c>
      <c r="R450" s="117">
        <v>6000</v>
      </c>
      <c r="S450" s="117">
        <v>6000</v>
      </c>
      <c r="T450" s="117"/>
      <c r="U450" s="160"/>
      <c r="V450" s="160"/>
      <c r="W450" s="160">
        <v>2000</v>
      </c>
      <c r="X450" s="117">
        <f t="shared" si="332"/>
        <v>2000</v>
      </c>
      <c r="Y450" s="144">
        <f t="shared" si="318"/>
        <v>33.333333333333336</v>
      </c>
      <c r="AA450" s="160">
        <v>500</v>
      </c>
      <c r="AB450" s="160">
        <v>500</v>
      </c>
      <c r="AC450" s="160"/>
      <c r="AD450" s="117">
        <f t="shared" si="334"/>
        <v>1000</v>
      </c>
      <c r="AE450" s="144">
        <f>AD450/(S450/100)</f>
        <v>16.666666666666668</v>
      </c>
      <c r="AG450" s="117">
        <f t="shared" si="319"/>
        <v>3000</v>
      </c>
      <c r="AH450" s="117">
        <f t="shared" si="320"/>
        <v>50</v>
      </c>
      <c r="AJ450" s="160">
        <v>500</v>
      </c>
      <c r="AK450" s="160">
        <v>500</v>
      </c>
      <c r="AL450" s="160"/>
      <c r="AM450" s="117">
        <f t="shared" si="336"/>
        <v>1000</v>
      </c>
      <c r="AN450" s="144">
        <f>AM450/(S450/100)</f>
        <v>16.666666666666668</v>
      </c>
      <c r="AP450" s="160">
        <v>500</v>
      </c>
      <c r="AQ450" s="160">
        <v>500</v>
      </c>
      <c r="AR450" s="160">
        <v>1000</v>
      </c>
      <c r="AS450" s="117">
        <f t="shared" si="338"/>
        <v>2000</v>
      </c>
      <c r="AT450" s="144">
        <f>AS450/(S450/100)</f>
        <v>33.333333333333336</v>
      </c>
      <c r="AV450" s="117">
        <f t="shared" si="329"/>
        <v>3000</v>
      </c>
      <c r="AW450" s="117">
        <f t="shared" si="321"/>
        <v>50</v>
      </c>
      <c r="AY450" s="117">
        <f t="shared" si="322"/>
        <v>6000</v>
      </c>
      <c r="AZ450" s="117">
        <f t="shared" si="323"/>
        <v>100</v>
      </c>
      <c r="BB450" s="117">
        <f t="shared" si="353"/>
        <v>0</v>
      </c>
      <c r="BC450" s="117">
        <f t="shared" si="339"/>
        <v>0</v>
      </c>
      <c r="BD450" s="117">
        <f t="shared" si="354"/>
        <v>6000</v>
      </c>
      <c r="BE450" s="93"/>
    </row>
    <row r="451" spans="1:57" ht="30" customHeight="1" x14ac:dyDescent="0.2">
      <c r="A451" s="74"/>
      <c r="B451" s="76"/>
      <c r="C451" s="76"/>
      <c r="D451" s="77"/>
      <c r="E451" s="78"/>
      <c r="F451" s="76"/>
      <c r="G451" s="104"/>
      <c r="H451" s="106" t="s">
        <v>49</v>
      </c>
      <c r="I451" s="107"/>
      <c r="J451" s="108"/>
      <c r="K451" s="109"/>
      <c r="L451" s="110"/>
      <c r="M451" s="111"/>
      <c r="N451" s="112" t="s">
        <v>50</v>
      </c>
      <c r="O451" s="113">
        <v>41000</v>
      </c>
      <c r="P451" s="114">
        <f>P452</f>
        <v>58000</v>
      </c>
      <c r="Q451" s="115">
        <f>Q452</f>
        <v>61000</v>
      </c>
      <c r="R451" s="116">
        <f>R452</f>
        <v>72000</v>
      </c>
      <c r="S451" s="114">
        <f>S452</f>
        <v>58000</v>
      </c>
      <c r="T451" s="114"/>
      <c r="U451" s="114">
        <f>U452</f>
        <v>0</v>
      </c>
      <c r="V451" s="114">
        <f>V452</f>
        <v>0</v>
      </c>
      <c r="W451" s="114">
        <f>W452</f>
        <v>18000</v>
      </c>
      <c r="X451" s="114">
        <f>X452</f>
        <v>18000</v>
      </c>
      <c r="Y451" s="114">
        <f t="shared" si="318"/>
        <v>31.03448275862069</v>
      </c>
      <c r="AA451" s="114">
        <f>AA452</f>
        <v>7000</v>
      </c>
      <c r="AB451" s="114">
        <f>AB452</f>
        <v>6000</v>
      </c>
      <c r="AC451" s="114">
        <f>AC452</f>
        <v>5500</v>
      </c>
      <c r="AD451" s="114">
        <f>AD452</f>
        <v>18500</v>
      </c>
      <c r="AE451" s="114">
        <f t="shared" ref="AE451:AE480" si="355">AD451/(S451/100)</f>
        <v>31.896551724137932</v>
      </c>
      <c r="AG451" s="114">
        <f t="shared" si="319"/>
        <v>36500</v>
      </c>
      <c r="AH451" s="114">
        <f t="shared" si="320"/>
        <v>62.931034482758619</v>
      </c>
      <c r="AJ451" s="114">
        <f>AJ452</f>
        <v>4500</v>
      </c>
      <c r="AK451" s="114">
        <f>AK452</f>
        <v>5500</v>
      </c>
      <c r="AL451" s="114">
        <f>AL452</f>
        <v>6500</v>
      </c>
      <c r="AM451" s="114">
        <f>AM452</f>
        <v>16500</v>
      </c>
      <c r="AN451" s="114">
        <f t="shared" ref="AN451:AN480" si="356">AM451/(S451/100)</f>
        <v>28.448275862068964</v>
      </c>
      <c r="AP451" s="114">
        <f>AP452</f>
        <v>3000</v>
      </c>
      <c r="AQ451" s="114">
        <f>AQ452</f>
        <v>1000</v>
      </c>
      <c r="AR451" s="114">
        <f>AR452</f>
        <v>1000</v>
      </c>
      <c r="AS451" s="114">
        <f>AS452</f>
        <v>5000</v>
      </c>
      <c r="AT451" s="114">
        <f t="shared" ref="AT451:AT480" si="357">AS451/(S451/100)</f>
        <v>8.6206896551724146</v>
      </c>
      <c r="AV451" s="114">
        <f>AV452</f>
        <v>21500</v>
      </c>
      <c r="AW451" s="114">
        <f t="shared" si="321"/>
        <v>37.068965517241381</v>
      </c>
      <c r="AY451" s="114">
        <f t="shared" si="322"/>
        <v>58000</v>
      </c>
      <c r="AZ451" s="114">
        <f t="shared" si="323"/>
        <v>100</v>
      </c>
      <c r="BB451" s="114">
        <f t="shared" si="353"/>
        <v>0</v>
      </c>
      <c r="BC451" s="117">
        <f t="shared" si="339"/>
        <v>0</v>
      </c>
      <c r="BD451" s="114">
        <f t="shared" si="354"/>
        <v>58000</v>
      </c>
      <c r="BE451" s="93"/>
    </row>
    <row r="452" spans="1:57" ht="30" customHeight="1" x14ac:dyDescent="0.2">
      <c r="A452" s="74"/>
      <c r="B452" s="76"/>
      <c r="C452" s="76"/>
      <c r="D452" s="77"/>
      <c r="E452" s="78"/>
      <c r="F452" s="76"/>
      <c r="G452" s="79"/>
      <c r="H452" s="80"/>
      <c r="I452" s="118">
        <v>2</v>
      </c>
      <c r="J452" s="78"/>
      <c r="K452" s="82"/>
      <c r="L452" s="83"/>
      <c r="M452" s="77"/>
      <c r="N452" s="119" t="s">
        <v>51</v>
      </c>
      <c r="O452" s="120">
        <v>41000</v>
      </c>
      <c r="P452" s="121">
        <f>P453+P456+P458</f>
        <v>58000</v>
      </c>
      <c r="Q452" s="122">
        <f>Q453+Q456+Q458</f>
        <v>61000</v>
      </c>
      <c r="R452" s="123">
        <f>R453+R456+R458</f>
        <v>72000</v>
      </c>
      <c r="S452" s="121">
        <f>S453+S456+S458</f>
        <v>58000</v>
      </c>
      <c r="T452" s="121"/>
      <c r="U452" s="121">
        <f>U453+U456+U458</f>
        <v>0</v>
      </c>
      <c r="V452" s="121">
        <f>V453+V456+V458</f>
        <v>0</v>
      </c>
      <c r="W452" s="121">
        <f>W453+W456+W458</f>
        <v>18000</v>
      </c>
      <c r="X452" s="121">
        <f>X453+X456+X458</f>
        <v>18000</v>
      </c>
      <c r="Y452" s="121">
        <f t="shared" si="318"/>
        <v>31.03448275862069</v>
      </c>
      <c r="AA452" s="121">
        <f>AA453+AA456+AA458</f>
        <v>7000</v>
      </c>
      <c r="AB452" s="121">
        <f>AB453+AB456+AB458</f>
        <v>6000</v>
      </c>
      <c r="AC452" s="121">
        <f>AC453+AC456+AC458</f>
        <v>5500</v>
      </c>
      <c r="AD452" s="121">
        <f>AD453+AD456+AD458</f>
        <v>18500</v>
      </c>
      <c r="AE452" s="121">
        <f t="shared" si="355"/>
        <v>31.896551724137932</v>
      </c>
      <c r="AG452" s="121">
        <f t="shared" si="319"/>
        <v>36500</v>
      </c>
      <c r="AH452" s="121">
        <f t="shared" si="320"/>
        <v>62.931034482758619</v>
      </c>
      <c r="AJ452" s="121">
        <f>AJ453+AJ456+AJ458</f>
        <v>4500</v>
      </c>
      <c r="AK452" s="121">
        <f>AK453+AK456+AK458</f>
        <v>5500</v>
      </c>
      <c r="AL452" s="121">
        <f>AL453+AL456+AL458</f>
        <v>6500</v>
      </c>
      <c r="AM452" s="121">
        <f>AM453+AM456+AM458</f>
        <v>16500</v>
      </c>
      <c r="AN452" s="121">
        <f t="shared" si="356"/>
        <v>28.448275862068964</v>
      </c>
      <c r="AP452" s="121">
        <f>AP453+AP456+AP458</f>
        <v>3000</v>
      </c>
      <c r="AQ452" s="121">
        <f>AQ453+AQ456+AQ458</f>
        <v>1000</v>
      </c>
      <c r="AR452" s="121">
        <f>AR453+AR456+AR458</f>
        <v>1000</v>
      </c>
      <c r="AS452" s="121">
        <f>AS453+AS456+AS458</f>
        <v>5000</v>
      </c>
      <c r="AT452" s="121">
        <f t="shared" si="357"/>
        <v>8.6206896551724146</v>
      </c>
      <c r="AV452" s="121">
        <f>AV453+AV456+AV458</f>
        <v>21500</v>
      </c>
      <c r="AW452" s="121">
        <f t="shared" si="321"/>
        <v>37.068965517241381</v>
      </c>
      <c r="AY452" s="121">
        <f t="shared" si="322"/>
        <v>58000</v>
      </c>
      <c r="AZ452" s="121">
        <f t="shared" si="323"/>
        <v>100</v>
      </c>
      <c r="BB452" s="121">
        <f t="shared" si="353"/>
        <v>0</v>
      </c>
      <c r="BC452" s="117">
        <f t="shared" si="339"/>
        <v>0</v>
      </c>
      <c r="BD452" s="121">
        <f t="shared" si="354"/>
        <v>58000</v>
      </c>
      <c r="BE452" s="93"/>
    </row>
    <row r="453" spans="1:57" ht="30" customHeight="1" x14ac:dyDescent="0.2">
      <c r="A453" s="74"/>
      <c r="B453" s="76"/>
      <c r="C453" s="76"/>
      <c r="D453" s="77"/>
      <c r="E453" s="78"/>
      <c r="F453" s="76"/>
      <c r="G453" s="79"/>
      <c r="H453" s="80"/>
      <c r="I453" s="81"/>
      <c r="J453" s="124" t="s">
        <v>60</v>
      </c>
      <c r="K453" s="82"/>
      <c r="L453" s="83"/>
      <c r="M453" s="77"/>
      <c r="N453" s="101" t="s">
        <v>61</v>
      </c>
      <c r="O453" s="102">
        <v>15000</v>
      </c>
      <c r="P453" s="103">
        <f>P454+P455</f>
        <v>30000</v>
      </c>
      <c r="Q453" s="125">
        <f>Q454+Q455</f>
        <v>32000</v>
      </c>
      <c r="R453" s="126">
        <f>R454+R455</f>
        <v>42000</v>
      </c>
      <c r="S453" s="103">
        <f>S454+S455</f>
        <v>30000</v>
      </c>
      <c r="T453" s="103"/>
      <c r="U453" s="103">
        <f>U454+U455</f>
        <v>0</v>
      </c>
      <c r="V453" s="103">
        <f>V454+V455</f>
        <v>0</v>
      </c>
      <c r="W453" s="103">
        <f>W454+W455</f>
        <v>9000</v>
      </c>
      <c r="X453" s="103">
        <f>SUM(U453:W453)</f>
        <v>9000</v>
      </c>
      <c r="Y453" s="103">
        <f t="shared" si="318"/>
        <v>30</v>
      </c>
      <c r="AA453" s="103">
        <f>AA454+AA455</f>
        <v>3000</v>
      </c>
      <c r="AB453" s="103">
        <f>AB454+AB455</f>
        <v>3000</v>
      </c>
      <c r="AC453" s="103">
        <f>AC454+AC455</f>
        <v>3000</v>
      </c>
      <c r="AD453" s="103">
        <f>SUM(AA453:AC453)</f>
        <v>9000</v>
      </c>
      <c r="AE453" s="103">
        <f t="shared" si="355"/>
        <v>30</v>
      </c>
      <c r="AG453" s="103">
        <f t="shared" si="319"/>
        <v>18000</v>
      </c>
      <c r="AH453" s="103">
        <f t="shared" si="320"/>
        <v>60</v>
      </c>
      <c r="AJ453" s="103">
        <f>AJ454+AJ455</f>
        <v>3000</v>
      </c>
      <c r="AK453" s="103">
        <f>AK454+AK455</f>
        <v>3000</v>
      </c>
      <c r="AL453" s="103">
        <f>AL454+AL455</f>
        <v>4000</v>
      </c>
      <c r="AM453" s="103">
        <f>SUM(AJ453:AL453)</f>
        <v>10000</v>
      </c>
      <c r="AN453" s="103">
        <f t="shared" si="356"/>
        <v>33.333333333333336</v>
      </c>
      <c r="AP453" s="103">
        <f>AP454+AP455</f>
        <v>2000</v>
      </c>
      <c r="AQ453" s="103">
        <f>AQ454+AQ455</f>
        <v>0</v>
      </c>
      <c r="AR453" s="103">
        <f>AR454+AR455</f>
        <v>0</v>
      </c>
      <c r="AS453" s="103">
        <f>SUM(AP453:AR453)</f>
        <v>2000</v>
      </c>
      <c r="AT453" s="103">
        <f t="shared" si="357"/>
        <v>6.666666666666667</v>
      </c>
      <c r="AV453" s="103">
        <f>AV454+AV455</f>
        <v>12000</v>
      </c>
      <c r="AW453" s="103">
        <f t="shared" si="321"/>
        <v>40</v>
      </c>
      <c r="AY453" s="103">
        <f>AY454+AY455</f>
        <v>30000</v>
      </c>
      <c r="AZ453" s="103">
        <f t="shared" si="323"/>
        <v>100</v>
      </c>
      <c r="BB453" s="103">
        <f t="shared" si="353"/>
        <v>0</v>
      </c>
      <c r="BC453" s="117">
        <f t="shared" si="339"/>
        <v>0</v>
      </c>
      <c r="BD453" s="103">
        <f t="shared" si="354"/>
        <v>30000</v>
      </c>
      <c r="BE453" s="93"/>
    </row>
    <row r="454" spans="1:57" ht="30" customHeight="1" x14ac:dyDescent="0.2">
      <c r="A454" s="74"/>
      <c r="B454" s="76"/>
      <c r="C454" s="76"/>
      <c r="D454" s="77"/>
      <c r="E454" s="78"/>
      <c r="F454" s="76"/>
      <c r="G454" s="79"/>
      <c r="H454" s="80"/>
      <c r="I454" s="81"/>
      <c r="J454" s="78"/>
      <c r="K454" s="127">
        <v>1</v>
      </c>
      <c r="L454" s="83"/>
      <c r="M454" s="77"/>
      <c r="N454" s="128" t="s">
        <v>62</v>
      </c>
      <c r="O454" s="129">
        <v>10000</v>
      </c>
      <c r="P454" s="117">
        <v>20000</v>
      </c>
      <c r="Q454" s="117">
        <v>20000</v>
      </c>
      <c r="R454" s="117">
        <v>30000</v>
      </c>
      <c r="S454" s="117">
        <v>20000</v>
      </c>
      <c r="T454" s="117"/>
      <c r="U454" s="117"/>
      <c r="V454" s="117"/>
      <c r="W454" s="117">
        <v>7000</v>
      </c>
      <c r="X454" s="117">
        <f>SUM(U454:W454)</f>
        <v>7000</v>
      </c>
      <c r="Y454" s="117">
        <f t="shared" si="318"/>
        <v>35</v>
      </c>
      <c r="AA454" s="117">
        <v>2000</v>
      </c>
      <c r="AB454" s="117">
        <v>2000</v>
      </c>
      <c r="AC454" s="117">
        <v>1000</v>
      </c>
      <c r="AD454" s="117">
        <f>SUM(AA454:AC454)</f>
        <v>5000</v>
      </c>
      <c r="AE454" s="117">
        <f t="shared" si="355"/>
        <v>25</v>
      </c>
      <c r="AG454" s="117">
        <f t="shared" si="319"/>
        <v>12000</v>
      </c>
      <c r="AH454" s="117">
        <f t="shared" si="320"/>
        <v>60</v>
      </c>
      <c r="AJ454" s="117">
        <v>2000</v>
      </c>
      <c r="AK454" s="117">
        <v>2000</v>
      </c>
      <c r="AL454" s="117">
        <v>3000</v>
      </c>
      <c r="AM454" s="117">
        <f>SUM(AJ454:AL454)</f>
        <v>7000</v>
      </c>
      <c r="AN454" s="117">
        <f t="shared" si="356"/>
        <v>35</v>
      </c>
      <c r="AP454" s="117">
        <v>1000</v>
      </c>
      <c r="AQ454" s="117"/>
      <c r="AR454" s="117"/>
      <c r="AS454" s="117">
        <f>SUM(AP454:AR454)</f>
        <v>1000</v>
      </c>
      <c r="AT454" s="117">
        <f t="shared" si="357"/>
        <v>5</v>
      </c>
      <c r="AV454" s="117">
        <f>AM454+AS454</f>
        <v>8000</v>
      </c>
      <c r="AW454" s="117">
        <f t="shared" si="321"/>
        <v>40</v>
      </c>
      <c r="AY454" s="117">
        <f>AG454+AV454</f>
        <v>20000</v>
      </c>
      <c r="AZ454" s="117">
        <f t="shared" si="323"/>
        <v>100</v>
      </c>
      <c r="BB454" s="117">
        <f t="shared" si="353"/>
        <v>0</v>
      </c>
      <c r="BC454" s="117">
        <f t="shared" si="339"/>
        <v>0</v>
      </c>
      <c r="BD454" s="117">
        <f t="shared" si="354"/>
        <v>20000</v>
      </c>
      <c r="BE454" s="93"/>
    </row>
    <row r="455" spans="1:57" ht="30" customHeight="1" x14ac:dyDescent="0.2">
      <c r="A455" s="74"/>
      <c r="B455" s="76"/>
      <c r="C455" s="76"/>
      <c r="D455" s="77"/>
      <c r="E455" s="78"/>
      <c r="F455" s="76"/>
      <c r="G455" s="79"/>
      <c r="H455" s="80"/>
      <c r="I455" s="81"/>
      <c r="J455" s="78"/>
      <c r="K455" s="127">
        <v>4</v>
      </c>
      <c r="L455" s="83"/>
      <c r="M455" s="77"/>
      <c r="N455" s="128" t="s">
        <v>63</v>
      </c>
      <c r="O455" s="129">
        <v>5000</v>
      </c>
      <c r="P455" s="117">
        <v>10000</v>
      </c>
      <c r="Q455" s="117">
        <v>12000</v>
      </c>
      <c r="R455" s="117">
        <v>12000</v>
      </c>
      <c r="S455" s="117">
        <v>10000</v>
      </c>
      <c r="T455" s="117"/>
      <c r="U455" s="117"/>
      <c r="V455" s="117"/>
      <c r="W455" s="117">
        <v>2000</v>
      </c>
      <c r="X455" s="117">
        <f>SUM(U455:W455)</f>
        <v>2000</v>
      </c>
      <c r="Y455" s="117">
        <f t="shared" si="318"/>
        <v>20</v>
      </c>
      <c r="AA455" s="117">
        <v>1000</v>
      </c>
      <c r="AB455" s="117">
        <v>1000</v>
      </c>
      <c r="AC455" s="117">
        <v>2000</v>
      </c>
      <c r="AD455" s="117">
        <f>SUM(AA455:AC455)</f>
        <v>4000</v>
      </c>
      <c r="AE455" s="117">
        <f t="shared" si="355"/>
        <v>40</v>
      </c>
      <c r="AG455" s="117">
        <f t="shared" si="319"/>
        <v>6000</v>
      </c>
      <c r="AH455" s="117">
        <f t="shared" si="320"/>
        <v>60</v>
      </c>
      <c r="AJ455" s="117">
        <v>1000</v>
      </c>
      <c r="AK455" s="117">
        <v>1000</v>
      </c>
      <c r="AL455" s="117">
        <v>1000</v>
      </c>
      <c r="AM455" s="117">
        <f>SUM(AJ455:AL455)</f>
        <v>3000</v>
      </c>
      <c r="AN455" s="117">
        <f t="shared" si="356"/>
        <v>30</v>
      </c>
      <c r="AP455" s="117">
        <v>1000</v>
      </c>
      <c r="AQ455" s="117"/>
      <c r="AR455" s="117"/>
      <c r="AS455" s="117">
        <f>SUM(AP455:AR455)</f>
        <v>1000</v>
      </c>
      <c r="AT455" s="117">
        <f t="shared" si="357"/>
        <v>10</v>
      </c>
      <c r="AV455" s="117">
        <f>AM455+AS455</f>
        <v>4000</v>
      </c>
      <c r="AW455" s="117">
        <f t="shared" si="321"/>
        <v>40</v>
      </c>
      <c r="AY455" s="117">
        <f>AG455+AV455</f>
        <v>10000</v>
      </c>
      <c r="AZ455" s="117">
        <f t="shared" si="323"/>
        <v>100</v>
      </c>
      <c r="BB455" s="117">
        <f t="shared" si="353"/>
        <v>0</v>
      </c>
      <c r="BC455" s="117">
        <f t="shared" si="339"/>
        <v>0</v>
      </c>
      <c r="BD455" s="117">
        <f t="shared" si="354"/>
        <v>10000</v>
      </c>
      <c r="BE455" s="93"/>
    </row>
    <row r="456" spans="1:57" ht="30" customHeight="1" x14ac:dyDescent="0.2">
      <c r="A456" s="74"/>
      <c r="B456" s="76"/>
      <c r="C456" s="76"/>
      <c r="D456" s="77"/>
      <c r="E456" s="78"/>
      <c r="F456" s="76"/>
      <c r="G456" s="79"/>
      <c r="H456" s="80"/>
      <c r="I456" s="81"/>
      <c r="J456" s="124" t="s">
        <v>64</v>
      </c>
      <c r="K456" s="82"/>
      <c r="L456" s="83"/>
      <c r="M456" s="77"/>
      <c r="N456" s="101" t="s">
        <v>65</v>
      </c>
      <c r="O456" s="102">
        <v>3000</v>
      </c>
      <c r="P456" s="103">
        <f>P457</f>
        <v>1000</v>
      </c>
      <c r="Q456" s="125">
        <f>Q457</f>
        <v>1000</v>
      </c>
      <c r="R456" s="126">
        <f>R457</f>
        <v>1000</v>
      </c>
      <c r="S456" s="103">
        <f>S457</f>
        <v>1000</v>
      </c>
      <c r="T456" s="103"/>
      <c r="U456" s="103">
        <f>U457</f>
        <v>0</v>
      </c>
      <c r="V456" s="103">
        <f>V457</f>
        <v>0</v>
      </c>
      <c r="W456" s="103">
        <f>W457</f>
        <v>1000</v>
      </c>
      <c r="X456" s="103">
        <f>SUM(U456:W456)</f>
        <v>1000</v>
      </c>
      <c r="Y456" s="103">
        <f t="shared" si="318"/>
        <v>100</v>
      </c>
      <c r="AA456" s="103">
        <f>AA457</f>
        <v>0</v>
      </c>
      <c r="AB456" s="103">
        <f>AB457</f>
        <v>0</v>
      </c>
      <c r="AC456" s="103">
        <f>AC457</f>
        <v>0</v>
      </c>
      <c r="AD456" s="103">
        <f>SUM(AA456:AC456)</f>
        <v>0</v>
      </c>
      <c r="AE456" s="103">
        <f t="shared" si="355"/>
        <v>0</v>
      </c>
      <c r="AG456" s="103">
        <f t="shared" si="319"/>
        <v>1000</v>
      </c>
      <c r="AH456" s="103">
        <f t="shared" si="320"/>
        <v>100</v>
      </c>
      <c r="AJ456" s="103">
        <f>AJ457</f>
        <v>0</v>
      </c>
      <c r="AK456" s="103">
        <f>AK457</f>
        <v>0</v>
      </c>
      <c r="AL456" s="103">
        <f>AL457</f>
        <v>0</v>
      </c>
      <c r="AM456" s="103">
        <f>SUM(AJ456:AL456)</f>
        <v>0</v>
      </c>
      <c r="AN456" s="103">
        <f t="shared" si="356"/>
        <v>0</v>
      </c>
      <c r="AP456" s="103">
        <f>AP457</f>
        <v>0</v>
      </c>
      <c r="AQ456" s="103">
        <f>AQ457</f>
        <v>0</v>
      </c>
      <c r="AR456" s="103">
        <f>AR457</f>
        <v>0</v>
      </c>
      <c r="AS456" s="103">
        <f>SUM(AP456:AR456)</f>
        <v>0</v>
      </c>
      <c r="AT456" s="103">
        <f t="shared" si="357"/>
        <v>0</v>
      </c>
      <c r="AV456" s="103">
        <f>AM456+AS456</f>
        <v>0</v>
      </c>
      <c r="AW456" s="103">
        <f t="shared" si="321"/>
        <v>0</v>
      </c>
      <c r="AY456" s="103">
        <f>AG456+AV456</f>
        <v>1000</v>
      </c>
      <c r="AZ456" s="103">
        <f t="shared" si="323"/>
        <v>100</v>
      </c>
      <c r="BB456" s="103">
        <f t="shared" si="353"/>
        <v>0</v>
      </c>
      <c r="BC456" s="117">
        <f t="shared" si="339"/>
        <v>0</v>
      </c>
      <c r="BD456" s="103">
        <f t="shared" si="354"/>
        <v>1000</v>
      </c>
      <c r="BE456" s="93"/>
    </row>
    <row r="457" spans="1:57" ht="30" customHeight="1" x14ac:dyDescent="0.2">
      <c r="A457" s="74"/>
      <c r="B457" s="76"/>
      <c r="C457" s="76"/>
      <c r="D457" s="77"/>
      <c r="E457" s="78"/>
      <c r="F457" s="76"/>
      <c r="G457" s="79"/>
      <c r="H457" s="80"/>
      <c r="I457" s="81"/>
      <c r="J457" s="78"/>
      <c r="K457" s="127">
        <v>4</v>
      </c>
      <c r="L457" s="83"/>
      <c r="M457" s="77"/>
      <c r="N457" s="128" t="s">
        <v>63</v>
      </c>
      <c r="O457" s="129">
        <v>3000</v>
      </c>
      <c r="P457" s="117">
        <v>1000</v>
      </c>
      <c r="Q457" s="117">
        <v>1000</v>
      </c>
      <c r="R457" s="117">
        <v>1000</v>
      </c>
      <c r="S457" s="117">
        <v>1000</v>
      </c>
      <c r="T457" s="117"/>
      <c r="U457" s="117"/>
      <c r="V457" s="117"/>
      <c r="W457" s="117">
        <v>1000</v>
      </c>
      <c r="X457" s="117">
        <f>SUM(U457:W457)</f>
        <v>1000</v>
      </c>
      <c r="Y457" s="117">
        <f t="shared" si="318"/>
        <v>100</v>
      </c>
      <c r="AA457" s="117"/>
      <c r="AB457" s="117"/>
      <c r="AC457" s="117"/>
      <c r="AD457" s="117">
        <f>SUM(AA457:AC457)</f>
        <v>0</v>
      </c>
      <c r="AE457" s="117">
        <f t="shared" si="355"/>
        <v>0</v>
      </c>
      <c r="AG457" s="117">
        <f t="shared" si="319"/>
        <v>1000</v>
      </c>
      <c r="AH457" s="117">
        <f t="shared" si="320"/>
        <v>100</v>
      </c>
      <c r="AJ457" s="117"/>
      <c r="AK457" s="117"/>
      <c r="AL457" s="117"/>
      <c r="AM457" s="117">
        <f>SUM(AJ457:AL457)</f>
        <v>0</v>
      </c>
      <c r="AN457" s="117">
        <f t="shared" si="356"/>
        <v>0</v>
      </c>
      <c r="AP457" s="117"/>
      <c r="AQ457" s="117"/>
      <c r="AR457" s="117"/>
      <c r="AS457" s="117">
        <f>SUM(AP457:AR457)</f>
        <v>0</v>
      </c>
      <c r="AT457" s="117">
        <f t="shared" si="357"/>
        <v>0</v>
      </c>
      <c r="AV457" s="117">
        <f>AM457+AS457</f>
        <v>0</v>
      </c>
      <c r="AW457" s="117">
        <f t="shared" si="321"/>
        <v>0</v>
      </c>
      <c r="AY457" s="117">
        <f>AG457+AV457</f>
        <v>1000</v>
      </c>
      <c r="AZ457" s="117">
        <f t="shared" si="323"/>
        <v>100</v>
      </c>
      <c r="BB457" s="117">
        <f t="shared" si="353"/>
        <v>0</v>
      </c>
      <c r="BC457" s="117">
        <f t="shared" si="339"/>
        <v>0</v>
      </c>
      <c r="BD457" s="117">
        <f t="shared" si="354"/>
        <v>1000</v>
      </c>
      <c r="BE457" s="93"/>
    </row>
    <row r="458" spans="1:57" ht="30" customHeight="1" x14ac:dyDescent="0.2">
      <c r="A458" s="74"/>
      <c r="B458" s="76"/>
      <c r="C458" s="76"/>
      <c r="D458" s="77"/>
      <c r="E458" s="78"/>
      <c r="F458" s="76"/>
      <c r="G458" s="79"/>
      <c r="H458" s="80"/>
      <c r="I458" s="81"/>
      <c r="J458" s="124" t="s">
        <v>52</v>
      </c>
      <c r="K458" s="82"/>
      <c r="L458" s="83"/>
      <c r="M458" s="77"/>
      <c r="N458" s="101" t="s">
        <v>53</v>
      </c>
      <c r="O458" s="102">
        <v>23000</v>
      </c>
      <c r="P458" s="102">
        <f>P459+P461+P462+P460</f>
        <v>27000</v>
      </c>
      <c r="Q458" s="125">
        <f>Q459+Q461+Q462+Q460</f>
        <v>28000</v>
      </c>
      <c r="R458" s="126">
        <f>R459+R461+R462+R460</f>
        <v>29000</v>
      </c>
      <c r="S458" s="102">
        <f>S459+S461+S462+S460</f>
        <v>27000</v>
      </c>
      <c r="T458" s="102"/>
      <c r="U458" s="102">
        <f>U459+U461+U462+U460</f>
        <v>0</v>
      </c>
      <c r="V458" s="102">
        <f>V459+V461+V462+V460</f>
        <v>0</v>
      </c>
      <c r="W458" s="102">
        <f>W459+W461+W462+W460</f>
        <v>8000</v>
      </c>
      <c r="X458" s="102">
        <f>X459+X460+X461+X462</f>
        <v>8000</v>
      </c>
      <c r="Y458" s="102">
        <f t="shared" si="318"/>
        <v>29.62962962962963</v>
      </c>
      <c r="AA458" s="102">
        <f>AA459+AA461+AA462+AA460</f>
        <v>4000</v>
      </c>
      <c r="AB458" s="102">
        <f>AB459+AB461+AB462+AB460</f>
        <v>3000</v>
      </c>
      <c r="AC458" s="102">
        <f>AC459+AC461+AC462+AC460</f>
        <v>2500</v>
      </c>
      <c r="AD458" s="102">
        <f>AD459+AD460+AD461+AD462</f>
        <v>9500</v>
      </c>
      <c r="AE458" s="102">
        <f t="shared" si="355"/>
        <v>35.185185185185183</v>
      </c>
      <c r="AG458" s="102">
        <f t="shared" si="319"/>
        <v>17500</v>
      </c>
      <c r="AH458" s="102">
        <f t="shared" si="320"/>
        <v>64.81481481481481</v>
      </c>
      <c r="AJ458" s="102">
        <f>AJ459+AJ461+AJ462+AJ460</f>
        <v>1500</v>
      </c>
      <c r="AK458" s="102">
        <f>AK459+AK461+AK462+AK460</f>
        <v>2500</v>
      </c>
      <c r="AL458" s="102">
        <f>AL459+AL461+AL462+AL460</f>
        <v>2500</v>
      </c>
      <c r="AM458" s="102">
        <f>AM459+AM460+AM461+AM462</f>
        <v>6500</v>
      </c>
      <c r="AN458" s="102">
        <f t="shared" si="356"/>
        <v>24.074074074074073</v>
      </c>
      <c r="AP458" s="102">
        <f>AP459+AP461+AP462+AP460</f>
        <v>1000</v>
      </c>
      <c r="AQ458" s="102">
        <f>AQ459+AQ461+AQ462+AQ460</f>
        <v>1000</v>
      </c>
      <c r="AR458" s="102">
        <f>AR459+AR461+AR462+AR460</f>
        <v>1000</v>
      </c>
      <c r="AS458" s="102">
        <f>AS459+AS460+AS461+AS462</f>
        <v>3000</v>
      </c>
      <c r="AT458" s="102">
        <f t="shared" si="357"/>
        <v>11.111111111111111</v>
      </c>
      <c r="AV458" s="102">
        <f>AV459+AV460+AV461+AV462</f>
        <v>9500</v>
      </c>
      <c r="AW458" s="102">
        <f t="shared" si="321"/>
        <v>35.185185185185183</v>
      </c>
      <c r="AY458" s="102">
        <f>AY459+AY460+AY461+AY462</f>
        <v>27000</v>
      </c>
      <c r="AZ458" s="102">
        <f t="shared" si="323"/>
        <v>100</v>
      </c>
      <c r="BB458" s="102">
        <f t="shared" si="353"/>
        <v>0</v>
      </c>
      <c r="BC458" s="117">
        <f t="shared" si="339"/>
        <v>0</v>
      </c>
      <c r="BD458" s="102">
        <f t="shared" si="354"/>
        <v>27000</v>
      </c>
      <c r="BE458" s="93"/>
    </row>
    <row r="459" spans="1:57" ht="30" customHeight="1" x14ac:dyDescent="0.2">
      <c r="A459" s="74"/>
      <c r="B459" s="76"/>
      <c r="C459" s="76"/>
      <c r="D459" s="77"/>
      <c r="E459" s="78"/>
      <c r="F459" s="76"/>
      <c r="G459" s="79"/>
      <c r="H459" s="80"/>
      <c r="I459" s="81"/>
      <c r="J459" s="78"/>
      <c r="K459" s="127">
        <v>2</v>
      </c>
      <c r="L459" s="83"/>
      <c r="M459" s="77"/>
      <c r="N459" s="128" t="s">
        <v>54</v>
      </c>
      <c r="O459" s="129">
        <v>9000</v>
      </c>
      <c r="P459" s="117">
        <v>5000</v>
      </c>
      <c r="Q459" s="117">
        <v>6000</v>
      </c>
      <c r="R459" s="117">
        <v>6000</v>
      </c>
      <c r="S459" s="117">
        <v>5000</v>
      </c>
      <c r="T459" s="117"/>
      <c r="U459" s="117"/>
      <c r="V459" s="117"/>
      <c r="W459" s="117">
        <v>1000</v>
      </c>
      <c r="X459" s="117">
        <f>SUM(U459:W459)</f>
        <v>1000</v>
      </c>
      <c r="Y459" s="117">
        <f t="shared" si="318"/>
        <v>20</v>
      </c>
      <c r="AA459" s="117">
        <v>500</v>
      </c>
      <c r="AB459" s="117">
        <v>500</v>
      </c>
      <c r="AC459" s="117">
        <v>500</v>
      </c>
      <c r="AD459" s="117">
        <f>SUM(AA459:AC459)</f>
        <v>1500</v>
      </c>
      <c r="AE459" s="117">
        <f t="shared" si="355"/>
        <v>30</v>
      </c>
      <c r="AG459" s="117">
        <f t="shared" si="319"/>
        <v>2500</v>
      </c>
      <c r="AH459" s="117">
        <f t="shared" si="320"/>
        <v>50</v>
      </c>
      <c r="AJ459" s="117">
        <v>500</v>
      </c>
      <c r="AK459" s="117">
        <v>1000</v>
      </c>
      <c r="AL459" s="117">
        <v>1000</v>
      </c>
      <c r="AM459" s="117">
        <f>SUM(AJ459:AL459)</f>
        <v>2500</v>
      </c>
      <c r="AN459" s="117">
        <f t="shared" si="356"/>
        <v>50</v>
      </c>
      <c r="AP459" s="117"/>
      <c r="AQ459" s="117"/>
      <c r="AR459" s="117"/>
      <c r="AS459" s="117">
        <f>SUM(AP459:AR459)</f>
        <v>0</v>
      </c>
      <c r="AT459" s="117">
        <f t="shared" si="357"/>
        <v>0</v>
      </c>
      <c r="AV459" s="117">
        <f>AM459+AS459</f>
        <v>2500</v>
      </c>
      <c r="AW459" s="117">
        <f t="shared" si="321"/>
        <v>50</v>
      </c>
      <c r="AY459" s="117">
        <f t="shared" ref="AY459:AY522" si="358">AG459+AV459</f>
        <v>5000</v>
      </c>
      <c r="AZ459" s="117">
        <f t="shared" si="323"/>
        <v>100</v>
      </c>
      <c r="BB459" s="117">
        <f t="shared" si="353"/>
        <v>0</v>
      </c>
      <c r="BC459" s="117">
        <f t="shared" si="339"/>
        <v>0</v>
      </c>
      <c r="BD459" s="117">
        <f t="shared" si="354"/>
        <v>5000</v>
      </c>
      <c r="BE459" s="93"/>
    </row>
    <row r="460" spans="1:57" ht="30" customHeight="1" x14ac:dyDescent="0.2">
      <c r="A460" s="202"/>
      <c r="B460" s="203"/>
      <c r="C460" s="203"/>
      <c r="D460" s="164"/>
      <c r="E460" s="161"/>
      <c r="F460" s="203"/>
      <c r="G460" s="204"/>
      <c r="H460" s="205"/>
      <c r="I460" s="206"/>
      <c r="J460" s="161"/>
      <c r="K460" s="162">
        <v>3</v>
      </c>
      <c r="L460" s="163"/>
      <c r="M460" s="164"/>
      <c r="N460" s="165" t="s">
        <v>66</v>
      </c>
      <c r="O460" s="207">
        <v>0</v>
      </c>
      <c r="P460" s="117">
        <v>16000</v>
      </c>
      <c r="Q460" s="117">
        <v>16000</v>
      </c>
      <c r="R460" s="117">
        <v>17000</v>
      </c>
      <c r="S460" s="117">
        <v>16000</v>
      </c>
      <c r="T460" s="207"/>
      <c r="U460" s="207"/>
      <c r="V460" s="207"/>
      <c r="W460" s="207">
        <v>5000</v>
      </c>
      <c r="X460" s="207">
        <f>SUM(U460:W460)</f>
        <v>5000</v>
      </c>
      <c r="Y460" s="207">
        <f t="shared" si="318"/>
        <v>31.25</v>
      </c>
      <c r="AA460" s="207">
        <v>1500</v>
      </c>
      <c r="AB460" s="207">
        <v>1500</v>
      </c>
      <c r="AC460" s="207">
        <v>1000</v>
      </c>
      <c r="AD460" s="207">
        <f>SUM(AA460:AC460)</f>
        <v>4000</v>
      </c>
      <c r="AE460" s="207">
        <f t="shared" si="355"/>
        <v>25</v>
      </c>
      <c r="AG460" s="207">
        <f t="shared" si="319"/>
        <v>9000</v>
      </c>
      <c r="AH460" s="207">
        <f t="shared" si="320"/>
        <v>56.25</v>
      </c>
      <c r="AJ460" s="207">
        <v>1000</v>
      </c>
      <c r="AK460" s="207">
        <v>1500</v>
      </c>
      <c r="AL460" s="207">
        <v>1500</v>
      </c>
      <c r="AM460" s="207">
        <f>SUM(AJ460:AL460)</f>
        <v>4000</v>
      </c>
      <c r="AN460" s="207">
        <f t="shared" si="356"/>
        <v>25</v>
      </c>
      <c r="AP460" s="207">
        <v>1000</v>
      </c>
      <c r="AQ460" s="207">
        <v>1000</v>
      </c>
      <c r="AR460" s="207">
        <v>1000</v>
      </c>
      <c r="AS460" s="207">
        <f>SUM(AP460:AR460)</f>
        <v>3000</v>
      </c>
      <c r="AT460" s="207">
        <f t="shared" si="357"/>
        <v>18.75</v>
      </c>
      <c r="AV460" s="207">
        <f>AM460+AS460</f>
        <v>7000</v>
      </c>
      <c r="AW460" s="207">
        <f t="shared" si="321"/>
        <v>43.75</v>
      </c>
      <c r="AY460" s="207">
        <f t="shared" si="358"/>
        <v>16000</v>
      </c>
      <c r="AZ460" s="207">
        <f t="shared" si="323"/>
        <v>100</v>
      </c>
      <c r="BB460" s="207">
        <f t="shared" si="353"/>
        <v>0</v>
      </c>
      <c r="BC460" s="117">
        <f t="shared" si="339"/>
        <v>0</v>
      </c>
      <c r="BD460" s="207">
        <f t="shared" si="354"/>
        <v>16000</v>
      </c>
      <c r="BE460" s="93"/>
    </row>
    <row r="461" spans="1:57" ht="30" customHeight="1" x14ac:dyDescent="0.2">
      <c r="A461" s="74"/>
      <c r="B461" s="76"/>
      <c r="C461" s="76"/>
      <c r="D461" s="77"/>
      <c r="E461" s="78"/>
      <c r="F461" s="76"/>
      <c r="G461" s="79"/>
      <c r="H461" s="80"/>
      <c r="I461" s="81"/>
      <c r="J461" s="78"/>
      <c r="K461" s="127">
        <v>5</v>
      </c>
      <c r="L461" s="83"/>
      <c r="M461" s="77"/>
      <c r="N461" s="128" t="s">
        <v>55</v>
      </c>
      <c r="O461" s="129">
        <v>3000</v>
      </c>
      <c r="P461" s="117">
        <v>2000</v>
      </c>
      <c r="Q461" s="117">
        <v>2000</v>
      </c>
      <c r="R461" s="117">
        <v>2000</v>
      </c>
      <c r="S461" s="117">
        <v>2000</v>
      </c>
      <c r="T461" s="117"/>
      <c r="U461" s="117"/>
      <c r="V461" s="117"/>
      <c r="W461" s="117">
        <v>1000</v>
      </c>
      <c r="X461" s="117">
        <f>SUM(U461:W461)</f>
        <v>1000</v>
      </c>
      <c r="Y461" s="117">
        <f t="shared" si="318"/>
        <v>50</v>
      </c>
      <c r="AA461" s="117">
        <v>1000</v>
      </c>
      <c r="AB461" s="117"/>
      <c r="AC461" s="117"/>
      <c r="AD461" s="117">
        <f>SUM(AA461:AC461)</f>
        <v>1000</v>
      </c>
      <c r="AE461" s="117">
        <f t="shared" si="355"/>
        <v>50</v>
      </c>
      <c r="AG461" s="117">
        <f t="shared" si="319"/>
        <v>2000</v>
      </c>
      <c r="AH461" s="117">
        <f t="shared" si="320"/>
        <v>100</v>
      </c>
      <c r="AJ461" s="117"/>
      <c r="AK461" s="117"/>
      <c r="AL461" s="117"/>
      <c r="AM461" s="117">
        <f>SUM(AJ461:AL461)</f>
        <v>0</v>
      </c>
      <c r="AN461" s="117">
        <f t="shared" si="356"/>
        <v>0</v>
      </c>
      <c r="AP461" s="117"/>
      <c r="AQ461" s="117"/>
      <c r="AR461" s="117"/>
      <c r="AS461" s="117">
        <f>SUM(AP461:AR461)</f>
        <v>0</v>
      </c>
      <c r="AT461" s="117">
        <f t="shared" si="357"/>
        <v>0</v>
      </c>
      <c r="AV461" s="207">
        <f>AM461+AS461</f>
        <v>0</v>
      </c>
      <c r="AW461" s="117">
        <f t="shared" si="321"/>
        <v>0</v>
      </c>
      <c r="AY461" s="117">
        <f t="shared" si="358"/>
        <v>2000</v>
      </c>
      <c r="AZ461" s="117">
        <f t="shared" si="323"/>
        <v>100</v>
      </c>
      <c r="BB461" s="117">
        <f t="shared" si="353"/>
        <v>0</v>
      </c>
      <c r="BC461" s="117">
        <f t="shared" si="339"/>
        <v>0</v>
      </c>
      <c r="BD461" s="117">
        <f t="shared" si="354"/>
        <v>2000</v>
      </c>
      <c r="BE461" s="93"/>
    </row>
    <row r="462" spans="1:57" ht="30" customHeight="1" x14ac:dyDescent="0.2">
      <c r="A462" s="74"/>
      <c r="B462" s="76"/>
      <c r="C462" s="76"/>
      <c r="D462" s="77"/>
      <c r="E462" s="78"/>
      <c r="F462" s="76"/>
      <c r="G462" s="79"/>
      <c r="H462" s="80"/>
      <c r="I462" s="81"/>
      <c r="J462" s="78"/>
      <c r="K462" s="127">
        <v>7</v>
      </c>
      <c r="L462" s="83"/>
      <c r="M462" s="77"/>
      <c r="N462" s="128" t="s">
        <v>56</v>
      </c>
      <c r="O462" s="129">
        <v>11000</v>
      </c>
      <c r="P462" s="117">
        <v>4000</v>
      </c>
      <c r="Q462" s="117">
        <v>4000</v>
      </c>
      <c r="R462" s="117">
        <v>4000</v>
      </c>
      <c r="S462" s="117">
        <v>4000</v>
      </c>
      <c r="T462" s="117"/>
      <c r="U462" s="117"/>
      <c r="V462" s="117"/>
      <c r="W462" s="117">
        <v>1000</v>
      </c>
      <c r="X462" s="117">
        <f>SUM(U462:W462)</f>
        <v>1000</v>
      </c>
      <c r="Y462" s="117">
        <f t="shared" si="318"/>
        <v>25</v>
      </c>
      <c r="AA462" s="117">
        <v>1000</v>
      </c>
      <c r="AB462" s="117">
        <v>1000</v>
      </c>
      <c r="AC462" s="117">
        <v>1000</v>
      </c>
      <c r="AD462" s="117">
        <f>SUM(AA462:AC462)</f>
        <v>3000</v>
      </c>
      <c r="AE462" s="117">
        <f t="shared" si="355"/>
        <v>75</v>
      </c>
      <c r="AG462" s="117">
        <f t="shared" si="319"/>
        <v>4000</v>
      </c>
      <c r="AH462" s="117">
        <f t="shared" si="320"/>
        <v>100</v>
      </c>
      <c r="AJ462" s="117"/>
      <c r="AK462" s="117"/>
      <c r="AL462" s="117"/>
      <c r="AM462" s="117">
        <f>SUM(AJ462:AL462)</f>
        <v>0</v>
      </c>
      <c r="AN462" s="117">
        <f t="shared" si="356"/>
        <v>0</v>
      </c>
      <c r="AP462" s="117"/>
      <c r="AQ462" s="117"/>
      <c r="AR462" s="117"/>
      <c r="AS462" s="117">
        <f>SUM(AP462:AR462)</f>
        <v>0</v>
      </c>
      <c r="AT462" s="117">
        <f t="shared" si="357"/>
        <v>0</v>
      </c>
      <c r="AV462" s="207">
        <f>AM462+AS462</f>
        <v>0</v>
      </c>
      <c r="AW462" s="117">
        <f t="shared" si="321"/>
        <v>0</v>
      </c>
      <c r="AY462" s="117">
        <f t="shared" si="358"/>
        <v>4000</v>
      </c>
      <c r="AZ462" s="117">
        <f t="shared" si="323"/>
        <v>100</v>
      </c>
      <c r="BB462" s="117">
        <f t="shared" si="353"/>
        <v>0</v>
      </c>
      <c r="BC462" s="117">
        <f t="shared" si="339"/>
        <v>0</v>
      </c>
      <c r="BD462" s="117">
        <f t="shared" si="354"/>
        <v>4000</v>
      </c>
      <c r="BE462" s="93"/>
    </row>
    <row r="463" spans="1:57" ht="30" customHeight="1" x14ac:dyDescent="0.2">
      <c r="A463" s="74"/>
      <c r="B463" s="76"/>
      <c r="C463" s="76"/>
      <c r="D463" s="77"/>
      <c r="E463" s="78"/>
      <c r="F463" s="76"/>
      <c r="G463" s="104"/>
      <c r="H463" s="130" t="s">
        <v>57</v>
      </c>
      <c r="I463" s="131"/>
      <c r="J463" s="132"/>
      <c r="K463" s="133"/>
      <c r="L463" s="134"/>
      <c r="M463" s="135"/>
      <c r="N463" s="136" t="s">
        <v>58</v>
      </c>
      <c r="O463" s="137">
        <v>18000</v>
      </c>
      <c r="P463" s="139">
        <f>P464</f>
        <v>40000</v>
      </c>
      <c r="Q463" s="138">
        <f>Q464</f>
        <v>20000</v>
      </c>
      <c r="R463" s="175">
        <f>R464</f>
        <v>20000</v>
      </c>
      <c r="S463" s="139">
        <f>S464</f>
        <v>40000</v>
      </c>
      <c r="T463" s="139"/>
      <c r="U463" s="139">
        <f>U464</f>
        <v>0</v>
      </c>
      <c r="V463" s="139">
        <f>V464</f>
        <v>0</v>
      </c>
      <c r="W463" s="139">
        <f>W464</f>
        <v>23000</v>
      </c>
      <c r="X463" s="139">
        <f t="shared" ref="X463:X470" si="359">SUM(U463:W463)</f>
        <v>23000</v>
      </c>
      <c r="Y463" s="139">
        <f t="shared" si="318"/>
        <v>57.5</v>
      </c>
      <c r="AA463" s="139">
        <f>AA464</f>
        <v>10000</v>
      </c>
      <c r="AB463" s="139">
        <f>AB464</f>
        <v>0</v>
      </c>
      <c r="AC463" s="139">
        <f>AC464</f>
        <v>2000</v>
      </c>
      <c r="AD463" s="139">
        <f t="shared" ref="AD463:AD470" si="360">SUM(AA463:AC463)</f>
        <v>12000</v>
      </c>
      <c r="AE463" s="139">
        <f t="shared" si="355"/>
        <v>30</v>
      </c>
      <c r="AG463" s="139">
        <f t="shared" si="319"/>
        <v>35000</v>
      </c>
      <c r="AH463" s="139">
        <f t="shared" si="320"/>
        <v>87.5</v>
      </c>
      <c r="AJ463" s="139">
        <f>AJ464</f>
        <v>3000</v>
      </c>
      <c r="AK463" s="139">
        <f>AK464</f>
        <v>2000</v>
      </c>
      <c r="AL463" s="139">
        <f>AL464</f>
        <v>0</v>
      </c>
      <c r="AM463" s="139">
        <f t="shared" ref="AM463:AM470" si="361">SUM(AJ463:AL463)</f>
        <v>5000</v>
      </c>
      <c r="AN463" s="139">
        <f t="shared" si="356"/>
        <v>12.5</v>
      </c>
      <c r="AP463" s="139">
        <f>AP464</f>
        <v>0</v>
      </c>
      <c r="AQ463" s="139">
        <f>AQ464</f>
        <v>0</v>
      </c>
      <c r="AR463" s="139">
        <f>AR464</f>
        <v>0</v>
      </c>
      <c r="AS463" s="139">
        <f t="shared" ref="AS463:AS470" si="362">SUM(AP463:AR463)</f>
        <v>0</v>
      </c>
      <c r="AT463" s="139">
        <f t="shared" si="357"/>
        <v>0</v>
      </c>
      <c r="AV463" s="139">
        <f t="shared" ref="AV463:AV526" si="363">AM463+AS463</f>
        <v>5000</v>
      </c>
      <c r="AW463" s="139">
        <f t="shared" si="321"/>
        <v>12.5</v>
      </c>
      <c r="AY463" s="139">
        <f t="shared" si="358"/>
        <v>40000</v>
      </c>
      <c r="AZ463" s="176">
        <f t="shared" si="323"/>
        <v>100</v>
      </c>
      <c r="BB463" s="139">
        <f t="shared" si="353"/>
        <v>0</v>
      </c>
      <c r="BC463" s="139">
        <f t="shared" ref="BC463:BC470" si="364">BB463/(P463/100)</f>
        <v>0</v>
      </c>
      <c r="BD463" s="139">
        <f t="shared" si="354"/>
        <v>40000</v>
      </c>
      <c r="BE463" s="93"/>
    </row>
    <row r="464" spans="1:57" ht="30" customHeight="1" x14ac:dyDescent="0.2">
      <c r="A464" s="74"/>
      <c r="B464" s="76"/>
      <c r="C464" s="76"/>
      <c r="D464" s="77"/>
      <c r="E464" s="78"/>
      <c r="F464" s="76"/>
      <c r="G464" s="79"/>
      <c r="H464" s="80"/>
      <c r="I464" s="118">
        <v>2</v>
      </c>
      <c r="J464" s="78"/>
      <c r="K464" s="82"/>
      <c r="L464" s="83"/>
      <c r="M464" s="77"/>
      <c r="N464" s="119" t="s">
        <v>51</v>
      </c>
      <c r="O464" s="120">
        <v>18000</v>
      </c>
      <c r="P464" s="121">
        <f>P465+P467</f>
        <v>40000</v>
      </c>
      <c r="Q464" s="121">
        <f>Q465+Q467</f>
        <v>20000</v>
      </c>
      <c r="R464" s="121">
        <f>R465+R467</f>
        <v>20000</v>
      </c>
      <c r="S464" s="121">
        <f>S465+S467</f>
        <v>40000</v>
      </c>
      <c r="T464" s="121"/>
      <c r="U464" s="121">
        <f>U465+U467</f>
        <v>0</v>
      </c>
      <c r="V464" s="121">
        <f>V465+V467</f>
        <v>0</v>
      </c>
      <c r="W464" s="121">
        <f>W465+W467</f>
        <v>23000</v>
      </c>
      <c r="X464" s="121">
        <f t="shared" si="359"/>
        <v>23000</v>
      </c>
      <c r="Y464" s="121">
        <f t="shared" si="318"/>
        <v>57.5</v>
      </c>
      <c r="AA464" s="121">
        <f>AA465+AA467</f>
        <v>10000</v>
      </c>
      <c r="AB464" s="121">
        <f>AB465+AB467</f>
        <v>0</v>
      </c>
      <c r="AC464" s="121">
        <f>AC465+AC467</f>
        <v>2000</v>
      </c>
      <c r="AD464" s="121">
        <f t="shared" si="360"/>
        <v>12000</v>
      </c>
      <c r="AE464" s="121">
        <f t="shared" si="355"/>
        <v>30</v>
      </c>
      <c r="AG464" s="121">
        <f t="shared" si="319"/>
        <v>35000</v>
      </c>
      <c r="AH464" s="121">
        <f t="shared" si="320"/>
        <v>87.5</v>
      </c>
      <c r="AJ464" s="121">
        <f>AJ465+AJ467</f>
        <v>3000</v>
      </c>
      <c r="AK464" s="121">
        <f>AK465+AK467</f>
        <v>2000</v>
      </c>
      <c r="AL464" s="121">
        <f>AL465+AL467</f>
        <v>0</v>
      </c>
      <c r="AM464" s="121">
        <f t="shared" si="361"/>
        <v>5000</v>
      </c>
      <c r="AN464" s="121">
        <f t="shared" si="356"/>
        <v>12.5</v>
      </c>
      <c r="AP464" s="121">
        <f>AP465+AP467</f>
        <v>0</v>
      </c>
      <c r="AQ464" s="121">
        <f>AQ465+AQ467</f>
        <v>0</v>
      </c>
      <c r="AR464" s="121">
        <f>AR465+AR467</f>
        <v>0</v>
      </c>
      <c r="AS464" s="121">
        <f t="shared" si="362"/>
        <v>0</v>
      </c>
      <c r="AT464" s="121">
        <f t="shared" si="357"/>
        <v>0</v>
      </c>
      <c r="AV464" s="121">
        <f t="shared" si="363"/>
        <v>5000</v>
      </c>
      <c r="AW464" s="121">
        <f t="shared" si="321"/>
        <v>12.5</v>
      </c>
      <c r="AY464" s="121">
        <f t="shared" si="358"/>
        <v>40000</v>
      </c>
      <c r="AZ464" s="142">
        <f t="shared" si="323"/>
        <v>100</v>
      </c>
      <c r="BB464" s="121">
        <f t="shared" si="353"/>
        <v>0</v>
      </c>
      <c r="BC464" s="121">
        <f t="shared" si="364"/>
        <v>0</v>
      </c>
      <c r="BD464" s="121">
        <f t="shared" si="354"/>
        <v>40000</v>
      </c>
      <c r="BE464" s="93"/>
    </row>
    <row r="465" spans="1:57" ht="30" customHeight="1" x14ac:dyDescent="0.2">
      <c r="A465" s="74"/>
      <c r="B465" s="76"/>
      <c r="C465" s="76"/>
      <c r="D465" s="77"/>
      <c r="E465" s="78"/>
      <c r="F465" s="76"/>
      <c r="G465" s="79"/>
      <c r="H465" s="80"/>
      <c r="I465" s="81"/>
      <c r="J465" s="124" t="s">
        <v>60</v>
      </c>
      <c r="K465" s="82"/>
      <c r="L465" s="83"/>
      <c r="M465" s="77"/>
      <c r="N465" s="101" t="s">
        <v>61</v>
      </c>
      <c r="O465" s="102">
        <v>10000</v>
      </c>
      <c r="P465" s="103">
        <f>P466</f>
        <v>30000</v>
      </c>
      <c r="Q465" s="103">
        <f>Q466</f>
        <v>10000</v>
      </c>
      <c r="R465" s="103">
        <f>R466</f>
        <v>10000</v>
      </c>
      <c r="S465" s="103">
        <f>S466</f>
        <v>30000</v>
      </c>
      <c r="T465" s="103"/>
      <c r="U465" s="103">
        <f>U466</f>
        <v>0</v>
      </c>
      <c r="V465" s="103">
        <f>V466</f>
        <v>0</v>
      </c>
      <c r="W465" s="103">
        <f>W466</f>
        <v>20000</v>
      </c>
      <c r="X465" s="103">
        <f t="shared" si="359"/>
        <v>20000</v>
      </c>
      <c r="Y465" s="103">
        <f t="shared" ref="Y465:Y528" si="365">X465/(S465/100)</f>
        <v>66.666666666666671</v>
      </c>
      <c r="AA465" s="103">
        <f>AA466</f>
        <v>10000</v>
      </c>
      <c r="AB465" s="103">
        <f>AB466</f>
        <v>0</v>
      </c>
      <c r="AC465" s="103">
        <f>AC466</f>
        <v>0</v>
      </c>
      <c r="AD465" s="103">
        <f t="shared" si="360"/>
        <v>10000</v>
      </c>
      <c r="AE465" s="103">
        <f t="shared" si="355"/>
        <v>33.333333333333336</v>
      </c>
      <c r="AG465" s="103">
        <f t="shared" ref="AG465:AG528" si="366">X465+AD465</f>
        <v>30000</v>
      </c>
      <c r="AH465" s="103">
        <f t="shared" ref="AH465:AH528" si="367">AG465/(S465/100)</f>
        <v>100</v>
      </c>
      <c r="AJ465" s="103">
        <f>AJ466</f>
        <v>0</v>
      </c>
      <c r="AK465" s="103">
        <f>AK466</f>
        <v>0</v>
      </c>
      <c r="AL465" s="103">
        <f>AL466</f>
        <v>0</v>
      </c>
      <c r="AM465" s="103">
        <f t="shared" si="361"/>
        <v>0</v>
      </c>
      <c r="AN465" s="103">
        <f t="shared" si="356"/>
        <v>0</v>
      </c>
      <c r="AP465" s="103">
        <f>AP466</f>
        <v>0</v>
      </c>
      <c r="AQ465" s="103">
        <f>AQ466</f>
        <v>0</v>
      </c>
      <c r="AR465" s="103">
        <f>AR466</f>
        <v>0</v>
      </c>
      <c r="AS465" s="103">
        <f t="shared" si="362"/>
        <v>0</v>
      </c>
      <c r="AT465" s="103">
        <f t="shared" si="357"/>
        <v>0</v>
      </c>
      <c r="AV465" s="103">
        <f t="shared" si="363"/>
        <v>0</v>
      </c>
      <c r="AW465" s="103">
        <f t="shared" ref="AW465:AW528" si="368">AV465/(S465/100)</f>
        <v>0</v>
      </c>
      <c r="AY465" s="103">
        <f t="shared" si="358"/>
        <v>30000</v>
      </c>
      <c r="AZ465" s="143">
        <f t="shared" ref="AZ465:AZ528" si="369">AY465/(S465/100)</f>
        <v>100</v>
      </c>
      <c r="BB465" s="103">
        <f t="shared" si="353"/>
        <v>0</v>
      </c>
      <c r="BC465" s="103">
        <f t="shared" si="364"/>
        <v>0</v>
      </c>
      <c r="BD465" s="103">
        <f t="shared" si="354"/>
        <v>30000</v>
      </c>
      <c r="BE465" s="93"/>
    </row>
    <row r="466" spans="1:57" ht="30" customHeight="1" x14ac:dyDescent="0.2">
      <c r="A466" s="74"/>
      <c r="B466" s="76"/>
      <c r="C466" s="76"/>
      <c r="D466" s="77"/>
      <c r="E466" s="78"/>
      <c r="F466" s="76"/>
      <c r="G466" s="79"/>
      <c r="H466" s="80"/>
      <c r="I466" s="81"/>
      <c r="J466" s="78"/>
      <c r="K466" s="127">
        <v>1</v>
      </c>
      <c r="L466" s="83"/>
      <c r="M466" s="77"/>
      <c r="N466" s="128" t="s">
        <v>62</v>
      </c>
      <c r="O466" s="129">
        <v>10000</v>
      </c>
      <c r="P466" s="117">
        <v>30000</v>
      </c>
      <c r="Q466" s="117">
        <v>10000</v>
      </c>
      <c r="R466" s="117">
        <v>10000</v>
      </c>
      <c r="S466" s="117">
        <v>30000</v>
      </c>
      <c r="T466" s="117"/>
      <c r="U466" s="117"/>
      <c r="V466" s="117"/>
      <c r="W466" s="117">
        <v>20000</v>
      </c>
      <c r="X466" s="117">
        <f t="shared" si="359"/>
        <v>20000</v>
      </c>
      <c r="Y466" s="117">
        <f t="shared" si="365"/>
        <v>66.666666666666671</v>
      </c>
      <c r="AA466" s="117">
        <v>10000</v>
      </c>
      <c r="AB466" s="117"/>
      <c r="AC466" s="117"/>
      <c r="AD466" s="117">
        <f t="shared" si="360"/>
        <v>10000</v>
      </c>
      <c r="AE466" s="117">
        <f t="shared" si="355"/>
        <v>33.333333333333336</v>
      </c>
      <c r="AG466" s="117">
        <f t="shared" si="366"/>
        <v>30000</v>
      </c>
      <c r="AH466" s="117">
        <f t="shared" si="367"/>
        <v>100</v>
      </c>
      <c r="AJ466" s="117"/>
      <c r="AK466" s="117"/>
      <c r="AL466" s="117"/>
      <c r="AM466" s="117">
        <f t="shared" si="361"/>
        <v>0</v>
      </c>
      <c r="AN466" s="117">
        <f t="shared" si="356"/>
        <v>0</v>
      </c>
      <c r="AP466" s="117"/>
      <c r="AQ466" s="117"/>
      <c r="AR466" s="117"/>
      <c r="AS466" s="117">
        <f t="shared" si="362"/>
        <v>0</v>
      </c>
      <c r="AT466" s="117">
        <f t="shared" si="357"/>
        <v>0</v>
      </c>
      <c r="AV466" s="117">
        <f t="shared" si="363"/>
        <v>0</v>
      </c>
      <c r="AW466" s="117">
        <f t="shared" si="368"/>
        <v>0</v>
      </c>
      <c r="AY466" s="117">
        <f t="shared" si="358"/>
        <v>30000</v>
      </c>
      <c r="AZ466" s="144">
        <f t="shared" si="369"/>
        <v>100</v>
      </c>
      <c r="BB466" s="117">
        <f t="shared" si="353"/>
        <v>0</v>
      </c>
      <c r="BC466" s="117">
        <f t="shared" si="364"/>
        <v>0</v>
      </c>
      <c r="BD466" s="117">
        <f t="shared" si="354"/>
        <v>30000</v>
      </c>
      <c r="BE466" s="93"/>
    </row>
    <row r="467" spans="1:57" ht="30" customHeight="1" x14ac:dyDescent="0.2">
      <c r="A467" s="74"/>
      <c r="B467" s="76"/>
      <c r="C467" s="76"/>
      <c r="D467" s="77"/>
      <c r="E467" s="78"/>
      <c r="F467" s="76"/>
      <c r="G467" s="79"/>
      <c r="H467" s="80"/>
      <c r="I467" s="81"/>
      <c r="J467" s="124" t="s">
        <v>52</v>
      </c>
      <c r="K467" s="82"/>
      <c r="L467" s="83"/>
      <c r="M467" s="77"/>
      <c r="N467" s="101" t="s">
        <v>53</v>
      </c>
      <c r="O467" s="102">
        <v>8000</v>
      </c>
      <c r="P467" s="103">
        <f>P468+P469+P470</f>
        <v>10000</v>
      </c>
      <c r="Q467" s="125">
        <f>Q468+Q469+Q470</f>
        <v>10000</v>
      </c>
      <c r="R467" s="126">
        <f>R468+R469+R470</f>
        <v>10000</v>
      </c>
      <c r="S467" s="103">
        <f>S468+S469+S470</f>
        <v>10000</v>
      </c>
      <c r="T467" s="103"/>
      <c r="U467" s="103">
        <f>U468+U469+U470</f>
        <v>0</v>
      </c>
      <c r="V467" s="103">
        <f>V468+V469+V470</f>
        <v>0</v>
      </c>
      <c r="W467" s="103">
        <f>W468+W469+W470</f>
        <v>3000</v>
      </c>
      <c r="X467" s="103">
        <f t="shared" si="359"/>
        <v>3000</v>
      </c>
      <c r="Y467" s="103">
        <f t="shared" si="365"/>
        <v>30</v>
      </c>
      <c r="AA467" s="103">
        <f>AA468+AA469+AA470</f>
        <v>0</v>
      </c>
      <c r="AB467" s="103">
        <f>AB468+AB469+AB470</f>
        <v>0</v>
      </c>
      <c r="AC467" s="103">
        <f>AC468+AC469+AC470</f>
        <v>2000</v>
      </c>
      <c r="AD467" s="103">
        <f t="shared" si="360"/>
        <v>2000</v>
      </c>
      <c r="AE467" s="103">
        <f t="shared" si="355"/>
        <v>20</v>
      </c>
      <c r="AG467" s="103">
        <f t="shared" si="366"/>
        <v>5000</v>
      </c>
      <c r="AH467" s="103">
        <f t="shared" si="367"/>
        <v>50</v>
      </c>
      <c r="AJ467" s="103">
        <f>AJ468+AJ469+AJ470</f>
        <v>3000</v>
      </c>
      <c r="AK467" s="103">
        <f>AK468+AK469+AK470</f>
        <v>2000</v>
      </c>
      <c r="AL467" s="103">
        <f>AL468+AL469+AL470</f>
        <v>0</v>
      </c>
      <c r="AM467" s="103">
        <f t="shared" si="361"/>
        <v>5000</v>
      </c>
      <c r="AN467" s="103">
        <f t="shared" si="356"/>
        <v>50</v>
      </c>
      <c r="AP467" s="103">
        <f>AP468+AP469+AP470</f>
        <v>0</v>
      </c>
      <c r="AQ467" s="103">
        <f>AQ468+AQ469+AQ470</f>
        <v>0</v>
      </c>
      <c r="AR467" s="103">
        <f>AR468+AR469+AR470</f>
        <v>0</v>
      </c>
      <c r="AS467" s="103">
        <f t="shared" si="362"/>
        <v>0</v>
      </c>
      <c r="AT467" s="103">
        <f t="shared" si="357"/>
        <v>0</v>
      </c>
      <c r="AV467" s="103">
        <f t="shared" si="363"/>
        <v>5000</v>
      </c>
      <c r="AW467" s="103">
        <f t="shared" si="368"/>
        <v>50</v>
      </c>
      <c r="AY467" s="103">
        <f t="shared" si="358"/>
        <v>10000</v>
      </c>
      <c r="AZ467" s="143">
        <f t="shared" si="369"/>
        <v>100</v>
      </c>
      <c r="BB467" s="103">
        <f t="shared" si="353"/>
        <v>0</v>
      </c>
      <c r="BC467" s="103">
        <f t="shared" si="364"/>
        <v>0</v>
      </c>
      <c r="BD467" s="103">
        <f t="shared" si="354"/>
        <v>10000</v>
      </c>
      <c r="BE467" s="93"/>
    </row>
    <row r="468" spans="1:57" ht="30" customHeight="1" x14ac:dyDescent="0.2">
      <c r="A468" s="74"/>
      <c r="B468" s="76"/>
      <c r="C468" s="76"/>
      <c r="D468" s="77"/>
      <c r="E468" s="78"/>
      <c r="F468" s="76"/>
      <c r="G468" s="79"/>
      <c r="H468" s="80"/>
      <c r="I468" s="81"/>
      <c r="J468" s="78"/>
      <c r="K468" s="127">
        <v>2</v>
      </c>
      <c r="L468" s="83"/>
      <c r="M468" s="77"/>
      <c r="N468" s="128" t="s">
        <v>54</v>
      </c>
      <c r="O468" s="129">
        <v>4000</v>
      </c>
      <c r="P468" s="117">
        <v>4000</v>
      </c>
      <c r="Q468" s="117">
        <v>4000</v>
      </c>
      <c r="R468" s="117">
        <v>4000</v>
      </c>
      <c r="S468" s="117">
        <v>4000</v>
      </c>
      <c r="T468" s="117"/>
      <c r="U468" s="117"/>
      <c r="V468" s="117"/>
      <c r="W468" s="117">
        <v>1000</v>
      </c>
      <c r="X468" s="117">
        <f t="shared" si="359"/>
        <v>1000</v>
      </c>
      <c r="Y468" s="117">
        <f t="shared" si="365"/>
        <v>25</v>
      </c>
      <c r="AA468" s="117"/>
      <c r="AB468" s="117"/>
      <c r="AC468" s="117">
        <v>1000</v>
      </c>
      <c r="AD468" s="117">
        <f t="shared" si="360"/>
        <v>1000</v>
      </c>
      <c r="AE468" s="117">
        <f t="shared" si="355"/>
        <v>25</v>
      </c>
      <c r="AG468" s="117">
        <f t="shared" si="366"/>
        <v>2000</v>
      </c>
      <c r="AH468" s="117">
        <f t="shared" si="367"/>
        <v>50</v>
      </c>
      <c r="AJ468" s="117">
        <v>2000</v>
      </c>
      <c r="AK468" s="117"/>
      <c r="AL468" s="117"/>
      <c r="AM468" s="117">
        <f t="shared" si="361"/>
        <v>2000</v>
      </c>
      <c r="AN468" s="117">
        <f t="shared" si="356"/>
        <v>50</v>
      </c>
      <c r="AP468" s="117"/>
      <c r="AQ468" s="117"/>
      <c r="AR468" s="117"/>
      <c r="AS468" s="117">
        <f t="shared" si="362"/>
        <v>0</v>
      </c>
      <c r="AT468" s="117">
        <f t="shared" si="357"/>
        <v>0</v>
      </c>
      <c r="AV468" s="117">
        <f t="shared" si="363"/>
        <v>2000</v>
      </c>
      <c r="AW468" s="117">
        <f t="shared" si="368"/>
        <v>50</v>
      </c>
      <c r="AY468" s="117">
        <f t="shared" si="358"/>
        <v>4000</v>
      </c>
      <c r="AZ468" s="144">
        <f t="shared" si="369"/>
        <v>100</v>
      </c>
      <c r="BB468" s="117">
        <f t="shared" si="353"/>
        <v>0</v>
      </c>
      <c r="BC468" s="117">
        <f t="shared" si="364"/>
        <v>0</v>
      </c>
      <c r="BD468" s="117">
        <f t="shared" si="354"/>
        <v>4000</v>
      </c>
      <c r="BE468" s="93"/>
    </row>
    <row r="469" spans="1:57" ht="30" customHeight="1" x14ac:dyDescent="0.2">
      <c r="A469" s="74"/>
      <c r="B469" s="76"/>
      <c r="C469" s="76"/>
      <c r="D469" s="77"/>
      <c r="E469" s="78"/>
      <c r="F469" s="76"/>
      <c r="G469" s="79"/>
      <c r="H469" s="80"/>
      <c r="I469" s="81"/>
      <c r="J469" s="78"/>
      <c r="K469" s="127">
        <v>5</v>
      </c>
      <c r="L469" s="83"/>
      <c r="M469" s="77"/>
      <c r="N469" s="128" t="s">
        <v>55</v>
      </c>
      <c r="O469" s="129">
        <v>2000</v>
      </c>
      <c r="P469" s="117">
        <v>1000</v>
      </c>
      <c r="Q469" s="117">
        <v>1000</v>
      </c>
      <c r="R469" s="117">
        <v>1000</v>
      </c>
      <c r="S469" s="117">
        <v>1000</v>
      </c>
      <c r="T469" s="117"/>
      <c r="U469" s="117"/>
      <c r="V469" s="117"/>
      <c r="W469" s="117">
        <v>1000</v>
      </c>
      <c r="X469" s="117">
        <f t="shared" si="359"/>
        <v>1000</v>
      </c>
      <c r="Y469" s="117">
        <f t="shared" si="365"/>
        <v>100</v>
      </c>
      <c r="AA469" s="117"/>
      <c r="AB469" s="117"/>
      <c r="AC469" s="117"/>
      <c r="AD469" s="117">
        <f t="shared" si="360"/>
        <v>0</v>
      </c>
      <c r="AE469" s="117">
        <f t="shared" si="355"/>
        <v>0</v>
      </c>
      <c r="AG469" s="117">
        <f t="shared" si="366"/>
        <v>1000</v>
      </c>
      <c r="AH469" s="117">
        <f t="shared" si="367"/>
        <v>100</v>
      </c>
      <c r="AJ469" s="117"/>
      <c r="AK469" s="117"/>
      <c r="AL469" s="117"/>
      <c r="AM469" s="117">
        <f t="shared" si="361"/>
        <v>0</v>
      </c>
      <c r="AN469" s="117">
        <f t="shared" si="356"/>
        <v>0</v>
      </c>
      <c r="AP469" s="117"/>
      <c r="AQ469" s="117"/>
      <c r="AR469" s="117"/>
      <c r="AS469" s="117">
        <f t="shared" si="362"/>
        <v>0</v>
      </c>
      <c r="AT469" s="117">
        <f t="shared" si="357"/>
        <v>0</v>
      </c>
      <c r="AV469" s="117">
        <f t="shared" si="363"/>
        <v>0</v>
      </c>
      <c r="AW469" s="117">
        <f t="shared" si="368"/>
        <v>0</v>
      </c>
      <c r="AY469" s="117">
        <f t="shared" si="358"/>
        <v>1000</v>
      </c>
      <c r="AZ469" s="144">
        <f t="shared" si="369"/>
        <v>100</v>
      </c>
      <c r="BB469" s="117">
        <f t="shared" si="353"/>
        <v>0</v>
      </c>
      <c r="BC469" s="117">
        <f t="shared" si="364"/>
        <v>0</v>
      </c>
      <c r="BD469" s="117">
        <f t="shared" si="354"/>
        <v>1000</v>
      </c>
      <c r="BE469" s="93"/>
    </row>
    <row r="470" spans="1:57" ht="30" customHeight="1" x14ac:dyDescent="0.2">
      <c r="A470" s="74"/>
      <c r="B470" s="76"/>
      <c r="C470" s="76"/>
      <c r="D470" s="77"/>
      <c r="E470" s="78"/>
      <c r="F470" s="76"/>
      <c r="G470" s="79"/>
      <c r="H470" s="80"/>
      <c r="I470" s="81"/>
      <c r="J470" s="78"/>
      <c r="K470" s="127">
        <v>7</v>
      </c>
      <c r="L470" s="83"/>
      <c r="M470" s="77"/>
      <c r="N470" s="128" t="s">
        <v>56</v>
      </c>
      <c r="O470" s="129">
        <v>2000</v>
      </c>
      <c r="P470" s="117">
        <v>5000</v>
      </c>
      <c r="Q470" s="117">
        <v>5000</v>
      </c>
      <c r="R470" s="117">
        <v>5000</v>
      </c>
      <c r="S470" s="117">
        <v>5000</v>
      </c>
      <c r="T470" s="117"/>
      <c r="U470" s="117"/>
      <c r="V470" s="117"/>
      <c r="W470" s="117">
        <v>1000</v>
      </c>
      <c r="X470" s="117">
        <f t="shared" si="359"/>
        <v>1000</v>
      </c>
      <c r="Y470" s="117">
        <f t="shared" si="365"/>
        <v>20</v>
      </c>
      <c r="AA470" s="117"/>
      <c r="AB470" s="117"/>
      <c r="AC470" s="117">
        <v>1000</v>
      </c>
      <c r="AD470" s="117">
        <f t="shared" si="360"/>
        <v>1000</v>
      </c>
      <c r="AE470" s="117">
        <f t="shared" si="355"/>
        <v>20</v>
      </c>
      <c r="AG470" s="117">
        <f t="shared" si="366"/>
        <v>2000</v>
      </c>
      <c r="AH470" s="117">
        <f t="shared" si="367"/>
        <v>40</v>
      </c>
      <c r="AJ470" s="117">
        <v>1000</v>
      </c>
      <c r="AK470" s="117">
        <v>2000</v>
      </c>
      <c r="AL470" s="117"/>
      <c r="AM470" s="117">
        <f t="shared" si="361"/>
        <v>3000</v>
      </c>
      <c r="AN470" s="117">
        <f t="shared" si="356"/>
        <v>60</v>
      </c>
      <c r="AP470" s="117"/>
      <c r="AQ470" s="117"/>
      <c r="AR470" s="117"/>
      <c r="AS470" s="117">
        <f t="shared" si="362"/>
        <v>0</v>
      </c>
      <c r="AT470" s="117">
        <f t="shared" si="357"/>
        <v>0</v>
      </c>
      <c r="AV470" s="117">
        <f t="shared" si="363"/>
        <v>3000</v>
      </c>
      <c r="AW470" s="117">
        <f t="shared" si="368"/>
        <v>60</v>
      </c>
      <c r="AY470" s="117">
        <f t="shared" si="358"/>
        <v>5000</v>
      </c>
      <c r="AZ470" s="144">
        <f t="shared" si="369"/>
        <v>100</v>
      </c>
      <c r="BB470" s="117">
        <f t="shared" si="353"/>
        <v>0</v>
      </c>
      <c r="BC470" s="117">
        <f t="shared" si="364"/>
        <v>0</v>
      </c>
      <c r="BD470" s="117">
        <f t="shared" si="354"/>
        <v>5000</v>
      </c>
      <c r="BE470" s="93"/>
    </row>
    <row r="471" spans="1:57" ht="30" customHeight="1" x14ac:dyDescent="0.2">
      <c r="A471" s="74"/>
      <c r="B471" s="76"/>
      <c r="C471" s="76"/>
      <c r="D471" s="77"/>
      <c r="E471" s="78"/>
      <c r="F471" s="76"/>
      <c r="G471" s="79"/>
      <c r="H471" s="220" t="s">
        <v>71</v>
      </c>
      <c r="I471" s="221"/>
      <c r="J471" s="222"/>
      <c r="K471" s="223"/>
      <c r="L471" s="223"/>
      <c r="M471" s="224"/>
      <c r="N471" s="225" t="s">
        <v>72</v>
      </c>
      <c r="O471" s="226">
        <v>0</v>
      </c>
      <c r="P471" s="227">
        <f>P472</f>
        <v>2000</v>
      </c>
      <c r="Q471" s="227">
        <f t="shared" ref="Q471:R473" si="370">Q472</f>
        <v>2000</v>
      </c>
      <c r="R471" s="227">
        <f t="shared" si="370"/>
        <v>2000</v>
      </c>
      <c r="S471" s="227">
        <f>S472</f>
        <v>2000</v>
      </c>
      <c r="T471" s="227"/>
      <c r="U471" s="227">
        <f t="shared" ref="U471:W473" si="371">U472</f>
        <v>0</v>
      </c>
      <c r="V471" s="227">
        <f t="shared" si="371"/>
        <v>0</v>
      </c>
      <c r="W471" s="227">
        <f t="shared" si="371"/>
        <v>1000</v>
      </c>
      <c r="X471" s="227">
        <f t="shared" ref="X471:X534" si="372">U471+V471+W471</f>
        <v>1000</v>
      </c>
      <c r="Y471" s="227">
        <f t="shared" si="365"/>
        <v>50</v>
      </c>
      <c r="AA471" s="227">
        <f t="shared" ref="AA471:AC473" si="373">AA472</f>
        <v>0</v>
      </c>
      <c r="AB471" s="227">
        <f t="shared" si="373"/>
        <v>500</v>
      </c>
      <c r="AC471" s="227">
        <f t="shared" si="373"/>
        <v>0</v>
      </c>
      <c r="AD471" s="227">
        <f t="shared" ref="AD471:AD491" si="374">AA471+AB471+AC471</f>
        <v>500</v>
      </c>
      <c r="AE471" s="227">
        <f t="shared" si="355"/>
        <v>25</v>
      </c>
      <c r="AG471" s="227">
        <f t="shared" si="366"/>
        <v>1500</v>
      </c>
      <c r="AH471" s="227">
        <f t="shared" si="367"/>
        <v>75</v>
      </c>
      <c r="AJ471" s="227">
        <f t="shared" ref="AJ471:AL473" si="375">AJ472</f>
        <v>0</v>
      </c>
      <c r="AK471" s="227">
        <f t="shared" si="375"/>
        <v>500</v>
      </c>
      <c r="AL471" s="227">
        <f t="shared" si="375"/>
        <v>0</v>
      </c>
      <c r="AM471" s="227">
        <f t="shared" ref="AM471:AM491" si="376">AJ471+AK471+AL471</f>
        <v>500</v>
      </c>
      <c r="AN471" s="227">
        <f t="shared" si="356"/>
        <v>25</v>
      </c>
      <c r="AP471" s="227">
        <f t="shared" ref="AP471:AR473" si="377">AP472</f>
        <v>0</v>
      </c>
      <c r="AQ471" s="227">
        <f t="shared" si="377"/>
        <v>0</v>
      </c>
      <c r="AR471" s="227">
        <f t="shared" si="377"/>
        <v>0</v>
      </c>
      <c r="AS471" s="227">
        <f t="shared" ref="AS471:AS491" si="378">AP471+AQ471+AR471</f>
        <v>0</v>
      </c>
      <c r="AT471" s="227">
        <f t="shared" si="357"/>
        <v>0</v>
      </c>
      <c r="AV471" s="227">
        <f t="shared" si="363"/>
        <v>500</v>
      </c>
      <c r="AW471" s="227">
        <f t="shared" si="368"/>
        <v>25</v>
      </c>
      <c r="AY471" s="227">
        <f t="shared" si="358"/>
        <v>2000</v>
      </c>
      <c r="AZ471" s="227">
        <f t="shared" si="369"/>
        <v>100</v>
      </c>
      <c r="BB471" s="226">
        <f t="shared" si="353"/>
        <v>0</v>
      </c>
      <c r="BC471" s="227">
        <f t="shared" ref="BC471:BC503" si="379">BB471/(S471/100)</f>
        <v>0</v>
      </c>
      <c r="BD471" s="227">
        <f t="shared" si="354"/>
        <v>2000</v>
      </c>
      <c r="BE471" s="93"/>
    </row>
    <row r="472" spans="1:57" ht="30" customHeight="1" thickBot="1" x14ac:dyDescent="0.25">
      <c r="A472" s="74"/>
      <c r="B472" s="76"/>
      <c r="C472" s="76"/>
      <c r="D472" s="77"/>
      <c r="E472" s="78"/>
      <c r="F472" s="76"/>
      <c r="G472" s="79"/>
      <c r="H472" s="80"/>
      <c r="I472" s="118">
        <v>2</v>
      </c>
      <c r="J472" s="78"/>
      <c r="K472" s="76"/>
      <c r="L472" s="76"/>
      <c r="M472" s="77"/>
      <c r="N472" s="119" t="s">
        <v>51</v>
      </c>
      <c r="O472" s="120">
        <v>0</v>
      </c>
      <c r="P472" s="189">
        <f>P473</f>
        <v>2000</v>
      </c>
      <c r="Q472" s="189">
        <f t="shared" si="370"/>
        <v>2000</v>
      </c>
      <c r="R472" s="189">
        <f t="shared" si="370"/>
        <v>2000</v>
      </c>
      <c r="S472" s="189">
        <f>S473</f>
        <v>2000</v>
      </c>
      <c r="T472" s="189"/>
      <c r="U472" s="189">
        <f t="shared" si="371"/>
        <v>0</v>
      </c>
      <c r="V472" s="189">
        <f t="shared" si="371"/>
        <v>0</v>
      </c>
      <c r="W472" s="189">
        <f t="shared" si="371"/>
        <v>1000</v>
      </c>
      <c r="X472" s="189">
        <f t="shared" si="372"/>
        <v>1000</v>
      </c>
      <c r="Y472" s="189">
        <f t="shared" si="365"/>
        <v>50</v>
      </c>
      <c r="AA472" s="189">
        <f t="shared" si="373"/>
        <v>0</v>
      </c>
      <c r="AB472" s="189">
        <f t="shared" si="373"/>
        <v>500</v>
      </c>
      <c r="AC472" s="189">
        <f t="shared" si="373"/>
        <v>0</v>
      </c>
      <c r="AD472" s="189">
        <f t="shared" si="374"/>
        <v>500</v>
      </c>
      <c r="AE472" s="189">
        <f t="shared" si="355"/>
        <v>25</v>
      </c>
      <c r="AG472" s="189">
        <f t="shared" si="366"/>
        <v>1500</v>
      </c>
      <c r="AH472" s="189">
        <f t="shared" si="367"/>
        <v>75</v>
      </c>
      <c r="AJ472" s="189">
        <f t="shared" si="375"/>
        <v>0</v>
      </c>
      <c r="AK472" s="189">
        <f t="shared" si="375"/>
        <v>500</v>
      </c>
      <c r="AL472" s="189">
        <f t="shared" si="375"/>
        <v>0</v>
      </c>
      <c r="AM472" s="189">
        <f t="shared" si="376"/>
        <v>500</v>
      </c>
      <c r="AN472" s="189">
        <f t="shared" si="356"/>
        <v>25</v>
      </c>
      <c r="AP472" s="189">
        <f t="shared" si="377"/>
        <v>0</v>
      </c>
      <c r="AQ472" s="189">
        <f t="shared" si="377"/>
        <v>0</v>
      </c>
      <c r="AR472" s="189">
        <f t="shared" si="377"/>
        <v>0</v>
      </c>
      <c r="AS472" s="189">
        <f t="shared" si="378"/>
        <v>0</v>
      </c>
      <c r="AT472" s="189">
        <f t="shared" si="357"/>
        <v>0</v>
      </c>
      <c r="AV472" s="189">
        <f t="shared" si="363"/>
        <v>500</v>
      </c>
      <c r="AW472" s="189">
        <f t="shared" si="368"/>
        <v>25</v>
      </c>
      <c r="AY472" s="189">
        <f t="shared" si="358"/>
        <v>2000</v>
      </c>
      <c r="AZ472" s="189">
        <f t="shared" si="369"/>
        <v>100</v>
      </c>
      <c r="BB472" s="120">
        <f t="shared" si="353"/>
        <v>0</v>
      </c>
      <c r="BC472" s="189">
        <f t="shared" si="379"/>
        <v>0</v>
      </c>
      <c r="BD472" s="189">
        <f t="shared" si="354"/>
        <v>2000</v>
      </c>
      <c r="BE472" s="93"/>
    </row>
    <row r="473" spans="1:57" ht="30" customHeight="1" thickBot="1" x14ac:dyDescent="0.25">
      <c r="A473" s="74"/>
      <c r="B473" s="76"/>
      <c r="C473" s="76"/>
      <c r="D473" s="77"/>
      <c r="E473" s="78"/>
      <c r="F473" s="76"/>
      <c r="G473" s="79"/>
      <c r="H473" s="191"/>
      <c r="I473" s="192"/>
      <c r="J473" s="124" t="s">
        <v>60</v>
      </c>
      <c r="K473" s="178"/>
      <c r="L473" s="178"/>
      <c r="M473" s="179"/>
      <c r="N473" s="101" t="s">
        <v>61</v>
      </c>
      <c r="O473" s="102">
        <v>0</v>
      </c>
      <c r="P473" s="193">
        <f>P474</f>
        <v>2000</v>
      </c>
      <c r="Q473" s="193">
        <f t="shared" si="370"/>
        <v>2000</v>
      </c>
      <c r="R473" s="193">
        <f t="shared" si="370"/>
        <v>2000</v>
      </c>
      <c r="S473" s="193">
        <f>S474</f>
        <v>2000</v>
      </c>
      <c r="T473" s="193"/>
      <c r="U473" s="193">
        <f>U474</f>
        <v>0</v>
      </c>
      <c r="V473" s="193">
        <f t="shared" si="371"/>
        <v>0</v>
      </c>
      <c r="W473" s="193">
        <f t="shared" si="371"/>
        <v>1000</v>
      </c>
      <c r="X473" s="193">
        <f t="shared" si="372"/>
        <v>1000</v>
      </c>
      <c r="Y473" s="86">
        <f t="shared" si="365"/>
        <v>50</v>
      </c>
      <c r="AA473" s="193">
        <f>AA474</f>
        <v>0</v>
      </c>
      <c r="AB473" s="193">
        <f t="shared" si="373"/>
        <v>500</v>
      </c>
      <c r="AC473" s="193">
        <f t="shared" si="373"/>
        <v>0</v>
      </c>
      <c r="AD473" s="193">
        <f t="shared" si="374"/>
        <v>500</v>
      </c>
      <c r="AE473" s="170">
        <f t="shared" si="355"/>
        <v>25</v>
      </c>
      <c r="AG473" s="193">
        <f t="shared" si="366"/>
        <v>1500</v>
      </c>
      <c r="AH473" s="193">
        <f t="shared" si="367"/>
        <v>75</v>
      </c>
      <c r="AJ473" s="193">
        <f>AJ474</f>
        <v>0</v>
      </c>
      <c r="AK473" s="193">
        <f t="shared" si="375"/>
        <v>500</v>
      </c>
      <c r="AL473" s="193">
        <f t="shared" si="375"/>
        <v>0</v>
      </c>
      <c r="AM473" s="193">
        <f t="shared" si="376"/>
        <v>500</v>
      </c>
      <c r="AN473" s="170">
        <f t="shared" si="356"/>
        <v>25</v>
      </c>
      <c r="AP473" s="193">
        <f>AP474</f>
        <v>0</v>
      </c>
      <c r="AQ473" s="193">
        <f t="shared" si="377"/>
        <v>0</v>
      </c>
      <c r="AR473" s="193">
        <f t="shared" si="377"/>
        <v>0</v>
      </c>
      <c r="AS473" s="193">
        <f t="shared" si="378"/>
        <v>0</v>
      </c>
      <c r="AT473" s="170">
        <f t="shared" si="357"/>
        <v>0</v>
      </c>
      <c r="AV473" s="193">
        <f t="shared" si="363"/>
        <v>500</v>
      </c>
      <c r="AW473" s="86">
        <f t="shared" si="368"/>
        <v>25</v>
      </c>
      <c r="AY473" s="193">
        <f t="shared" si="358"/>
        <v>2000</v>
      </c>
      <c r="AZ473" s="193">
        <f t="shared" si="369"/>
        <v>100</v>
      </c>
      <c r="BB473" s="102">
        <f t="shared" si="353"/>
        <v>0</v>
      </c>
      <c r="BC473" s="193">
        <f t="shared" si="379"/>
        <v>0</v>
      </c>
      <c r="BD473" s="193">
        <f t="shared" si="354"/>
        <v>2000</v>
      </c>
      <c r="BE473" s="93"/>
    </row>
    <row r="474" spans="1:57" ht="30" customHeight="1" x14ac:dyDescent="0.2">
      <c r="A474" s="74"/>
      <c r="B474" s="76"/>
      <c r="C474" s="76"/>
      <c r="D474" s="77"/>
      <c r="E474" s="78"/>
      <c r="F474" s="76"/>
      <c r="G474" s="79"/>
      <c r="H474" s="80"/>
      <c r="I474" s="81"/>
      <c r="J474" s="78"/>
      <c r="K474" s="127">
        <v>1</v>
      </c>
      <c r="L474" s="83"/>
      <c r="M474" s="77"/>
      <c r="N474" s="128" t="s">
        <v>62</v>
      </c>
      <c r="O474" s="129">
        <v>0</v>
      </c>
      <c r="P474" s="117">
        <v>2000</v>
      </c>
      <c r="Q474" s="117">
        <v>2000</v>
      </c>
      <c r="R474" s="117">
        <v>2000</v>
      </c>
      <c r="S474" s="117">
        <v>2000</v>
      </c>
      <c r="T474" s="117"/>
      <c r="U474" s="117"/>
      <c r="V474" s="117"/>
      <c r="W474" s="117">
        <v>1000</v>
      </c>
      <c r="X474" s="117">
        <f t="shared" si="372"/>
        <v>1000</v>
      </c>
      <c r="Y474" s="86">
        <f t="shared" si="365"/>
        <v>50</v>
      </c>
      <c r="AA474" s="117"/>
      <c r="AB474" s="117">
        <v>500</v>
      </c>
      <c r="AC474" s="117"/>
      <c r="AD474" s="117">
        <f t="shared" si="374"/>
        <v>500</v>
      </c>
      <c r="AE474" s="170">
        <f t="shared" si="355"/>
        <v>25</v>
      </c>
      <c r="AG474" s="117">
        <f t="shared" si="366"/>
        <v>1500</v>
      </c>
      <c r="AH474" s="117">
        <f t="shared" si="367"/>
        <v>75</v>
      </c>
      <c r="AJ474" s="117"/>
      <c r="AK474" s="117">
        <v>500</v>
      </c>
      <c r="AL474" s="117"/>
      <c r="AM474" s="117">
        <f t="shared" si="376"/>
        <v>500</v>
      </c>
      <c r="AN474" s="170">
        <f t="shared" si="356"/>
        <v>25</v>
      </c>
      <c r="AP474" s="117"/>
      <c r="AQ474" s="117"/>
      <c r="AR474" s="117"/>
      <c r="AS474" s="117">
        <f t="shared" si="378"/>
        <v>0</v>
      </c>
      <c r="AT474" s="170">
        <f t="shared" si="357"/>
        <v>0</v>
      </c>
      <c r="AV474" s="117">
        <f t="shared" si="363"/>
        <v>500</v>
      </c>
      <c r="AW474" s="86">
        <f t="shared" si="368"/>
        <v>25</v>
      </c>
      <c r="AY474" s="117">
        <f t="shared" si="358"/>
        <v>2000</v>
      </c>
      <c r="AZ474" s="117">
        <f t="shared" si="369"/>
        <v>100</v>
      </c>
      <c r="BB474" s="117">
        <f t="shared" si="353"/>
        <v>0</v>
      </c>
      <c r="BC474" s="117">
        <f t="shared" si="379"/>
        <v>0</v>
      </c>
      <c r="BD474" s="117">
        <f t="shared" si="354"/>
        <v>2000</v>
      </c>
      <c r="BE474" s="93"/>
    </row>
    <row r="475" spans="1:57" ht="30" customHeight="1" x14ac:dyDescent="0.2">
      <c r="A475" s="74"/>
      <c r="B475" s="76"/>
      <c r="C475" s="76"/>
      <c r="D475" s="386" t="s">
        <v>96</v>
      </c>
      <c r="E475" s="387"/>
      <c r="F475" s="388"/>
      <c r="G475" s="389"/>
      <c r="H475" s="390"/>
      <c r="I475" s="391"/>
      <c r="J475" s="387"/>
      <c r="K475" s="392"/>
      <c r="L475" s="393"/>
      <c r="M475" s="394"/>
      <c r="N475" s="395" t="s">
        <v>97</v>
      </c>
      <c r="O475" s="396">
        <v>7344000</v>
      </c>
      <c r="P475" s="397">
        <f t="shared" ref="P475:W477" si="380">P476</f>
        <v>9922000</v>
      </c>
      <c r="Q475" s="399">
        <f t="shared" si="380"/>
        <v>10719000</v>
      </c>
      <c r="R475" s="400">
        <f t="shared" si="380"/>
        <v>11544000</v>
      </c>
      <c r="S475" s="397">
        <f t="shared" si="380"/>
        <v>9922000</v>
      </c>
      <c r="T475" s="397"/>
      <c r="U475" s="397">
        <f t="shared" si="380"/>
        <v>1110000</v>
      </c>
      <c r="V475" s="397">
        <f t="shared" si="380"/>
        <v>767000</v>
      </c>
      <c r="W475" s="397">
        <f t="shared" si="380"/>
        <v>808500</v>
      </c>
      <c r="X475" s="397">
        <f t="shared" si="372"/>
        <v>2685500</v>
      </c>
      <c r="Y475" s="397">
        <f t="shared" si="365"/>
        <v>27.06611570247934</v>
      </c>
      <c r="Z475" s="398"/>
      <c r="AA475" s="397">
        <f t="shared" ref="AA475:AC477" si="381">AA476</f>
        <v>792500</v>
      </c>
      <c r="AB475" s="397">
        <f t="shared" si="381"/>
        <v>793000</v>
      </c>
      <c r="AC475" s="397">
        <f t="shared" si="381"/>
        <v>795500</v>
      </c>
      <c r="AD475" s="397">
        <f t="shared" si="374"/>
        <v>2381000</v>
      </c>
      <c r="AE475" s="397">
        <f t="shared" si="355"/>
        <v>23.99717798830881</v>
      </c>
      <c r="AF475" s="398"/>
      <c r="AG475" s="397">
        <f t="shared" si="366"/>
        <v>5066500</v>
      </c>
      <c r="AH475" s="397">
        <f t="shared" si="367"/>
        <v>51.06329369078815</v>
      </c>
      <c r="AI475" s="398"/>
      <c r="AJ475" s="397">
        <f t="shared" ref="AJ475:AL477" si="382">AJ476</f>
        <v>825500</v>
      </c>
      <c r="AK475" s="397">
        <f t="shared" si="382"/>
        <v>812500</v>
      </c>
      <c r="AL475" s="397">
        <f t="shared" si="382"/>
        <v>838500</v>
      </c>
      <c r="AM475" s="397">
        <f t="shared" si="376"/>
        <v>2476500</v>
      </c>
      <c r="AN475" s="397">
        <f t="shared" si="356"/>
        <v>24.959685547268695</v>
      </c>
      <c r="AO475" s="398"/>
      <c r="AP475" s="397">
        <f t="shared" ref="AP475:AR477" si="383">AP476</f>
        <v>845000</v>
      </c>
      <c r="AQ475" s="397">
        <f t="shared" si="383"/>
        <v>832500</v>
      </c>
      <c r="AR475" s="397">
        <f t="shared" si="383"/>
        <v>701500</v>
      </c>
      <c r="AS475" s="397">
        <f t="shared" si="378"/>
        <v>2379000</v>
      </c>
      <c r="AT475" s="397">
        <f t="shared" si="357"/>
        <v>23.977020761943155</v>
      </c>
      <c r="AU475" s="398"/>
      <c r="AV475" s="397">
        <f t="shared" si="363"/>
        <v>4855500</v>
      </c>
      <c r="AW475" s="397">
        <f t="shared" si="368"/>
        <v>48.93670630921185</v>
      </c>
      <c r="AX475" s="398"/>
      <c r="AY475" s="397">
        <f t="shared" si="358"/>
        <v>9922000</v>
      </c>
      <c r="AZ475" s="397">
        <f t="shared" si="369"/>
        <v>100</v>
      </c>
      <c r="BB475" s="95">
        <f t="shared" si="353"/>
        <v>0</v>
      </c>
      <c r="BC475" s="96">
        <f t="shared" si="379"/>
        <v>0</v>
      </c>
      <c r="BD475" s="96">
        <f t="shared" si="354"/>
        <v>9922000</v>
      </c>
      <c r="BE475" s="93"/>
    </row>
    <row r="476" spans="1:57" ht="30" customHeight="1" x14ac:dyDescent="0.2">
      <c r="A476" s="74"/>
      <c r="B476" s="76"/>
      <c r="C476" s="76"/>
      <c r="D476" s="77"/>
      <c r="E476" s="97" t="s">
        <v>45</v>
      </c>
      <c r="F476" s="76"/>
      <c r="G476" s="79"/>
      <c r="H476" s="80"/>
      <c r="I476" s="81"/>
      <c r="J476" s="78"/>
      <c r="K476" s="82"/>
      <c r="L476" s="83"/>
      <c r="M476" s="77"/>
      <c r="N476" s="84" t="s">
        <v>46</v>
      </c>
      <c r="O476" s="98">
        <v>7344000</v>
      </c>
      <c r="P476" s="99">
        <f t="shared" si="380"/>
        <v>9922000</v>
      </c>
      <c r="Q476" s="86">
        <f t="shared" si="380"/>
        <v>10719000</v>
      </c>
      <c r="R476" s="87">
        <f t="shared" si="380"/>
        <v>11544000</v>
      </c>
      <c r="S476" s="99">
        <f t="shared" si="380"/>
        <v>9922000</v>
      </c>
      <c r="T476" s="99"/>
      <c r="U476" s="99">
        <f t="shared" si="380"/>
        <v>1110000</v>
      </c>
      <c r="V476" s="99">
        <f t="shared" si="380"/>
        <v>767000</v>
      </c>
      <c r="W476" s="99">
        <f t="shared" si="380"/>
        <v>808500</v>
      </c>
      <c r="X476" s="99">
        <f t="shared" si="372"/>
        <v>2685500</v>
      </c>
      <c r="Y476" s="99">
        <f t="shared" si="365"/>
        <v>27.06611570247934</v>
      </c>
      <c r="AA476" s="99">
        <f t="shared" si="381"/>
        <v>792500</v>
      </c>
      <c r="AB476" s="99">
        <f t="shared" si="381"/>
        <v>793000</v>
      </c>
      <c r="AC476" s="99">
        <f t="shared" si="381"/>
        <v>795500</v>
      </c>
      <c r="AD476" s="99">
        <f t="shared" si="374"/>
        <v>2381000</v>
      </c>
      <c r="AE476" s="99">
        <f t="shared" si="355"/>
        <v>23.99717798830881</v>
      </c>
      <c r="AG476" s="99">
        <f t="shared" si="366"/>
        <v>5066500</v>
      </c>
      <c r="AH476" s="99">
        <f t="shared" si="367"/>
        <v>51.06329369078815</v>
      </c>
      <c r="AJ476" s="99">
        <f t="shared" si="382"/>
        <v>825500</v>
      </c>
      <c r="AK476" s="99">
        <f t="shared" si="382"/>
        <v>812500</v>
      </c>
      <c r="AL476" s="99">
        <f t="shared" si="382"/>
        <v>838500</v>
      </c>
      <c r="AM476" s="99">
        <f t="shared" si="376"/>
        <v>2476500</v>
      </c>
      <c r="AN476" s="99">
        <f t="shared" si="356"/>
        <v>24.959685547268695</v>
      </c>
      <c r="AP476" s="99">
        <f t="shared" si="383"/>
        <v>845000</v>
      </c>
      <c r="AQ476" s="99">
        <f t="shared" si="383"/>
        <v>832500</v>
      </c>
      <c r="AR476" s="99">
        <f t="shared" si="383"/>
        <v>701500</v>
      </c>
      <c r="AS476" s="99">
        <f t="shared" si="378"/>
        <v>2379000</v>
      </c>
      <c r="AT476" s="99">
        <f t="shared" si="357"/>
        <v>23.977020761943155</v>
      </c>
      <c r="AV476" s="99">
        <f t="shared" si="363"/>
        <v>4855500</v>
      </c>
      <c r="AW476" s="99">
        <f t="shared" si="368"/>
        <v>48.93670630921185</v>
      </c>
      <c r="AY476" s="99">
        <f t="shared" si="358"/>
        <v>9922000</v>
      </c>
      <c r="AZ476" s="99">
        <f t="shared" si="369"/>
        <v>100</v>
      </c>
      <c r="BB476" s="98">
        <f t="shared" si="353"/>
        <v>0</v>
      </c>
      <c r="BC476" s="99">
        <f t="shared" si="379"/>
        <v>0</v>
      </c>
      <c r="BD476" s="99">
        <f t="shared" si="354"/>
        <v>9922000</v>
      </c>
      <c r="BE476" s="93"/>
    </row>
    <row r="477" spans="1:57" ht="30" customHeight="1" x14ac:dyDescent="0.2">
      <c r="A477" s="74"/>
      <c r="B477" s="76"/>
      <c r="C477" s="76"/>
      <c r="D477" s="77"/>
      <c r="E477" s="78"/>
      <c r="F477" s="100">
        <v>4</v>
      </c>
      <c r="G477" s="79"/>
      <c r="H477" s="80"/>
      <c r="I477" s="81"/>
      <c r="J477" s="78"/>
      <c r="K477" s="82"/>
      <c r="L477" s="83"/>
      <c r="M477" s="77"/>
      <c r="N477" s="101" t="s">
        <v>47</v>
      </c>
      <c r="O477" s="102">
        <v>7344000</v>
      </c>
      <c r="P477" s="103">
        <f t="shared" si="380"/>
        <v>9922000</v>
      </c>
      <c r="Q477" s="125">
        <f t="shared" si="380"/>
        <v>10719000</v>
      </c>
      <c r="R477" s="126">
        <f t="shared" si="380"/>
        <v>11544000</v>
      </c>
      <c r="S477" s="103">
        <f t="shared" si="380"/>
        <v>9922000</v>
      </c>
      <c r="T477" s="103"/>
      <c r="U477" s="103">
        <f t="shared" si="380"/>
        <v>1110000</v>
      </c>
      <c r="V477" s="103">
        <f t="shared" si="380"/>
        <v>767000</v>
      </c>
      <c r="W477" s="103">
        <f t="shared" si="380"/>
        <v>808500</v>
      </c>
      <c r="X477" s="103">
        <f t="shared" si="372"/>
        <v>2685500</v>
      </c>
      <c r="Y477" s="103">
        <f t="shared" si="365"/>
        <v>27.06611570247934</v>
      </c>
      <c r="AA477" s="103">
        <f t="shared" si="381"/>
        <v>792500</v>
      </c>
      <c r="AB477" s="103">
        <f t="shared" si="381"/>
        <v>793000</v>
      </c>
      <c r="AC477" s="103">
        <f t="shared" si="381"/>
        <v>795500</v>
      </c>
      <c r="AD477" s="103">
        <f t="shared" si="374"/>
        <v>2381000</v>
      </c>
      <c r="AE477" s="103">
        <f t="shared" si="355"/>
        <v>23.99717798830881</v>
      </c>
      <c r="AG477" s="103">
        <f t="shared" si="366"/>
        <v>5066500</v>
      </c>
      <c r="AH477" s="103">
        <f t="shared" si="367"/>
        <v>51.06329369078815</v>
      </c>
      <c r="AJ477" s="103">
        <f t="shared" si="382"/>
        <v>825500</v>
      </c>
      <c r="AK477" s="103">
        <f t="shared" si="382"/>
        <v>812500</v>
      </c>
      <c r="AL477" s="103">
        <f t="shared" si="382"/>
        <v>838500</v>
      </c>
      <c r="AM477" s="103">
        <f t="shared" si="376"/>
        <v>2476500</v>
      </c>
      <c r="AN477" s="103">
        <f t="shared" si="356"/>
        <v>24.959685547268695</v>
      </c>
      <c r="AP477" s="103">
        <f t="shared" si="383"/>
        <v>845000</v>
      </c>
      <c r="AQ477" s="103">
        <f t="shared" si="383"/>
        <v>832500</v>
      </c>
      <c r="AR477" s="103">
        <f t="shared" si="383"/>
        <v>701500</v>
      </c>
      <c r="AS477" s="103">
        <f t="shared" si="378"/>
        <v>2379000</v>
      </c>
      <c r="AT477" s="103">
        <f t="shared" si="357"/>
        <v>23.977020761943155</v>
      </c>
      <c r="AV477" s="103">
        <f t="shared" si="363"/>
        <v>4855500</v>
      </c>
      <c r="AW477" s="103">
        <f t="shared" si="368"/>
        <v>48.93670630921185</v>
      </c>
      <c r="AY477" s="103">
        <f t="shared" si="358"/>
        <v>9922000</v>
      </c>
      <c r="AZ477" s="103">
        <f t="shared" si="369"/>
        <v>100</v>
      </c>
      <c r="BB477" s="102">
        <f t="shared" si="353"/>
        <v>0</v>
      </c>
      <c r="BC477" s="103">
        <f t="shared" si="379"/>
        <v>0</v>
      </c>
      <c r="BD477" s="103">
        <f t="shared" si="354"/>
        <v>9922000</v>
      </c>
      <c r="BE477" s="93"/>
    </row>
    <row r="478" spans="1:57" ht="30" customHeight="1" x14ac:dyDescent="0.2">
      <c r="A478" s="74"/>
      <c r="B478" s="76"/>
      <c r="C478" s="76"/>
      <c r="D478" s="77"/>
      <c r="E478" s="78"/>
      <c r="F478" s="76"/>
      <c r="G478" s="104">
        <v>1</v>
      </c>
      <c r="H478" s="105"/>
      <c r="I478" s="81"/>
      <c r="J478" s="78"/>
      <c r="K478" s="82"/>
      <c r="L478" s="83"/>
      <c r="M478" s="77"/>
      <c r="N478" s="101" t="s">
        <v>48</v>
      </c>
      <c r="O478" s="102">
        <v>7344000</v>
      </c>
      <c r="P478" s="103">
        <f>P479+P492+P504+P512</f>
        <v>9922000</v>
      </c>
      <c r="Q478" s="103">
        <f>Q479+Q492+Q504+Q512</f>
        <v>10719000</v>
      </c>
      <c r="R478" s="103">
        <f>R479+R492+R504+R512</f>
        <v>11544000</v>
      </c>
      <c r="S478" s="103">
        <f>S479+S492+S504+S512</f>
        <v>9922000</v>
      </c>
      <c r="T478" s="103"/>
      <c r="U478" s="103">
        <f>U479+U492+U504+U512</f>
        <v>1110000</v>
      </c>
      <c r="V478" s="103">
        <f>V479+V492+V504+V512</f>
        <v>767000</v>
      </c>
      <c r="W478" s="103">
        <f>W479+W492+W504+W512</f>
        <v>808500</v>
      </c>
      <c r="X478" s="103">
        <f t="shared" si="372"/>
        <v>2685500</v>
      </c>
      <c r="Y478" s="103">
        <f t="shared" si="365"/>
        <v>27.06611570247934</v>
      </c>
      <c r="AA478" s="103">
        <f>AA479+AA492+AA504+AA512</f>
        <v>792500</v>
      </c>
      <c r="AB478" s="103">
        <f>AB479+AB492+AB504+AB512</f>
        <v>793000</v>
      </c>
      <c r="AC478" s="103">
        <f>AC479+AC492+AC504+AC512</f>
        <v>795500</v>
      </c>
      <c r="AD478" s="103">
        <f t="shared" si="374"/>
        <v>2381000</v>
      </c>
      <c r="AE478" s="103">
        <f t="shared" si="355"/>
        <v>23.99717798830881</v>
      </c>
      <c r="AG478" s="103">
        <f t="shared" si="366"/>
        <v>5066500</v>
      </c>
      <c r="AH478" s="103">
        <f t="shared" si="367"/>
        <v>51.06329369078815</v>
      </c>
      <c r="AJ478" s="103">
        <f>AJ479+AJ492+AJ504+AJ512</f>
        <v>825500</v>
      </c>
      <c r="AK478" s="103">
        <f>AK479+AK492+AK504+AK512</f>
        <v>812500</v>
      </c>
      <c r="AL478" s="103">
        <f>AL479+AL492+AL504+AL512</f>
        <v>838500</v>
      </c>
      <c r="AM478" s="103">
        <f t="shared" si="376"/>
        <v>2476500</v>
      </c>
      <c r="AN478" s="103">
        <f t="shared" si="356"/>
        <v>24.959685547268695</v>
      </c>
      <c r="AP478" s="103">
        <f>AP479+AP492+AP504+AP512</f>
        <v>845000</v>
      </c>
      <c r="AQ478" s="103">
        <f>AQ479+AQ492+AQ504+AQ512</f>
        <v>832500</v>
      </c>
      <c r="AR478" s="103">
        <f>AR479+AR492+AR504+AR512</f>
        <v>701500</v>
      </c>
      <c r="AS478" s="103">
        <f t="shared" si="378"/>
        <v>2379000</v>
      </c>
      <c r="AT478" s="103">
        <f t="shared" si="357"/>
        <v>23.977020761943155</v>
      </c>
      <c r="AV478" s="103">
        <f t="shared" si="363"/>
        <v>4855500</v>
      </c>
      <c r="AW478" s="103">
        <f t="shared" si="368"/>
        <v>48.93670630921185</v>
      </c>
      <c r="AY478" s="103">
        <f t="shared" si="358"/>
        <v>9922000</v>
      </c>
      <c r="AZ478" s="103">
        <f t="shared" si="369"/>
        <v>100</v>
      </c>
      <c r="BB478" s="102">
        <f t="shared" si="353"/>
        <v>0</v>
      </c>
      <c r="BC478" s="103">
        <f t="shared" si="379"/>
        <v>0</v>
      </c>
      <c r="BD478" s="103">
        <f t="shared" si="354"/>
        <v>9922000</v>
      </c>
      <c r="BE478" s="93"/>
    </row>
    <row r="479" spans="1:57" ht="30" customHeight="1" x14ac:dyDescent="0.2">
      <c r="A479" s="74"/>
      <c r="B479" s="76"/>
      <c r="C479" s="76"/>
      <c r="D479" s="77"/>
      <c r="E479" s="78"/>
      <c r="F479" s="76"/>
      <c r="G479" s="104"/>
      <c r="H479" s="169" t="s">
        <v>43</v>
      </c>
      <c r="I479" s="81"/>
      <c r="J479" s="78"/>
      <c r="K479" s="82"/>
      <c r="L479" s="83"/>
      <c r="M479" s="77"/>
      <c r="N479" s="101" t="s">
        <v>48</v>
      </c>
      <c r="O479" s="102">
        <v>6912000</v>
      </c>
      <c r="P479" s="103">
        <f>P480</f>
        <v>9545000</v>
      </c>
      <c r="Q479" s="125">
        <f>Q480</f>
        <v>10326000</v>
      </c>
      <c r="R479" s="126">
        <f>R480</f>
        <v>11148000</v>
      </c>
      <c r="S479" s="103">
        <f>S480</f>
        <v>9545000</v>
      </c>
      <c r="T479" s="103"/>
      <c r="U479" s="103">
        <f>U480</f>
        <v>1110000</v>
      </c>
      <c r="V479" s="103">
        <f>V480</f>
        <v>766000</v>
      </c>
      <c r="W479" s="103">
        <f>W480</f>
        <v>645000</v>
      </c>
      <c r="X479" s="103">
        <f t="shared" si="372"/>
        <v>2521000</v>
      </c>
      <c r="Y479" s="103">
        <f t="shared" si="365"/>
        <v>26.411733892090101</v>
      </c>
      <c r="AA479" s="103">
        <f>AA480</f>
        <v>768000</v>
      </c>
      <c r="AB479" s="103">
        <f>AB480</f>
        <v>768000</v>
      </c>
      <c r="AC479" s="103">
        <f>AC480</f>
        <v>768000</v>
      </c>
      <c r="AD479" s="103">
        <f t="shared" si="374"/>
        <v>2304000</v>
      </c>
      <c r="AE479" s="103">
        <f t="shared" si="355"/>
        <v>24.138292299633317</v>
      </c>
      <c r="AG479" s="103">
        <f t="shared" si="366"/>
        <v>4825000</v>
      </c>
      <c r="AH479" s="103">
        <f t="shared" si="367"/>
        <v>50.550026191723418</v>
      </c>
      <c r="AJ479" s="103">
        <f>AJ480</f>
        <v>789500</v>
      </c>
      <c r="AK479" s="103">
        <f>AK480</f>
        <v>788500</v>
      </c>
      <c r="AL479" s="103">
        <f>AL480</f>
        <v>788000</v>
      </c>
      <c r="AM479" s="103">
        <f t="shared" si="376"/>
        <v>2366000</v>
      </c>
      <c r="AN479" s="103">
        <f t="shared" si="356"/>
        <v>24.787847040335254</v>
      </c>
      <c r="AP479" s="103">
        <f>AP480</f>
        <v>827000</v>
      </c>
      <c r="AQ479" s="103">
        <f>AQ480</f>
        <v>826500</v>
      </c>
      <c r="AR479" s="103">
        <f>AR480</f>
        <v>700500</v>
      </c>
      <c r="AS479" s="103">
        <f t="shared" si="378"/>
        <v>2354000</v>
      </c>
      <c r="AT479" s="103">
        <f t="shared" si="357"/>
        <v>24.662126767941331</v>
      </c>
      <c r="AV479" s="103">
        <f t="shared" si="363"/>
        <v>4720000</v>
      </c>
      <c r="AW479" s="103">
        <f t="shared" si="368"/>
        <v>49.449973808276582</v>
      </c>
      <c r="AY479" s="103">
        <f t="shared" si="358"/>
        <v>9545000</v>
      </c>
      <c r="AZ479" s="103">
        <f t="shared" si="369"/>
        <v>100</v>
      </c>
      <c r="BB479" s="102">
        <f t="shared" si="353"/>
        <v>0</v>
      </c>
      <c r="BC479" s="103">
        <f t="shared" si="379"/>
        <v>0</v>
      </c>
      <c r="BD479" s="103">
        <f t="shared" si="354"/>
        <v>9545000</v>
      </c>
      <c r="BE479" s="93"/>
    </row>
    <row r="480" spans="1:57" ht="30" customHeight="1" thickBot="1" x14ac:dyDescent="0.25">
      <c r="A480" s="74"/>
      <c r="B480" s="76"/>
      <c r="C480" s="76"/>
      <c r="D480" s="77"/>
      <c r="E480" s="78"/>
      <c r="F480" s="76"/>
      <c r="G480" s="79"/>
      <c r="H480" s="80"/>
      <c r="I480" s="118">
        <v>2</v>
      </c>
      <c r="J480" s="78"/>
      <c r="K480" s="82"/>
      <c r="L480" s="83"/>
      <c r="M480" s="77"/>
      <c r="N480" s="119" t="s">
        <v>51</v>
      </c>
      <c r="O480" s="120">
        <v>6912000</v>
      </c>
      <c r="P480" s="121">
        <f>P481+P484+P487</f>
        <v>9545000</v>
      </c>
      <c r="Q480" s="122">
        <f>Q481+Q484+Q487</f>
        <v>10326000</v>
      </c>
      <c r="R480" s="123">
        <f>R481+R484+R487</f>
        <v>11148000</v>
      </c>
      <c r="S480" s="121">
        <f>S481+S484+S487</f>
        <v>9545000</v>
      </c>
      <c r="T480" s="121"/>
      <c r="U480" s="121">
        <f>U481+U484+U487</f>
        <v>1110000</v>
      </c>
      <c r="V480" s="121">
        <f>V481+V484+V487</f>
        <v>766000</v>
      </c>
      <c r="W480" s="121">
        <f>W481+W484+W487</f>
        <v>645000</v>
      </c>
      <c r="X480" s="121">
        <f t="shared" si="372"/>
        <v>2521000</v>
      </c>
      <c r="Y480" s="121">
        <f t="shared" si="365"/>
        <v>26.411733892090101</v>
      </c>
      <c r="AA480" s="121">
        <f>AA481+AA484+AA487</f>
        <v>768000</v>
      </c>
      <c r="AB480" s="121">
        <f>AB481+AB484+AB487</f>
        <v>768000</v>
      </c>
      <c r="AC480" s="121">
        <f>AC481+AC484+AC487</f>
        <v>768000</v>
      </c>
      <c r="AD480" s="121">
        <f t="shared" si="374"/>
        <v>2304000</v>
      </c>
      <c r="AE480" s="121">
        <f t="shared" si="355"/>
        <v>24.138292299633317</v>
      </c>
      <c r="AG480" s="121">
        <f t="shared" si="366"/>
        <v>4825000</v>
      </c>
      <c r="AH480" s="121">
        <f t="shared" si="367"/>
        <v>50.550026191723418</v>
      </c>
      <c r="AJ480" s="121">
        <f>AJ481+AJ484+AJ487</f>
        <v>789500</v>
      </c>
      <c r="AK480" s="121">
        <f>AK481+AK484+AK487</f>
        <v>788500</v>
      </c>
      <c r="AL480" s="121">
        <f>AL481+AL484+AL487</f>
        <v>788000</v>
      </c>
      <c r="AM480" s="121">
        <f t="shared" si="376"/>
        <v>2366000</v>
      </c>
      <c r="AN480" s="121">
        <f t="shared" si="356"/>
        <v>24.787847040335254</v>
      </c>
      <c r="AP480" s="121">
        <f>AP481+AP484+AP487</f>
        <v>827000</v>
      </c>
      <c r="AQ480" s="121">
        <f>AQ481+AQ484+AQ487</f>
        <v>826500</v>
      </c>
      <c r="AR480" s="121">
        <f>AR481+AR484+AR487</f>
        <v>700500</v>
      </c>
      <c r="AS480" s="121">
        <f t="shared" si="378"/>
        <v>2354000</v>
      </c>
      <c r="AT480" s="121">
        <f t="shared" si="357"/>
        <v>24.662126767941331</v>
      </c>
      <c r="AV480" s="121">
        <f t="shared" si="363"/>
        <v>4720000</v>
      </c>
      <c r="AW480" s="121">
        <f t="shared" si="368"/>
        <v>49.449973808276582</v>
      </c>
      <c r="AY480" s="121">
        <f t="shared" si="358"/>
        <v>9545000</v>
      </c>
      <c r="AZ480" s="121">
        <f t="shared" si="369"/>
        <v>100</v>
      </c>
      <c r="BB480" s="120">
        <f t="shared" si="353"/>
        <v>0</v>
      </c>
      <c r="BC480" s="121">
        <f t="shared" si="379"/>
        <v>0</v>
      </c>
      <c r="BD480" s="121">
        <f t="shared" si="354"/>
        <v>9545000</v>
      </c>
      <c r="BE480" s="93"/>
    </row>
    <row r="481" spans="1:57" ht="30" customHeight="1" thickBot="1" x14ac:dyDescent="0.25">
      <c r="A481" s="74"/>
      <c r="B481" s="76"/>
      <c r="C481" s="76"/>
      <c r="D481" s="77"/>
      <c r="E481" s="78"/>
      <c r="F481" s="76"/>
      <c r="G481" s="79"/>
      <c r="H481" s="80"/>
      <c r="I481" s="81"/>
      <c r="J481" s="124" t="s">
        <v>60</v>
      </c>
      <c r="K481" s="82"/>
      <c r="L481" s="83"/>
      <c r="M481" s="77"/>
      <c r="N481" s="101" t="s">
        <v>61</v>
      </c>
      <c r="O481" s="103">
        <v>5758000</v>
      </c>
      <c r="P481" s="103">
        <f>P482+P483</f>
        <v>8060000</v>
      </c>
      <c r="Q481" s="125">
        <f>Q482+Q483</f>
        <v>8786000</v>
      </c>
      <c r="R481" s="126">
        <f>R482+R483</f>
        <v>9503000</v>
      </c>
      <c r="S481" s="103">
        <f>S482+S483</f>
        <v>8060000</v>
      </c>
      <c r="T481" s="103"/>
      <c r="U481" s="103">
        <f>U482+U483</f>
        <v>950000</v>
      </c>
      <c r="V481" s="103">
        <f>V482+V483</f>
        <v>655000</v>
      </c>
      <c r="W481" s="103">
        <f>W482+W483</f>
        <v>501000</v>
      </c>
      <c r="X481" s="103">
        <f t="shared" si="372"/>
        <v>2106000</v>
      </c>
      <c r="Y481" s="103">
        <f t="shared" si="365"/>
        <v>26.129032258064516</v>
      </c>
      <c r="AA481" s="103">
        <f>AA482+AA483</f>
        <v>651000</v>
      </c>
      <c r="AB481" s="103">
        <f>AB482+AB483</f>
        <v>651000</v>
      </c>
      <c r="AC481" s="103">
        <f>AC482+AC483</f>
        <v>651000</v>
      </c>
      <c r="AD481" s="103">
        <f t="shared" si="374"/>
        <v>1953000</v>
      </c>
      <c r="AE481" s="170">
        <f t="shared" ref="AE481:AE486" si="384">AD481/(P481/100)</f>
        <v>24.23076923076923</v>
      </c>
      <c r="AG481" s="103">
        <f t="shared" si="366"/>
        <v>4059000</v>
      </c>
      <c r="AH481" s="103">
        <f t="shared" si="367"/>
        <v>50.359801488833746</v>
      </c>
      <c r="AJ481" s="103">
        <f>AJ482+AJ483</f>
        <v>662000</v>
      </c>
      <c r="AK481" s="103">
        <f>AK482+AK483</f>
        <v>661000</v>
      </c>
      <c r="AL481" s="103">
        <f>AL482+AL483</f>
        <v>661000</v>
      </c>
      <c r="AM481" s="103">
        <f t="shared" si="376"/>
        <v>1984000</v>
      </c>
      <c r="AN481" s="170">
        <f t="shared" ref="AN481:AN486" si="385">AM481/(P481/100)</f>
        <v>24.615384615384617</v>
      </c>
      <c r="AP481" s="103">
        <f>AP482+AP483</f>
        <v>701000</v>
      </c>
      <c r="AQ481" s="103">
        <f>AQ482+AQ483</f>
        <v>701000</v>
      </c>
      <c r="AR481" s="103">
        <f>AR482+AR483</f>
        <v>615000</v>
      </c>
      <c r="AS481" s="103">
        <f t="shared" si="378"/>
        <v>2017000</v>
      </c>
      <c r="AT481" s="170">
        <f t="shared" ref="AT481:AT486" si="386">AS481/(P481/100)</f>
        <v>25.024813895781637</v>
      </c>
      <c r="AV481" s="103">
        <f t="shared" si="363"/>
        <v>4001000</v>
      </c>
      <c r="AW481" s="103">
        <f t="shared" si="368"/>
        <v>49.640198511166254</v>
      </c>
      <c r="AY481" s="103">
        <f t="shared" si="358"/>
        <v>8060000</v>
      </c>
      <c r="AZ481" s="103">
        <f t="shared" si="369"/>
        <v>100</v>
      </c>
      <c r="BB481" s="102">
        <f t="shared" si="353"/>
        <v>0</v>
      </c>
      <c r="BC481" s="103">
        <f t="shared" si="379"/>
        <v>0</v>
      </c>
      <c r="BD481" s="103">
        <f t="shared" si="354"/>
        <v>8060000</v>
      </c>
      <c r="BE481" s="93"/>
    </row>
    <row r="482" spans="1:57" ht="30" customHeight="1" thickBot="1" x14ac:dyDescent="0.25">
      <c r="A482" s="74"/>
      <c r="B482" s="76"/>
      <c r="C482" s="76"/>
      <c r="D482" s="77"/>
      <c r="E482" s="78"/>
      <c r="F482" s="76"/>
      <c r="G482" s="79"/>
      <c r="H482" s="80"/>
      <c r="I482" s="81"/>
      <c r="J482" s="78"/>
      <c r="K482" s="127">
        <v>1</v>
      </c>
      <c r="L482" s="83"/>
      <c r="M482" s="77"/>
      <c r="N482" s="128" t="s">
        <v>62</v>
      </c>
      <c r="O482" s="117">
        <v>5748000</v>
      </c>
      <c r="P482" s="117">
        <v>8050000</v>
      </c>
      <c r="Q482" s="117">
        <v>8776000</v>
      </c>
      <c r="R482" s="117">
        <v>9490000</v>
      </c>
      <c r="S482" s="117">
        <v>8050000</v>
      </c>
      <c r="T482" s="117"/>
      <c r="U482" s="160">
        <v>950000</v>
      </c>
      <c r="V482" s="160">
        <v>655000</v>
      </c>
      <c r="W482" s="160">
        <v>500000</v>
      </c>
      <c r="X482" s="117">
        <f t="shared" si="372"/>
        <v>2105000</v>
      </c>
      <c r="Y482" s="144">
        <f t="shared" si="365"/>
        <v>26.149068322981368</v>
      </c>
      <c r="AA482" s="160">
        <v>650000</v>
      </c>
      <c r="AB482" s="160">
        <v>650000</v>
      </c>
      <c r="AC482" s="160">
        <v>650000</v>
      </c>
      <c r="AD482" s="117">
        <f>AA482+AB482+AC482</f>
        <v>1950000</v>
      </c>
      <c r="AE482" s="171">
        <f t="shared" si="384"/>
        <v>24.22360248447205</v>
      </c>
      <c r="AG482" s="117">
        <f t="shared" si="366"/>
        <v>4055000</v>
      </c>
      <c r="AH482" s="117">
        <f t="shared" si="367"/>
        <v>50.372670807453417</v>
      </c>
      <c r="AJ482" s="160">
        <v>660000</v>
      </c>
      <c r="AK482" s="160">
        <v>660000</v>
      </c>
      <c r="AL482" s="160">
        <v>660000</v>
      </c>
      <c r="AM482" s="117">
        <f>AJ482+AK482+AL482</f>
        <v>1980000</v>
      </c>
      <c r="AN482" s="171">
        <f t="shared" si="385"/>
        <v>24.596273291925467</v>
      </c>
      <c r="AP482" s="160">
        <v>700000</v>
      </c>
      <c r="AQ482" s="160">
        <v>700000</v>
      </c>
      <c r="AR482" s="160">
        <v>615000</v>
      </c>
      <c r="AS482" s="117">
        <f>AP482+AQ482+AR482</f>
        <v>2015000</v>
      </c>
      <c r="AT482" s="171">
        <f t="shared" si="386"/>
        <v>25.031055900621119</v>
      </c>
      <c r="AV482" s="117">
        <f t="shared" si="363"/>
        <v>3995000</v>
      </c>
      <c r="AW482" s="117">
        <f t="shared" si="368"/>
        <v>49.627329192546583</v>
      </c>
      <c r="AY482" s="117">
        <f t="shared" si="358"/>
        <v>8050000</v>
      </c>
      <c r="AZ482" s="117">
        <f t="shared" si="369"/>
        <v>100</v>
      </c>
      <c r="BB482" s="117">
        <f t="shared" si="353"/>
        <v>0</v>
      </c>
      <c r="BC482" s="117">
        <f t="shared" si="379"/>
        <v>0</v>
      </c>
      <c r="BD482" s="117">
        <f t="shared" si="354"/>
        <v>8050000</v>
      </c>
      <c r="BE482" s="93"/>
    </row>
    <row r="483" spans="1:57" ht="30" customHeight="1" thickBot="1" x14ac:dyDescent="0.25">
      <c r="A483" s="74"/>
      <c r="B483" s="76"/>
      <c r="C483" s="76"/>
      <c r="D483" s="77"/>
      <c r="E483" s="78"/>
      <c r="F483" s="76"/>
      <c r="G483" s="79"/>
      <c r="H483" s="80"/>
      <c r="I483" s="81"/>
      <c r="J483" s="78"/>
      <c r="K483" s="127">
        <v>4</v>
      </c>
      <c r="L483" s="83"/>
      <c r="M483" s="77"/>
      <c r="N483" s="128" t="s">
        <v>63</v>
      </c>
      <c r="O483" s="117">
        <v>10000</v>
      </c>
      <c r="P483" s="117">
        <v>10000</v>
      </c>
      <c r="Q483" s="117">
        <v>10000</v>
      </c>
      <c r="R483" s="117">
        <v>13000</v>
      </c>
      <c r="S483" s="117">
        <v>10000</v>
      </c>
      <c r="T483" s="117"/>
      <c r="U483" s="160"/>
      <c r="V483" s="160"/>
      <c r="W483" s="160">
        <v>1000</v>
      </c>
      <c r="X483" s="117">
        <f t="shared" si="372"/>
        <v>1000</v>
      </c>
      <c r="Y483" s="144">
        <f t="shared" si="365"/>
        <v>10</v>
      </c>
      <c r="AA483" s="160">
        <v>1000</v>
      </c>
      <c r="AB483" s="160">
        <v>1000</v>
      </c>
      <c r="AC483" s="160">
        <v>1000</v>
      </c>
      <c r="AD483" s="117">
        <f>AA483+AB483+AC483</f>
        <v>3000</v>
      </c>
      <c r="AE483" s="171">
        <f t="shared" si="384"/>
        <v>30</v>
      </c>
      <c r="AG483" s="117">
        <f t="shared" si="366"/>
        <v>4000</v>
      </c>
      <c r="AH483" s="117">
        <f t="shared" si="367"/>
        <v>40</v>
      </c>
      <c r="AJ483" s="160">
        <v>2000</v>
      </c>
      <c r="AK483" s="160">
        <v>1000</v>
      </c>
      <c r="AL483" s="160">
        <v>1000</v>
      </c>
      <c r="AM483" s="117">
        <f>AJ483+AK483+AL483</f>
        <v>4000</v>
      </c>
      <c r="AN483" s="171">
        <f t="shared" si="385"/>
        <v>40</v>
      </c>
      <c r="AP483" s="160">
        <v>1000</v>
      </c>
      <c r="AQ483" s="160">
        <v>1000</v>
      </c>
      <c r="AR483" s="160"/>
      <c r="AS483" s="117">
        <f>AP483+AQ483+AR483</f>
        <v>2000</v>
      </c>
      <c r="AT483" s="171">
        <f t="shared" si="386"/>
        <v>20</v>
      </c>
      <c r="AV483" s="117">
        <f t="shared" si="363"/>
        <v>6000</v>
      </c>
      <c r="AW483" s="117">
        <f t="shared" si="368"/>
        <v>60</v>
      </c>
      <c r="AY483" s="117">
        <f t="shared" si="358"/>
        <v>10000</v>
      </c>
      <c r="AZ483" s="117">
        <f t="shared" si="369"/>
        <v>100</v>
      </c>
      <c r="BB483" s="117">
        <f t="shared" si="353"/>
        <v>0</v>
      </c>
      <c r="BC483" s="117">
        <f t="shared" si="379"/>
        <v>0</v>
      </c>
      <c r="BD483" s="117">
        <f t="shared" si="354"/>
        <v>10000</v>
      </c>
      <c r="BE483" s="93"/>
    </row>
    <row r="484" spans="1:57" ht="30" customHeight="1" thickBot="1" x14ac:dyDescent="0.25">
      <c r="A484" s="74"/>
      <c r="B484" s="76"/>
      <c r="C484" s="76"/>
      <c r="D484" s="77"/>
      <c r="E484" s="78"/>
      <c r="F484" s="76"/>
      <c r="G484" s="79"/>
      <c r="H484" s="80"/>
      <c r="I484" s="81"/>
      <c r="J484" s="124" t="s">
        <v>64</v>
      </c>
      <c r="K484" s="82"/>
      <c r="L484" s="83"/>
      <c r="M484" s="77"/>
      <c r="N484" s="101" t="s">
        <v>65</v>
      </c>
      <c r="O484" s="103">
        <v>1062000</v>
      </c>
      <c r="P484" s="103">
        <f>P485+P486</f>
        <v>1402000</v>
      </c>
      <c r="Q484" s="125">
        <f>Q485+Q486</f>
        <v>1452000</v>
      </c>
      <c r="R484" s="126">
        <f>R485+R486</f>
        <v>1552000</v>
      </c>
      <c r="S484" s="103">
        <f>S485+S486</f>
        <v>1402000</v>
      </c>
      <c r="T484" s="103"/>
      <c r="U484" s="103">
        <f>U485+U486</f>
        <v>160000</v>
      </c>
      <c r="V484" s="103">
        <f>V485+V486</f>
        <v>110000</v>
      </c>
      <c r="W484" s="103">
        <f>W485+W486</f>
        <v>122000</v>
      </c>
      <c r="X484" s="103">
        <f t="shared" si="372"/>
        <v>392000</v>
      </c>
      <c r="Y484" s="103">
        <f t="shared" si="365"/>
        <v>27.96005706134094</v>
      </c>
      <c r="AA484" s="103">
        <f>AA485+AA486</f>
        <v>110000</v>
      </c>
      <c r="AB484" s="103">
        <f>AB485+AB486</f>
        <v>110000</v>
      </c>
      <c r="AC484" s="103">
        <f>AC485+AC486</f>
        <v>110000</v>
      </c>
      <c r="AD484" s="103">
        <f t="shared" si="374"/>
        <v>330000</v>
      </c>
      <c r="AE484" s="170">
        <f t="shared" si="384"/>
        <v>23.53780313837375</v>
      </c>
      <c r="AG484" s="103">
        <f t="shared" si="366"/>
        <v>722000</v>
      </c>
      <c r="AH484" s="103">
        <f t="shared" si="367"/>
        <v>51.497860199714694</v>
      </c>
      <c r="AJ484" s="103">
        <f>AJ485+AJ486</f>
        <v>120000</v>
      </c>
      <c r="AK484" s="103">
        <f>AK485+AK486</f>
        <v>120000</v>
      </c>
      <c r="AL484" s="103">
        <f>AL485+AL486</f>
        <v>120000</v>
      </c>
      <c r="AM484" s="103">
        <f t="shared" si="376"/>
        <v>360000</v>
      </c>
      <c r="AN484" s="170">
        <f t="shared" si="385"/>
        <v>25.677603423680456</v>
      </c>
      <c r="AP484" s="103">
        <f>AP485+AP486</f>
        <v>120000</v>
      </c>
      <c r="AQ484" s="103">
        <f>AQ485+AQ486</f>
        <v>120000</v>
      </c>
      <c r="AR484" s="103">
        <f>AR485+AR486</f>
        <v>80000</v>
      </c>
      <c r="AS484" s="103">
        <f t="shared" si="378"/>
        <v>320000</v>
      </c>
      <c r="AT484" s="170">
        <f t="shared" si="386"/>
        <v>22.824536376604851</v>
      </c>
      <c r="AV484" s="103">
        <f t="shared" si="363"/>
        <v>680000</v>
      </c>
      <c r="AW484" s="103">
        <f t="shared" si="368"/>
        <v>48.502139800285306</v>
      </c>
      <c r="AY484" s="103">
        <f t="shared" si="358"/>
        <v>1402000</v>
      </c>
      <c r="AZ484" s="103">
        <f t="shared" si="369"/>
        <v>100</v>
      </c>
      <c r="BB484" s="102">
        <f t="shared" si="353"/>
        <v>0</v>
      </c>
      <c r="BC484" s="103">
        <f t="shared" si="379"/>
        <v>0</v>
      </c>
      <c r="BD484" s="103">
        <f t="shared" si="354"/>
        <v>1402000</v>
      </c>
      <c r="BE484" s="93"/>
    </row>
    <row r="485" spans="1:57" ht="30" customHeight="1" thickBot="1" x14ac:dyDescent="0.25">
      <c r="A485" s="74"/>
      <c r="B485" s="76"/>
      <c r="C485" s="76"/>
      <c r="D485" s="77"/>
      <c r="E485" s="78"/>
      <c r="F485" s="76"/>
      <c r="G485" s="79"/>
      <c r="H485" s="80"/>
      <c r="I485" s="81"/>
      <c r="J485" s="78"/>
      <c r="K485" s="127">
        <v>1</v>
      </c>
      <c r="L485" s="83"/>
      <c r="M485" s="77"/>
      <c r="N485" s="128" t="s">
        <v>62</v>
      </c>
      <c r="O485" s="117">
        <v>1060000</v>
      </c>
      <c r="P485" s="117">
        <v>1400000</v>
      </c>
      <c r="Q485" s="117">
        <v>1450000</v>
      </c>
      <c r="R485" s="117">
        <v>1550000</v>
      </c>
      <c r="S485" s="117">
        <v>1400000</v>
      </c>
      <c r="T485" s="117"/>
      <c r="U485" s="160">
        <v>160000</v>
      </c>
      <c r="V485" s="160">
        <v>110000</v>
      </c>
      <c r="W485" s="160">
        <v>120000</v>
      </c>
      <c r="X485" s="117">
        <f t="shared" si="372"/>
        <v>390000</v>
      </c>
      <c r="Y485" s="144">
        <f>X485/(S485/100)</f>
        <v>27.857142857142858</v>
      </c>
      <c r="AA485" s="160">
        <v>110000</v>
      </c>
      <c r="AB485" s="160">
        <v>110000</v>
      </c>
      <c r="AC485" s="160">
        <v>110000</v>
      </c>
      <c r="AD485" s="117">
        <f>AA485+AB485+AC485</f>
        <v>330000</v>
      </c>
      <c r="AE485" s="171">
        <f t="shared" si="384"/>
        <v>23.571428571428573</v>
      </c>
      <c r="AG485" s="117">
        <f>X485+AD485</f>
        <v>720000</v>
      </c>
      <c r="AH485" s="117">
        <f>AG485/(S485/100)</f>
        <v>51.428571428571431</v>
      </c>
      <c r="AJ485" s="160">
        <v>120000</v>
      </c>
      <c r="AK485" s="160">
        <v>120000</v>
      </c>
      <c r="AL485" s="160">
        <v>120000</v>
      </c>
      <c r="AM485" s="117">
        <f>AJ485+AK485+AL485</f>
        <v>360000</v>
      </c>
      <c r="AN485" s="171">
        <f t="shared" si="385"/>
        <v>25.714285714285715</v>
      </c>
      <c r="AP485" s="160">
        <v>120000</v>
      </c>
      <c r="AQ485" s="160">
        <v>120000</v>
      </c>
      <c r="AR485" s="160">
        <v>80000</v>
      </c>
      <c r="AS485" s="117">
        <f>AP485+AQ485+AR485</f>
        <v>320000</v>
      </c>
      <c r="AT485" s="171">
        <f t="shared" si="386"/>
        <v>22.857142857142858</v>
      </c>
      <c r="AV485" s="117">
        <f t="shared" si="363"/>
        <v>680000</v>
      </c>
      <c r="AW485" s="117">
        <f>AV485/(S485/100)</f>
        <v>48.571428571428569</v>
      </c>
      <c r="AY485" s="117">
        <f t="shared" si="358"/>
        <v>1400000</v>
      </c>
      <c r="AZ485" s="117">
        <f>AY485/(S485/100)</f>
        <v>100</v>
      </c>
      <c r="BB485" s="117">
        <f t="shared" si="353"/>
        <v>0</v>
      </c>
      <c r="BC485" s="117">
        <f t="shared" si="379"/>
        <v>0</v>
      </c>
      <c r="BD485" s="117">
        <f t="shared" si="354"/>
        <v>1400000</v>
      </c>
      <c r="BE485" s="93"/>
    </row>
    <row r="486" spans="1:57" ht="30" customHeight="1" x14ac:dyDescent="0.2">
      <c r="A486" s="74"/>
      <c r="B486" s="76"/>
      <c r="C486" s="76"/>
      <c r="D486" s="77"/>
      <c r="E486" s="78"/>
      <c r="F486" s="76"/>
      <c r="G486" s="79"/>
      <c r="H486" s="80"/>
      <c r="I486" s="81"/>
      <c r="J486" s="78"/>
      <c r="K486" s="127">
        <v>4</v>
      </c>
      <c r="L486" s="83"/>
      <c r="M486" s="77"/>
      <c r="N486" s="128" t="s">
        <v>63</v>
      </c>
      <c r="O486" s="117">
        <v>2000</v>
      </c>
      <c r="P486" s="117">
        <v>2000</v>
      </c>
      <c r="Q486" s="117">
        <v>2000</v>
      </c>
      <c r="R486" s="117">
        <v>2000</v>
      </c>
      <c r="S486" s="117">
        <v>2000</v>
      </c>
      <c r="T486" s="117"/>
      <c r="U486" s="160"/>
      <c r="V486" s="160"/>
      <c r="W486" s="160">
        <v>2000</v>
      </c>
      <c r="X486" s="117">
        <f t="shared" si="372"/>
        <v>2000</v>
      </c>
      <c r="Y486" s="144">
        <f>X486/(S486/100)</f>
        <v>100</v>
      </c>
      <c r="AA486" s="160"/>
      <c r="AB486" s="160"/>
      <c r="AC486" s="160"/>
      <c r="AD486" s="117">
        <f>AA486+AB486+AC486</f>
        <v>0</v>
      </c>
      <c r="AE486" s="171">
        <f t="shared" si="384"/>
        <v>0</v>
      </c>
      <c r="AG486" s="117">
        <f>X486+AD486</f>
        <v>2000</v>
      </c>
      <c r="AH486" s="117">
        <f>AG486/(S486/100)</f>
        <v>100</v>
      </c>
      <c r="AJ486" s="160"/>
      <c r="AK486" s="160"/>
      <c r="AL486" s="160"/>
      <c r="AM486" s="117">
        <f>AJ486+AK486+AL486</f>
        <v>0</v>
      </c>
      <c r="AN486" s="171">
        <f t="shared" si="385"/>
        <v>0</v>
      </c>
      <c r="AP486" s="160"/>
      <c r="AQ486" s="160"/>
      <c r="AR486" s="160"/>
      <c r="AS486" s="117">
        <f>AP486+AQ486+AR486</f>
        <v>0</v>
      </c>
      <c r="AT486" s="171">
        <f t="shared" si="386"/>
        <v>0</v>
      </c>
      <c r="AV486" s="117">
        <f t="shared" si="363"/>
        <v>0</v>
      </c>
      <c r="AW486" s="117">
        <f>AV486/(S486/100)</f>
        <v>0</v>
      </c>
      <c r="AY486" s="117">
        <f t="shared" si="358"/>
        <v>2000</v>
      </c>
      <c r="AZ486" s="117">
        <f>AY486/(S486/100)</f>
        <v>100</v>
      </c>
      <c r="BB486" s="117">
        <f t="shared" si="353"/>
        <v>0</v>
      </c>
      <c r="BC486" s="117">
        <f t="shared" si="379"/>
        <v>0</v>
      </c>
      <c r="BD486" s="117">
        <f t="shared" si="354"/>
        <v>2000</v>
      </c>
      <c r="BE486" s="93"/>
    </row>
    <row r="487" spans="1:57" ht="30" customHeight="1" x14ac:dyDescent="0.2">
      <c r="A487" s="74"/>
      <c r="B487" s="76"/>
      <c r="C487" s="76"/>
      <c r="D487" s="77"/>
      <c r="E487" s="78"/>
      <c r="F487" s="76"/>
      <c r="G487" s="79"/>
      <c r="H487" s="80"/>
      <c r="I487" s="81"/>
      <c r="J487" s="124" t="s">
        <v>52</v>
      </c>
      <c r="K487" s="82"/>
      <c r="L487" s="83"/>
      <c r="M487" s="77"/>
      <c r="N487" s="101" t="s">
        <v>53</v>
      </c>
      <c r="O487" s="102">
        <v>92000</v>
      </c>
      <c r="P487" s="103">
        <f>P488+P489+P490+P491</f>
        <v>83000</v>
      </c>
      <c r="Q487" s="125">
        <f>Q488+Q489+Q490+Q491</f>
        <v>88000</v>
      </c>
      <c r="R487" s="126">
        <f>R488+R489+R490+R491</f>
        <v>93000</v>
      </c>
      <c r="S487" s="103">
        <f>S488+S489+S490+S491</f>
        <v>83000</v>
      </c>
      <c r="T487" s="103"/>
      <c r="U487" s="103">
        <f>U488+U489+U490+U491</f>
        <v>0</v>
      </c>
      <c r="V487" s="103">
        <f>V488+V489+V490+V491</f>
        <v>1000</v>
      </c>
      <c r="W487" s="103">
        <f>W488+W489+W490+W491</f>
        <v>22000</v>
      </c>
      <c r="X487" s="103">
        <f t="shared" si="372"/>
        <v>23000</v>
      </c>
      <c r="Y487" s="103">
        <f t="shared" ref="Y487:Y511" si="387">X487/(S487/100)</f>
        <v>27.710843373493976</v>
      </c>
      <c r="AA487" s="103">
        <f>AA488+AA489+AA490+AA491</f>
        <v>7000</v>
      </c>
      <c r="AB487" s="103">
        <f>AB488+AB489+AB490+AB491</f>
        <v>7000</v>
      </c>
      <c r="AC487" s="103">
        <f>AC488+AC489+AC490+AC491</f>
        <v>7000</v>
      </c>
      <c r="AD487" s="103">
        <f t="shared" si="374"/>
        <v>21000</v>
      </c>
      <c r="AE487" s="103">
        <f>AD487/(S487/100)</f>
        <v>25.301204819277107</v>
      </c>
      <c r="AG487" s="103">
        <f t="shared" ref="AG487:AG511" si="388">X487+AD487</f>
        <v>44000</v>
      </c>
      <c r="AH487" s="103">
        <f t="shared" ref="AH487:AH511" si="389">AG487/(S487/100)</f>
        <v>53.012048192771083</v>
      </c>
      <c r="AJ487" s="103">
        <f>AJ488+AJ489+AJ490+AJ491</f>
        <v>7500</v>
      </c>
      <c r="AK487" s="103">
        <f>AK488+AK489+AK490+AK491</f>
        <v>7500</v>
      </c>
      <c r="AL487" s="103">
        <f>AL488+AL489+AL490+AL491</f>
        <v>7000</v>
      </c>
      <c r="AM487" s="103">
        <f t="shared" si="376"/>
        <v>22000</v>
      </c>
      <c r="AN487" s="103">
        <f>AM487/(S487/100)</f>
        <v>26.506024096385541</v>
      </c>
      <c r="AP487" s="103">
        <f>AP488+AP489+AP490+AP491</f>
        <v>6000</v>
      </c>
      <c r="AQ487" s="103">
        <f>AQ488+AQ489+AQ490+AQ491</f>
        <v>5500</v>
      </c>
      <c r="AR487" s="103">
        <f>AR488+AR489+AR490+AR491</f>
        <v>5500</v>
      </c>
      <c r="AS487" s="103">
        <f t="shared" si="378"/>
        <v>17000</v>
      </c>
      <c r="AT487" s="103">
        <f>AS487/(S487/100)</f>
        <v>20.481927710843372</v>
      </c>
      <c r="AV487" s="103">
        <f t="shared" si="363"/>
        <v>39000</v>
      </c>
      <c r="AW487" s="103">
        <f t="shared" ref="AW487:AW511" si="390">AV487/(S487/100)</f>
        <v>46.987951807228917</v>
      </c>
      <c r="AY487" s="103">
        <f t="shared" si="358"/>
        <v>83000</v>
      </c>
      <c r="AZ487" s="103">
        <f t="shared" ref="AZ487:AZ511" si="391">AY487/(S487/100)</f>
        <v>100</v>
      </c>
      <c r="BB487" s="102">
        <f t="shared" si="353"/>
        <v>0</v>
      </c>
      <c r="BC487" s="103">
        <f t="shared" si="379"/>
        <v>0</v>
      </c>
      <c r="BD487" s="103">
        <f t="shared" si="354"/>
        <v>83000</v>
      </c>
      <c r="BE487" s="93"/>
    </row>
    <row r="488" spans="1:57" ht="30" customHeight="1" x14ac:dyDescent="0.2">
      <c r="A488" s="74"/>
      <c r="B488" s="76"/>
      <c r="C488" s="76"/>
      <c r="D488" s="77"/>
      <c r="E488" s="78"/>
      <c r="F488" s="76"/>
      <c r="G488" s="79"/>
      <c r="H488" s="80"/>
      <c r="I488" s="81"/>
      <c r="J488" s="78"/>
      <c r="K488" s="127">
        <v>2</v>
      </c>
      <c r="L488" s="83"/>
      <c r="M488" s="77"/>
      <c r="N488" s="128" t="s">
        <v>54</v>
      </c>
      <c r="O488" s="129">
        <v>7000</v>
      </c>
      <c r="P488" s="117">
        <v>10000</v>
      </c>
      <c r="Q488" s="117">
        <v>10000</v>
      </c>
      <c r="R488" s="117">
        <v>10000</v>
      </c>
      <c r="S488" s="117">
        <v>10000</v>
      </c>
      <c r="T488" s="117"/>
      <c r="U488" s="160"/>
      <c r="V488" s="160"/>
      <c r="W488" s="160">
        <v>3000</v>
      </c>
      <c r="X488" s="117">
        <f t="shared" si="372"/>
        <v>3000</v>
      </c>
      <c r="Y488" s="144">
        <f t="shared" si="387"/>
        <v>30</v>
      </c>
      <c r="AA488" s="160">
        <v>500</v>
      </c>
      <c r="AB488" s="160">
        <v>500</v>
      </c>
      <c r="AC488" s="160">
        <v>1000</v>
      </c>
      <c r="AD488" s="117">
        <f t="shared" si="374"/>
        <v>2000</v>
      </c>
      <c r="AE488" s="144">
        <f>AD488/(S488/100)</f>
        <v>20</v>
      </c>
      <c r="AG488" s="117">
        <f t="shared" si="388"/>
        <v>5000</v>
      </c>
      <c r="AH488" s="117">
        <f t="shared" si="389"/>
        <v>50</v>
      </c>
      <c r="AJ488" s="160">
        <v>1000</v>
      </c>
      <c r="AK488" s="160">
        <v>1000</v>
      </c>
      <c r="AL488" s="160">
        <v>1000</v>
      </c>
      <c r="AM488" s="117">
        <f t="shared" si="376"/>
        <v>3000</v>
      </c>
      <c r="AN488" s="144">
        <f>AM488/(S488/100)</f>
        <v>30</v>
      </c>
      <c r="AP488" s="160">
        <v>1000</v>
      </c>
      <c r="AQ488" s="160">
        <v>500</v>
      </c>
      <c r="AR488" s="160">
        <v>500</v>
      </c>
      <c r="AS488" s="117">
        <f t="shared" si="378"/>
        <v>2000</v>
      </c>
      <c r="AT488" s="144">
        <f>AS488/(S488/100)</f>
        <v>20</v>
      </c>
      <c r="AV488" s="117">
        <f t="shared" si="363"/>
        <v>5000</v>
      </c>
      <c r="AW488" s="117">
        <f t="shared" si="390"/>
        <v>50</v>
      </c>
      <c r="AY488" s="117">
        <f t="shared" si="358"/>
        <v>10000</v>
      </c>
      <c r="AZ488" s="117">
        <f t="shared" si="391"/>
        <v>100</v>
      </c>
      <c r="BB488" s="117">
        <f t="shared" si="353"/>
        <v>0</v>
      </c>
      <c r="BC488" s="117">
        <f t="shared" si="379"/>
        <v>0</v>
      </c>
      <c r="BD488" s="117">
        <f t="shared" si="354"/>
        <v>10000</v>
      </c>
      <c r="BE488" s="93"/>
    </row>
    <row r="489" spans="1:57" ht="30" customHeight="1" x14ac:dyDescent="0.2">
      <c r="A489" s="74"/>
      <c r="B489" s="76"/>
      <c r="C489" s="76"/>
      <c r="D489" s="77"/>
      <c r="E489" s="78"/>
      <c r="F489" s="76"/>
      <c r="G489" s="79"/>
      <c r="H489" s="80"/>
      <c r="I489" s="81"/>
      <c r="J489" s="78"/>
      <c r="K489" s="127">
        <v>3</v>
      </c>
      <c r="L489" s="83"/>
      <c r="M489" s="77"/>
      <c r="N489" s="128" t="s">
        <v>66</v>
      </c>
      <c r="O489" s="129">
        <v>74000</v>
      </c>
      <c r="P489" s="117">
        <v>67000</v>
      </c>
      <c r="Q489" s="117">
        <v>71000</v>
      </c>
      <c r="R489" s="117">
        <v>76000</v>
      </c>
      <c r="S489" s="117">
        <v>67000</v>
      </c>
      <c r="T489" s="117"/>
      <c r="U489" s="160"/>
      <c r="V489" s="160"/>
      <c r="W489" s="160">
        <v>16000</v>
      </c>
      <c r="X489" s="117">
        <f t="shared" si="372"/>
        <v>16000</v>
      </c>
      <c r="Y489" s="144">
        <f t="shared" si="387"/>
        <v>23.880597014925375</v>
      </c>
      <c r="AA489" s="160">
        <v>6000</v>
      </c>
      <c r="AB489" s="160">
        <v>6000</v>
      </c>
      <c r="AC489" s="160">
        <v>6000</v>
      </c>
      <c r="AD489" s="117">
        <f t="shared" si="374"/>
        <v>18000</v>
      </c>
      <c r="AE489" s="144">
        <f>AD489/(S489/100)</f>
        <v>26.865671641791046</v>
      </c>
      <c r="AG489" s="117">
        <f t="shared" si="388"/>
        <v>34000</v>
      </c>
      <c r="AH489" s="117">
        <f t="shared" si="389"/>
        <v>50.746268656716417</v>
      </c>
      <c r="AJ489" s="160">
        <v>6000</v>
      </c>
      <c r="AK489" s="160">
        <v>6000</v>
      </c>
      <c r="AL489" s="160">
        <v>6000</v>
      </c>
      <c r="AM489" s="117">
        <f t="shared" si="376"/>
        <v>18000</v>
      </c>
      <c r="AN489" s="144">
        <f>AM489/(S489/100)</f>
        <v>26.865671641791046</v>
      </c>
      <c r="AP489" s="160">
        <v>5000</v>
      </c>
      <c r="AQ489" s="160">
        <v>5000</v>
      </c>
      <c r="AR489" s="160">
        <v>5000</v>
      </c>
      <c r="AS489" s="117">
        <f t="shared" si="378"/>
        <v>15000</v>
      </c>
      <c r="AT489" s="144">
        <f>AS489/(S489/100)</f>
        <v>22.388059701492537</v>
      </c>
      <c r="AV489" s="117">
        <f t="shared" si="363"/>
        <v>33000</v>
      </c>
      <c r="AW489" s="117">
        <f t="shared" si="390"/>
        <v>49.253731343283583</v>
      </c>
      <c r="AY489" s="117">
        <f t="shared" si="358"/>
        <v>67000</v>
      </c>
      <c r="AZ489" s="117">
        <f t="shared" si="391"/>
        <v>100</v>
      </c>
      <c r="BB489" s="117">
        <f t="shared" si="353"/>
        <v>0</v>
      </c>
      <c r="BC489" s="117">
        <f t="shared" si="379"/>
        <v>0</v>
      </c>
      <c r="BD489" s="117">
        <f t="shared" si="354"/>
        <v>67000</v>
      </c>
      <c r="BE489" s="93"/>
    </row>
    <row r="490" spans="1:57" ht="30" customHeight="1" x14ac:dyDescent="0.2">
      <c r="A490" s="74"/>
      <c r="B490" s="76"/>
      <c r="C490" s="76"/>
      <c r="D490" s="77"/>
      <c r="E490" s="78"/>
      <c r="F490" s="76"/>
      <c r="G490" s="79"/>
      <c r="H490" s="80"/>
      <c r="I490" s="81"/>
      <c r="J490" s="78"/>
      <c r="K490" s="127">
        <v>5</v>
      </c>
      <c r="L490" s="83"/>
      <c r="M490" s="77"/>
      <c r="N490" s="128" t="s">
        <v>55</v>
      </c>
      <c r="O490" s="129">
        <v>3000</v>
      </c>
      <c r="P490" s="117">
        <v>2000</v>
      </c>
      <c r="Q490" s="117">
        <v>2000</v>
      </c>
      <c r="R490" s="117">
        <v>2000</v>
      </c>
      <c r="S490" s="117">
        <v>2000</v>
      </c>
      <c r="T490" s="117"/>
      <c r="U490" s="160"/>
      <c r="V490" s="160">
        <v>1000</v>
      </c>
      <c r="W490" s="160">
        <v>1000</v>
      </c>
      <c r="X490" s="117">
        <f t="shared" si="372"/>
        <v>2000</v>
      </c>
      <c r="Y490" s="144">
        <f t="shared" si="387"/>
        <v>100</v>
      </c>
      <c r="AA490" s="160"/>
      <c r="AB490" s="160"/>
      <c r="AC490" s="160"/>
      <c r="AD490" s="117">
        <f t="shared" si="374"/>
        <v>0</v>
      </c>
      <c r="AE490" s="144">
        <f>AD490/(S490/100)</f>
        <v>0</v>
      </c>
      <c r="AG490" s="117">
        <f t="shared" si="388"/>
        <v>2000</v>
      </c>
      <c r="AH490" s="117">
        <f t="shared" si="389"/>
        <v>100</v>
      </c>
      <c r="AJ490" s="160"/>
      <c r="AK490" s="160"/>
      <c r="AL490" s="160"/>
      <c r="AM490" s="117">
        <f t="shared" si="376"/>
        <v>0</v>
      </c>
      <c r="AN490" s="144">
        <f>AM490/(S490/100)</f>
        <v>0</v>
      </c>
      <c r="AP490" s="160"/>
      <c r="AQ490" s="160"/>
      <c r="AR490" s="160"/>
      <c r="AS490" s="117">
        <f t="shared" si="378"/>
        <v>0</v>
      </c>
      <c r="AT490" s="144">
        <f>AS490/(S490/100)</f>
        <v>0</v>
      </c>
      <c r="AV490" s="117">
        <f t="shared" si="363"/>
        <v>0</v>
      </c>
      <c r="AW490" s="117">
        <f t="shared" si="390"/>
        <v>0</v>
      </c>
      <c r="AY490" s="117">
        <f t="shared" si="358"/>
        <v>2000</v>
      </c>
      <c r="AZ490" s="117">
        <f t="shared" si="391"/>
        <v>100</v>
      </c>
      <c r="BB490" s="117">
        <f t="shared" si="353"/>
        <v>0</v>
      </c>
      <c r="BC490" s="117">
        <f t="shared" si="379"/>
        <v>0</v>
      </c>
      <c r="BD490" s="117">
        <f t="shared" si="354"/>
        <v>2000</v>
      </c>
      <c r="BE490" s="93"/>
    </row>
    <row r="491" spans="1:57" ht="30" customHeight="1" x14ac:dyDescent="0.2">
      <c r="A491" s="74"/>
      <c r="B491" s="76"/>
      <c r="C491" s="76"/>
      <c r="D491" s="77"/>
      <c r="E491" s="78"/>
      <c r="F491" s="76"/>
      <c r="G491" s="79"/>
      <c r="H491" s="80"/>
      <c r="I491" s="81"/>
      <c r="J491" s="78"/>
      <c r="K491" s="127">
        <v>7</v>
      </c>
      <c r="L491" s="83"/>
      <c r="M491" s="77"/>
      <c r="N491" s="128" t="s">
        <v>56</v>
      </c>
      <c r="O491" s="129">
        <v>8000</v>
      </c>
      <c r="P491" s="117">
        <v>4000</v>
      </c>
      <c r="Q491" s="117">
        <v>5000</v>
      </c>
      <c r="R491" s="117">
        <v>5000</v>
      </c>
      <c r="S491" s="117">
        <v>4000</v>
      </c>
      <c r="T491" s="117"/>
      <c r="U491" s="160"/>
      <c r="V491" s="160"/>
      <c r="W491" s="160">
        <v>2000</v>
      </c>
      <c r="X491" s="117">
        <f t="shared" si="372"/>
        <v>2000</v>
      </c>
      <c r="Y491" s="144">
        <f t="shared" si="387"/>
        <v>50</v>
      </c>
      <c r="AA491" s="160">
        <v>500</v>
      </c>
      <c r="AB491" s="160">
        <v>500</v>
      </c>
      <c r="AC491" s="160"/>
      <c r="AD491" s="117">
        <f t="shared" si="374"/>
        <v>1000</v>
      </c>
      <c r="AE491" s="144">
        <f>AD491/(S491/100)</f>
        <v>25</v>
      </c>
      <c r="AG491" s="117">
        <f t="shared" si="388"/>
        <v>3000</v>
      </c>
      <c r="AH491" s="117">
        <f t="shared" si="389"/>
        <v>75</v>
      </c>
      <c r="AJ491" s="160">
        <v>500</v>
      </c>
      <c r="AK491" s="160">
        <v>500</v>
      </c>
      <c r="AL491" s="160"/>
      <c r="AM491" s="117">
        <f t="shared" si="376"/>
        <v>1000</v>
      </c>
      <c r="AN491" s="144">
        <f>AM491/(S491/100)</f>
        <v>25</v>
      </c>
      <c r="AP491" s="160"/>
      <c r="AQ491" s="160"/>
      <c r="AR491" s="160"/>
      <c r="AS491" s="117">
        <f t="shared" si="378"/>
        <v>0</v>
      </c>
      <c r="AT491" s="144">
        <f>AS491/(S491/100)</f>
        <v>0</v>
      </c>
      <c r="AV491" s="117">
        <f t="shared" si="363"/>
        <v>1000</v>
      </c>
      <c r="AW491" s="117">
        <f t="shared" si="390"/>
        <v>25</v>
      </c>
      <c r="AY491" s="117">
        <f t="shared" si="358"/>
        <v>4000</v>
      </c>
      <c r="AZ491" s="117">
        <f t="shared" si="391"/>
        <v>100</v>
      </c>
      <c r="BB491" s="117">
        <f t="shared" si="353"/>
        <v>0</v>
      </c>
      <c r="BC491" s="117">
        <f t="shared" si="379"/>
        <v>0</v>
      </c>
      <c r="BD491" s="117">
        <f t="shared" si="354"/>
        <v>4000</v>
      </c>
      <c r="BE491" s="93"/>
    </row>
    <row r="492" spans="1:57" ht="30" customHeight="1" x14ac:dyDescent="0.2">
      <c r="A492" s="74"/>
      <c r="B492" s="76"/>
      <c r="C492" s="76"/>
      <c r="D492" s="77"/>
      <c r="E492" s="78"/>
      <c r="F492" s="76"/>
      <c r="G492" s="104"/>
      <c r="H492" s="106" t="s">
        <v>49</v>
      </c>
      <c r="I492" s="107"/>
      <c r="J492" s="108"/>
      <c r="K492" s="109"/>
      <c r="L492" s="110"/>
      <c r="M492" s="111"/>
      <c r="N492" s="112" t="s">
        <v>50</v>
      </c>
      <c r="O492" s="113">
        <v>340000</v>
      </c>
      <c r="P492" s="114">
        <f>P493</f>
        <v>234000</v>
      </c>
      <c r="Q492" s="115">
        <f>Q493</f>
        <v>239000</v>
      </c>
      <c r="R492" s="116">
        <f>R493</f>
        <v>240000</v>
      </c>
      <c r="S492" s="114">
        <f>S493</f>
        <v>234000</v>
      </c>
      <c r="T492" s="114"/>
      <c r="U492" s="114">
        <f>U493</f>
        <v>0</v>
      </c>
      <c r="V492" s="114">
        <f>V493</f>
        <v>1000</v>
      </c>
      <c r="W492" s="114">
        <f>W493</f>
        <v>108000</v>
      </c>
      <c r="X492" s="114">
        <f>X493</f>
        <v>109000</v>
      </c>
      <c r="Y492" s="114">
        <f t="shared" si="387"/>
        <v>46.581196581196579</v>
      </c>
      <c r="AA492" s="114">
        <f>AA493</f>
        <v>14500</v>
      </c>
      <c r="AB492" s="114">
        <f>AB493</f>
        <v>14500</v>
      </c>
      <c r="AC492" s="114">
        <f>AC493</f>
        <v>13500</v>
      </c>
      <c r="AD492" s="114">
        <f>AD493</f>
        <v>42500</v>
      </c>
      <c r="AE492" s="114">
        <f t="shared" ref="AE492:AE521" si="392">AD492/(S492/100)</f>
        <v>18.162393162393162</v>
      </c>
      <c r="AG492" s="114">
        <f t="shared" si="388"/>
        <v>151500</v>
      </c>
      <c r="AH492" s="114">
        <f t="shared" si="389"/>
        <v>64.743589743589737</v>
      </c>
      <c r="AJ492" s="114">
        <f>AJ493</f>
        <v>25000</v>
      </c>
      <c r="AK492" s="114">
        <f>AK493</f>
        <v>13000</v>
      </c>
      <c r="AL492" s="114">
        <f>AL493</f>
        <v>39500</v>
      </c>
      <c r="AM492" s="114">
        <f>AM493</f>
        <v>77500</v>
      </c>
      <c r="AN492" s="114">
        <f t="shared" ref="AN492:AN521" si="393">AM492/(S492/100)</f>
        <v>33.119658119658119</v>
      </c>
      <c r="AP492" s="114">
        <f>AP493</f>
        <v>2000</v>
      </c>
      <c r="AQ492" s="114">
        <f>AQ493</f>
        <v>2000</v>
      </c>
      <c r="AR492" s="114">
        <f>AR493</f>
        <v>1000</v>
      </c>
      <c r="AS492" s="114">
        <f>AS493</f>
        <v>5000</v>
      </c>
      <c r="AT492" s="114">
        <f t="shared" ref="AT492:AT521" si="394">AS492/(S492/100)</f>
        <v>2.1367521367521367</v>
      </c>
      <c r="AV492" s="114">
        <f>AV493+AV494+AV495</f>
        <v>223500</v>
      </c>
      <c r="AW492" s="114">
        <f t="shared" si="390"/>
        <v>95.512820512820511</v>
      </c>
      <c r="AY492" s="114">
        <f>AY493</f>
        <v>234000</v>
      </c>
      <c r="AZ492" s="114">
        <f t="shared" si="391"/>
        <v>100</v>
      </c>
      <c r="BB492" s="114">
        <f t="shared" si="353"/>
        <v>0</v>
      </c>
      <c r="BC492" s="117">
        <f t="shared" si="379"/>
        <v>0</v>
      </c>
      <c r="BD492" s="114">
        <f t="shared" si="354"/>
        <v>234000</v>
      </c>
      <c r="BE492" s="93"/>
    </row>
    <row r="493" spans="1:57" ht="30" customHeight="1" x14ac:dyDescent="0.2">
      <c r="A493" s="74"/>
      <c r="B493" s="76"/>
      <c r="C493" s="76"/>
      <c r="D493" s="77"/>
      <c r="E493" s="78"/>
      <c r="F493" s="76"/>
      <c r="G493" s="79"/>
      <c r="H493" s="80"/>
      <c r="I493" s="118">
        <v>2</v>
      </c>
      <c r="J493" s="78"/>
      <c r="K493" s="82"/>
      <c r="L493" s="83"/>
      <c r="M493" s="77"/>
      <c r="N493" s="119" t="s">
        <v>51</v>
      </c>
      <c r="O493" s="120">
        <v>340000</v>
      </c>
      <c r="P493" s="121">
        <f>P494+P497+P499</f>
        <v>234000</v>
      </c>
      <c r="Q493" s="122">
        <f>Q494+Q497+Q499</f>
        <v>239000</v>
      </c>
      <c r="R493" s="123">
        <f>R494+R497+R499</f>
        <v>240000</v>
      </c>
      <c r="S493" s="121">
        <f>S494+S497+S499</f>
        <v>234000</v>
      </c>
      <c r="T493" s="121"/>
      <c r="U493" s="121">
        <f>U494+U497+U499</f>
        <v>0</v>
      </c>
      <c r="V493" s="121">
        <f>V494+V497+V499</f>
        <v>1000</v>
      </c>
      <c r="W493" s="121">
        <f>W494+W497+W499</f>
        <v>108000</v>
      </c>
      <c r="X493" s="121">
        <f t="shared" ref="X493:X511" si="395">SUM(U493:W493)</f>
        <v>109000</v>
      </c>
      <c r="Y493" s="121">
        <f t="shared" si="387"/>
        <v>46.581196581196579</v>
      </c>
      <c r="AA493" s="121">
        <f>AA494+AA497+AA499</f>
        <v>14500</v>
      </c>
      <c r="AB493" s="121">
        <f>AB494+AB497+AB499</f>
        <v>14500</v>
      </c>
      <c r="AC493" s="121">
        <f>AC494+AC497+AC499</f>
        <v>13500</v>
      </c>
      <c r="AD493" s="121">
        <f t="shared" ref="AD493:AD511" si="396">SUM(AA493:AC493)</f>
        <v>42500</v>
      </c>
      <c r="AE493" s="121">
        <f t="shared" si="392"/>
        <v>18.162393162393162</v>
      </c>
      <c r="AG493" s="121">
        <f t="shared" si="388"/>
        <v>151500</v>
      </c>
      <c r="AH493" s="121">
        <f t="shared" si="389"/>
        <v>64.743589743589737</v>
      </c>
      <c r="AJ493" s="121">
        <f>AJ494+AJ497+AJ499</f>
        <v>25000</v>
      </c>
      <c r="AK493" s="121">
        <f>AK494+AK497+AK499</f>
        <v>13000</v>
      </c>
      <c r="AL493" s="121">
        <f>AL494+AL497+AL499</f>
        <v>39500</v>
      </c>
      <c r="AM493" s="121">
        <f t="shared" ref="AM493:AM511" si="397">SUM(AJ493:AL493)</f>
        <v>77500</v>
      </c>
      <c r="AN493" s="121">
        <f t="shared" si="393"/>
        <v>33.119658119658119</v>
      </c>
      <c r="AP493" s="121">
        <f>AP494+AP497+AP499</f>
        <v>2000</v>
      </c>
      <c r="AQ493" s="121">
        <f>AQ494+AQ497+AQ499</f>
        <v>2000</v>
      </c>
      <c r="AR493" s="121">
        <f>AR494+AR497+AR499</f>
        <v>1000</v>
      </c>
      <c r="AS493" s="121">
        <f t="shared" ref="AS493:AS511" si="398">SUM(AP493:AR493)</f>
        <v>5000</v>
      </c>
      <c r="AT493" s="121">
        <f t="shared" si="394"/>
        <v>2.1367521367521367</v>
      </c>
      <c r="AV493" s="121">
        <f t="shared" ref="AV493:AV511" si="399">AM493+AS493</f>
        <v>82500</v>
      </c>
      <c r="AW493" s="121">
        <f t="shared" si="390"/>
        <v>35.256410256410255</v>
      </c>
      <c r="AY493" s="121">
        <f t="shared" ref="AY493:AY511" si="400">AG493+AV493</f>
        <v>234000</v>
      </c>
      <c r="AZ493" s="121">
        <f t="shared" si="391"/>
        <v>100</v>
      </c>
      <c r="BB493" s="121">
        <f t="shared" si="353"/>
        <v>0</v>
      </c>
      <c r="BC493" s="117">
        <f t="shared" si="379"/>
        <v>0</v>
      </c>
      <c r="BD493" s="121">
        <f t="shared" si="354"/>
        <v>234000</v>
      </c>
      <c r="BE493" s="93"/>
    </row>
    <row r="494" spans="1:57" ht="30" customHeight="1" x14ac:dyDescent="0.2">
      <c r="A494" s="74"/>
      <c r="B494" s="76"/>
      <c r="C494" s="76"/>
      <c r="D494" s="77"/>
      <c r="E494" s="78"/>
      <c r="F494" s="76"/>
      <c r="G494" s="79"/>
      <c r="H494" s="80"/>
      <c r="I494" s="81"/>
      <c r="J494" s="124" t="s">
        <v>60</v>
      </c>
      <c r="K494" s="82"/>
      <c r="L494" s="83"/>
      <c r="M494" s="77"/>
      <c r="N494" s="101" t="s">
        <v>61</v>
      </c>
      <c r="O494" s="102">
        <v>315000</v>
      </c>
      <c r="P494" s="103">
        <f>P495+P496</f>
        <v>206000</v>
      </c>
      <c r="Q494" s="125">
        <f>Q495+Q496</f>
        <v>208000</v>
      </c>
      <c r="R494" s="126">
        <f>R495+R496</f>
        <v>208000</v>
      </c>
      <c r="S494" s="103">
        <f>S495+S496</f>
        <v>206000</v>
      </c>
      <c r="T494" s="103"/>
      <c r="U494" s="103">
        <f>U495+U496</f>
        <v>0</v>
      </c>
      <c r="V494" s="103">
        <f>V495+V496</f>
        <v>1000</v>
      </c>
      <c r="W494" s="103">
        <f>W495+W496</f>
        <v>101000</v>
      </c>
      <c r="X494" s="103">
        <f t="shared" si="395"/>
        <v>102000</v>
      </c>
      <c r="Y494" s="103">
        <f t="shared" si="387"/>
        <v>49.514563106796118</v>
      </c>
      <c r="AA494" s="103">
        <f>AA495+AA496</f>
        <v>11000</v>
      </c>
      <c r="AB494" s="103">
        <f>AB495+AB496</f>
        <v>11000</v>
      </c>
      <c r="AC494" s="103">
        <f>AC495+AC496</f>
        <v>11000</v>
      </c>
      <c r="AD494" s="103">
        <f t="shared" si="396"/>
        <v>33000</v>
      </c>
      <c r="AE494" s="103">
        <f t="shared" si="392"/>
        <v>16.019417475728154</v>
      </c>
      <c r="AG494" s="103">
        <f>X494+AD494</f>
        <v>135000</v>
      </c>
      <c r="AH494" s="103">
        <f t="shared" si="389"/>
        <v>65.533980582524265</v>
      </c>
      <c r="AJ494" s="103">
        <f>AJ495+AJ496</f>
        <v>23500</v>
      </c>
      <c r="AK494" s="103">
        <f>AK495+AK496</f>
        <v>10000</v>
      </c>
      <c r="AL494" s="103">
        <f>AL495+AL496</f>
        <v>37500</v>
      </c>
      <c r="AM494" s="103">
        <f t="shared" si="397"/>
        <v>71000</v>
      </c>
      <c r="AN494" s="103">
        <f t="shared" si="393"/>
        <v>34.466019417475728</v>
      </c>
      <c r="AP494" s="103">
        <f>AP495+AP496</f>
        <v>0</v>
      </c>
      <c r="AQ494" s="103">
        <f>AQ495+AQ496</f>
        <v>0</v>
      </c>
      <c r="AR494" s="103">
        <f>AR495+AR496</f>
        <v>0</v>
      </c>
      <c r="AS494" s="103">
        <f t="shared" si="398"/>
        <v>0</v>
      </c>
      <c r="AT494" s="103">
        <f t="shared" si="394"/>
        <v>0</v>
      </c>
      <c r="AV494" s="103">
        <f t="shared" si="399"/>
        <v>71000</v>
      </c>
      <c r="AW494" s="103">
        <f t="shared" si="390"/>
        <v>34.466019417475728</v>
      </c>
      <c r="AY494" s="103">
        <f t="shared" si="400"/>
        <v>206000</v>
      </c>
      <c r="AZ494" s="103">
        <f t="shared" si="391"/>
        <v>100</v>
      </c>
      <c r="BB494" s="103">
        <f t="shared" si="353"/>
        <v>0</v>
      </c>
      <c r="BC494" s="117">
        <f t="shared" si="379"/>
        <v>0</v>
      </c>
      <c r="BD494" s="103">
        <f t="shared" si="354"/>
        <v>206000</v>
      </c>
      <c r="BE494" s="93"/>
    </row>
    <row r="495" spans="1:57" ht="30" customHeight="1" x14ac:dyDescent="0.2">
      <c r="A495" s="74"/>
      <c r="B495" s="76"/>
      <c r="C495" s="76"/>
      <c r="D495" s="77"/>
      <c r="E495" s="78"/>
      <c r="F495" s="76"/>
      <c r="G495" s="79"/>
      <c r="H495" s="80"/>
      <c r="I495" s="81"/>
      <c r="J495" s="78"/>
      <c r="K495" s="127">
        <v>1</v>
      </c>
      <c r="L495" s="83"/>
      <c r="M495" s="77"/>
      <c r="N495" s="128" t="s">
        <v>62</v>
      </c>
      <c r="O495" s="129">
        <v>310000</v>
      </c>
      <c r="P495" s="117">
        <v>200000</v>
      </c>
      <c r="Q495" s="117">
        <v>200000</v>
      </c>
      <c r="R495" s="117">
        <v>200000</v>
      </c>
      <c r="S495" s="117">
        <v>200000</v>
      </c>
      <c r="T495" s="117"/>
      <c r="U495" s="117"/>
      <c r="V495" s="117">
        <v>1000</v>
      </c>
      <c r="W495" s="117">
        <v>99000</v>
      </c>
      <c r="X495" s="117">
        <f t="shared" si="395"/>
        <v>100000</v>
      </c>
      <c r="Y495" s="117">
        <f t="shared" si="387"/>
        <v>50</v>
      </c>
      <c r="AA495" s="117">
        <v>10000</v>
      </c>
      <c r="AB495" s="117">
        <v>10000</v>
      </c>
      <c r="AC495" s="117">
        <v>10000</v>
      </c>
      <c r="AD495" s="117">
        <f t="shared" si="396"/>
        <v>30000</v>
      </c>
      <c r="AE495" s="117">
        <f t="shared" si="392"/>
        <v>15</v>
      </c>
      <c r="AG495" s="117">
        <f t="shared" si="388"/>
        <v>130000</v>
      </c>
      <c r="AH495" s="117">
        <f t="shared" si="389"/>
        <v>65</v>
      </c>
      <c r="AJ495" s="117">
        <v>22500</v>
      </c>
      <c r="AK495" s="117">
        <v>10000</v>
      </c>
      <c r="AL495" s="117">
        <v>37500</v>
      </c>
      <c r="AM495" s="117">
        <f t="shared" si="397"/>
        <v>70000</v>
      </c>
      <c r="AN495" s="117">
        <f t="shared" si="393"/>
        <v>35</v>
      </c>
      <c r="AP495" s="117"/>
      <c r="AQ495" s="117"/>
      <c r="AR495" s="117"/>
      <c r="AS495" s="117">
        <f t="shared" si="398"/>
        <v>0</v>
      </c>
      <c r="AT495" s="117">
        <f t="shared" si="394"/>
        <v>0</v>
      </c>
      <c r="AV495" s="117">
        <f t="shared" si="399"/>
        <v>70000</v>
      </c>
      <c r="AW495" s="117">
        <f t="shared" si="390"/>
        <v>35</v>
      </c>
      <c r="AY495" s="117">
        <f t="shared" si="400"/>
        <v>200000</v>
      </c>
      <c r="AZ495" s="117">
        <f t="shared" si="391"/>
        <v>100</v>
      </c>
      <c r="BB495" s="117">
        <f t="shared" si="353"/>
        <v>0</v>
      </c>
      <c r="BC495" s="117">
        <f t="shared" si="379"/>
        <v>0</v>
      </c>
      <c r="BD495" s="117">
        <f t="shared" si="354"/>
        <v>200000</v>
      </c>
      <c r="BE495" s="93"/>
    </row>
    <row r="496" spans="1:57" ht="30" customHeight="1" x14ac:dyDescent="0.2">
      <c r="A496" s="74"/>
      <c r="B496" s="76"/>
      <c r="C496" s="76"/>
      <c r="D496" s="77"/>
      <c r="E496" s="78"/>
      <c r="F496" s="76"/>
      <c r="G496" s="79"/>
      <c r="H496" s="80"/>
      <c r="I496" s="81"/>
      <c r="J496" s="78"/>
      <c r="K496" s="127">
        <v>4</v>
      </c>
      <c r="L496" s="83"/>
      <c r="M496" s="77"/>
      <c r="N496" s="128" t="s">
        <v>63</v>
      </c>
      <c r="O496" s="129">
        <v>5000</v>
      </c>
      <c r="P496" s="117">
        <v>6000</v>
      </c>
      <c r="Q496" s="117">
        <v>8000</v>
      </c>
      <c r="R496" s="117">
        <v>8000</v>
      </c>
      <c r="S496" s="117">
        <v>6000</v>
      </c>
      <c r="T496" s="117"/>
      <c r="U496" s="117"/>
      <c r="V496" s="117"/>
      <c r="W496" s="117">
        <v>2000</v>
      </c>
      <c r="X496" s="117">
        <f t="shared" si="395"/>
        <v>2000</v>
      </c>
      <c r="Y496" s="117">
        <f t="shared" si="387"/>
        <v>33.333333333333336</v>
      </c>
      <c r="AA496" s="117">
        <v>1000</v>
      </c>
      <c r="AB496" s="117">
        <v>1000</v>
      </c>
      <c r="AC496" s="117">
        <v>1000</v>
      </c>
      <c r="AD496" s="117">
        <f t="shared" si="396"/>
        <v>3000</v>
      </c>
      <c r="AE496" s="117">
        <f t="shared" si="392"/>
        <v>50</v>
      </c>
      <c r="AG496" s="117">
        <f t="shared" si="388"/>
        <v>5000</v>
      </c>
      <c r="AH496" s="117">
        <f t="shared" si="389"/>
        <v>83.333333333333329</v>
      </c>
      <c r="AJ496" s="117">
        <v>1000</v>
      </c>
      <c r="AK496" s="117"/>
      <c r="AL496" s="117"/>
      <c r="AM496" s="117">
        <f t="shared" si="397"/>
        <v>1000</v>
      </c>
      <c r="AN496" s="117">
        <f t="shared" si="393"/>
        <v>16.666666666666668</v>
      </c>
      <c r="AP496" s="117"/>
      <c r="AQ496" s="117"/>
      <c r="AR496" s="117"/>
      <c r="AS496" s="117">
        <f t="shared" si="398"/>
        <v>0</v>
      </c>
      <c r="AT496" s="117">
        <f t="shared" si="394"/>
        <v>0</v>
      </c>
      <c r="AV496" s="117">
        <f t="shared" si="399"/>
        <v>1000</v>
      </c>
      <c r="AW496" s="117">
        <f t="shared" si="390"/>
        <v>16.666666666666668</v>
      </c>
      <c r="AY496" s="117">
        <f t="shared" si="400"/>
        <v>6000</v>
      </c>
      <c r="AZ496" s="117">
        <f t="shared" si="391"/>
        <v>100</v>
      </c>
      <c r="BB496" s="117">
        <f t="shared" si="353"/>
        <v>0</v>
      </c>
      <c r="BC496" s="117">
        <f t="shared" si="379"/>
        <v>0</v>
      </c>
      <c r="BD496" s="117">
        <f t="shared" si="354"/>
        <v>6000</v>
      </c>
      <c r="BE496" s="93"/>
    </row>
    <row r="497" spans="1:57" ht="30" customHeight="1" x14ac:dyDescent="0.2">
      <c r="A497" s="74"/>
      <c r="B497" s="76"/>
      <c r="C497" s="76"/>
      <c r="D497" s="77"/>
      <c r="E497" s="78"/>
      <c r="F497" s="76"/>
      <c r="G497" s="79"/>
      <c r="H497" s="80"/>
      <c r="I497" s="81"/>
      <c r="J497" s="124" t="s">
        <v>64</v>
      </c>
      <c r="K497" s="82"/>
      <c r="L497" s="83"/>
      <c r="M497" s="77"/>
      <c r="N497" s="101" t="s">
        <v>65</v>
      </c>
      <c r="O497" s="102">
        <v>2000</v>
      </c>
      <c r="P497" s="103">
        <f>P498</f>
        <v>1000</v>
      </c>
      <c r="Q497" s="125">
        <f>Q498</f>
        <v>1000</v>
      </c>
      <c r="R497" s="126">
        <f>R498</f>
        <v>1000</v>
      </c>
      <c r="S497" s="103">
        <f>S498</f>
        <v>1000</v>
      </c>
      <c r="T497" s="103"/>
      <c r="U497" s="103">
        <f>U498</f>
        <v>0</v>
      </c>
      <c r="V497" s="103">
        <f>V498</f>
        <v>0</v>
      </c>
      <c r="W497" s="103">
        <f>W498</f>
        <v>1000</v>
      </c>
      <c r="X497" s="103">
        <f t="shared" si="395"/>
        <v>1000</v>
      </c>
      <c r="Y497" s="103">
        <f t="shared" si="387"/>
        <v>100</v>
      </c>
      <c r="AA497" s="103">
        <f>AA498</f>
        <v>0</v>
      </c>
      <c r="AB497" s="103">
        <f>AB498</f>
        <v>0</v>
      </c>
      <c r="AC497" s="103">
        <f>AC498</f>
        <v>0</v>
      </c>
      <c r="AD497" s="103">
        <f t="shared" si="396"/>
        <v>0</v>
      </c>
      <c r="AE497" s="103">
        <f t="shared" si="392"/>
        <v>0</v>
      </c>
      <c r="AG497" s="103">
        <f t="shared" si="388"/>
        <v>1000</v>
      </c>
      <c r="AH497" s="103">
        <f t="shared" si="389"/>
        <v>100</v>
      </c>
      <c r="AJ497" s="103">
        <f>AJ498</f>
        <v>0</v>
      </c>
      <c r="AK497" s="103">
        <f>AK498</f>
        <v>0</v>
      </c>
      <c r="AL497" s="103">
        <f>AL498</f>
        <v>0</v>
      </c>
      <c r="AM497" s="103">
        <f t="shared" si="397"/>
        <v>0</v>
      </c>
      <c r="AN497" s="103">
        <f t="shared" si="393"/>
        <v>0</v>
      </c>
      <c r="AP497" s="103">
        <f>AP498</f>
        <v>0</v>
      </c>
      <c r="AQ497" s="103">
        <f>AQ498</f>
        <v>0</v>
      </c>
      <c r="AR497" s="103">
        <f>AR498</f>
        <v>0</v>
      </c>
      <c r="AS497" s="103">
        <f t="shared" si="398"/>
        <v>0</v>
      </c>
      <c r="AT497" s="103">
        <f t="shared" si="394"/>
        <v>0</v>
      </c>
      <c r="AV497" s="103">
        <f t="shared" si="399"/>
        <v>0</v>
      </c>
      <c r="AW497" s="103">
        <f t="shared" si="390"/>
        <v>0</v>
      </c>
      <c r="AY497" s="103">
        <f t="shared" si="400"/>
        <v>1000</v>
      </c>
      <c r="AZ497" s="103">
        <f t="shared" si="391"/>
        <v>100</v>
      </c>
      <c r="BB497" s="103">
        <f t="shared" si="353"/>
        <v>0</v>
      </c>
      <c r="BC497" s="117">
        <f t="shared" si="379"/>
        <v>0</v>
      </c>
      <c r="BD497" s="103">
        <f t="shared" si="354"/>
        <v>1000</v>
      </c>
      <c r="BE497" s="93"/>
    </row>
    <row r="498" spans="1:57" ht="30" customHeight="1" x14ac:dyDescent="0.2">
      <c r="A498" s="74"/>
      <c r="B498" s="76"/>
      <c r="C498" s="76"/>
      <c r="D498" s="77"/>
      <c r="E498" s="78"/>
      <c r="F498" s="76"/>
      <c r="G498" s="79"/>
      <c r="H498" s="80"/>
      <c r="I498" s="81"/>
      <c r="J498" s="78"/>
      <c r="K498" s="127">
        <v>4</v>
      </c>
      <c r="L498" s="83"/>
      <c r="M498" s="77"/>
      <c r="N498" s="128" t="s">
        <v>63</v>
      </c>
      <c r="O498" s="129">
        <v>2000</v>
      </c>
      <c r="P498" s="117">
        <v>1000</v>
      </c>
      <c r="Q498" s="117">
        <v>1000</v>
      </c>
      <c r="R498" s="117">
        <v>1000</v>
      </c>
      <c r="S498" s="117">
        <v>1000</v>
      </c>
      <c r="T498" s="117"/>
      <c r="U498" s="117"/>
      <c r="V498" s="117"/>
      <c r="W498" s="117">
        <v>1000</v>
      </c>
      <c r="X498" s="117">
        <f t="shared" si="395"/>
        <v>1000</v>
      </c>
      <c r="Y498" s="117">
        <f t="shared" si="387"/>
        <v>100</v>
      </c>
      <c r="AA498" s="117"/>
      <c r="AB498" s="117"/>
      <c r="AC498" s="117"/>
      <c r="AD498" s="117">
        <f t="shared" si="396"/>
        <v>0</v>
      </c>
      <c r="AE498" s="117">
        <f t="shared" si="392"/>
        <v>0</v>
      </c>
      <c r="AG498" s="117">
        <f t="shared" si="388"/>
        <v>1000</v>
      </c>
      <c r="AH498" s="117">
        <f t="shared" si="389"/>
        <v>100</v>
      </c>
      <c r="AJ498" s="117"/>
      <c r="AK498" s="117"/>
      <c r="AL498" s="117"/>
      <c r="AM498" s="117">
        <f t="shared" si="397"/>
        <v>0</v>
      </c>
      <c r="AN498" s="117">
        <f t="shared" si="393"/>
        <v>0</v>
      </c>
      <c r="AP498" s="117"/>
      <c r="AQ498" s="117"/>
      <c r="AR498" s="117"/>
      <c r="AS498" s="117">
        <f t="shared" si="398"/>
        <v>0</v>
      </c>
      <c r="AT498" s="117">
        <f t="shared" si="394"/>
        <v>0</v>
      </c>
      <c r="AV498" s="117">
        <f t="shared" si="399"/>
        <v>0</v>
      </c>
      <c r="AW498" s="117">
        <f t="shared" si="390"/>
        <v>0</v>
      </c>
      <c r="AY498" s="117">
        <f t="shared" si="400"/>
        <v>1000</v>
      </c>
      <c r="AZ498" s="117">
        <f t="shared" si="391"/>
        <v>100</v>
      </c>
      <c r="BB498" s="117">
        <f t="shared" si="353"/>
        <v>0</v>
      </c>
      <c r="BC498" s="117">
        <f t="shared" si="379"/>
        <v>0</v>
      </c>
      <c r="BD498" s="117">
        <f t="shared" si="354"/>
        <v>1000</v>
      </c>
      <c r="BE498" s="93"/>
    </row>
    <row r="499" spans="1:57" ht="30" customHeight="1" x14ac:dyDescent="0.2">
      <c r="A499" s="74"/>
      <c r="B499" s="76"/>
      <c r="C499" s="76"/>
      <c r="D499" s="77"/>
      <c r="E499" s="78"/>
      <c r="F499" s="76"/>
      <c r="G499" s="79"/>
      <c r="H499" s="80"/>
      <c r="I499" s="81"/>
      <c r="J499" s="124" t="s">
        <v>52</v>
      </c>
      <c r="K499" s="82"/>
      <c r="L499" s="83"/>
      <c r="M499" s="77"/>
      <c r="N499" s="101" t="s">
        <v>53</v>
      </c>
      <c r="O499" s="102">
        <v>23000</v>
      </c>
      <c r="P499" s="103">
        <f>P500+P502+P503+P501</f>
        <v>27000</v>
      </c>
      <c r="Q499" s="103">
        <f>Q500+Q502+Q503+Q501</f>
        <v>30000</v>
      </c>
      <c r="R499" s="103">
        <f>R500+R502+R503+R501</f>
        <v>31000</v>
      </c>
      <c r="S499" s="103">
        <f>S500+S502+S503+S501</f>
        <v>27000</v>
      </c>
      <c r="T499" s="103"/>
      <c r="U499" s="103">
        <f>U500+U502+U503+U501</f>
        <v>0</v>
      </c>
      <c r="V499" s="103">
        <f>V500+V502+V503+V501</f>
        <v>0</v>
      </c>
      <c r="W499" s="103">
        <f>W500+W502+W503+W501</f>
        <v>6000</v>
      </c>
      <c r="X499" s="103">
        <f t="shared" si="395"/>
        <v>6000</v>
      </c>
      <c r="Y499" s="103">
        <f t="shared" si="387"/>
        <v>22.222222222222221</v>
      </c>
      <c r="AA499" s="103">
        <f>AA500+AA502+AA503+AA501</f>
        <v>3500</v>
      </c>
      <c r="AB499" s="103">
        <f>AB500+AB502+AB503+AB501</f>
        <v>3500</v>
      </c>
      <c r="AC499" s="103">
        <f>AC500+AC502+AC503+AC501</f>
        <v>2500</v>
      </c>
      <c r="AD499" s="103">
        <f t="shared" si="396"/>
        <v>9500</v>
      </c>
      <c r="AE499" s="103">
        <f t="shared" si="392"/>
        <v>35.185185185185183</v>
      </c>
      <c r="AG499" s="103">
        <f t="shared" si="388"/>
        <v>15500</v>
      </c>
      <c r="AH499" s="103">
        <f t="shared" si="389"/>
        <v>57.407407407407405</v>
      </c>
      <c r="AJ499" s="103">
        <f>AJ500+AJ502+AJ503+AJ501</f>
        <v>1500</v>
      </c>
      <c r="AK499" s="103">
        <f>AK500+AK502+AK503+AK501</f>
        <v>3000</v>
      </c>
      <c r="AL499" s="103">
        <f>AL500+AL502+AL503+AL501</f>
        <v>2000</v>
      </c>
      <c r="AM499" s="103">
        <f t="shared" si="397"/>
        <v>6500</v>
      </c>
      <c r="AN499" s="103">
        <f t="shared" si="393"/>
        <v>24.074074074074073</v>
      </c>
      <c r="AP499" s="103">
        <f>AP500+AP502+AP503+AP501</f>
        <v>2000</v>
      </c>
      <c r="AQ499" s="103">
        <f>AQ500+AQ502+AQ503+AQ501</f>
        <v>2000</v>
      </c>
      <c r="AR499" s="103">
        <f>AR500+AR502+AR503+AR501</f>
        <v>1000</v>
      </c>
      <c r="AS499" s="103">
        <f t="shared" si="398"/>
        <v>5000</v>
      </c>
      <c r="AT499" s="103">
        <f t="shared" si="394"/>
        <v>18.518518518518519</v>
      </c>
      <c r="AV499" s="103">
        <f t="shared" si="399"/>
        <v>11500</v>
      </c>
      <c r="AW499" s="103">
        <f t="shared" si="390"/>
        <v>42.592592592592595</v>
      </c>
      <c r="AY499" s="103">
        <f t="shared" si="400"/>
        <v>27000</v>
      </c>
      <c r="AZ499" s="103">
        <f t="shared" si="391"/>
        <v>100</v>
      </c>
      <c r="BB499" s="103">
        <f t="shared" si="353"/>
        <v>0</v>
      </c>
      <c r="BC499" s="117">
        <f t="shared" si="379"/>
        <v>0</v>
      </c>
      <c r="BD499" s="103">
        <f t="shared" si="354"/>
        <v>27000</v>
      </c>
      <c r="BE499" s="93"/>
    </row>
    <row r="500" spans="1:57" ht="30" customHeight="1" x14ac:dyDescent="0.2">
      <c r="A500" s="74"/>
      <c r="B500" s="76"/>
      <c r="C500" s="76"/>
      <c r="D500" s="77"/>
      <c r="E500" s="78"/>
      <c r="F500" s="76"/>
      <c r="G500" s="79"/>
      <c r="H500" s="80"/>
      <c r="I500" s="81"/>
      <c r="J500" s="78"/>
      <c r="K500" s="127">
        <v>2</v>
      </c>
      <c r="L500" s="83"/>
      <c r="M500" s="77"/>
      <c r="N500" s="128" t="s">
        <v>54</v>
      </c>
      <c r="O500" s="129">
        <v>12000</v>
      </c>
      <c r="P500" s="117">
        <v>8000</v>
      </c>
      <c r="Q500" s="117">
        <v>8000</v>
      </c>
      <c r="R500" s="117">
        <v>8000</v>
      </c>
      <c r="S500" s="117">
        <v>8000</v>
      </c>
      <c r="T500" s="117"/>
      <c r="U500" s="117"/>
      <c r="V500" s="117"/>
      <c r="W500" s="117">
        <v>3000</v>
      </c>
      <c r="X500" s="117">
        <f t="shared" si="395"/>
        <v>3000</v>
      </c>
      <c r="Y500" s="117">
        <f t="shared" si="387"/>
        <v>37.5</v>
      </c>
      <c r="AA500" s="117">
        <v>500</v>
      </c>
      <c r="AB500" s="117">
        <v>500</v>
      </c>
      <c r="AC500" s="117">
        <v>500</v>
      </c>
      <c r="AD500" s="117">
        <f t="shared" si="396"/>
        <v>1500</v>
      </c>
      <c r="AE500" s="117">
        <f t="shared" si="392"/>
        <v>18.75</v>
      </c>
      <c r="AG500" s="117">
        <f t="shared" si="388"/>
        <v>4500</v>
      </c>
      <c r="AH500" s="117">
        <f t="shared" si="389"/>
        <v>56.25</v>
      </c>
      <c r="AJ500" s="117">
        <v>500</v>
      </c>
      <c r="AK500" s="117">
        <v>1000</v>
      </c>
      <c r="AL500" s="117"/>
      <c r="AM500" s="117">
        <f t="shared" si="397"/>
        <v>1500</v>
      </c>
      <c r="AN500" s="117">
        <f t="shared" si="393"/>
        <v>18.75</v>
      </c>
      <c r="AP500" s="117">
        <v>1000</v>
      </c>
      <c r="AQ500" s="117">
        <v>1000</v>
      </c>
      <c r="AR500" s="117"/>
      <c r="AS500" s="117">
        <f t="shared" si="398"/>
        <v>2000</v>
      </c>
      <c r="AT500" s="117">
        <f t="shared" si="394"/>
        <v>25</v>
      </c>
      <c r="AV500" s="117">
        <f t="shared" si="399"/>
        <v>3500</v>
      </c>
      <c r="AW500" s="117">
        <f t="shared" si="390"/>
        <v>43.75</v>
      </c>
      <c r="AY500" s="117">
        <f t="shared" si="400"/>
        <v>8000</v>
      </c>
      <c r="AZ500" s="117">
        <f t="shared" si="391"/>
        <v>100</v>
      </c>
      <c r="BB500" s="117">
        <f t="shared" si="353"/>
        <v>0</v>
      </c>
      <c r="BC500" s="117">
        <f t="shared" si="379"/>
        <v>0</v>
      </c>
      <c r="BD500" s="117">
        <f t="shared" si="354"/>
        <v>8000</v>
      </c>
      <c r="BE500" s="93"/>
    </row>
    <row r="501" spans="1:57" ht="30" customHeight="1" x14ac:dyDescent="0.2">
      <c r="A501" s="74"/>
      <c r="B501" s="76"/>
      <c r="C501" s="76"/>
      <c r="D501" s="77"/>
      <c r="E501" s="154"/>
      <c r="F501" s="198"/>
      <c r="G501" s="199"/>
      <c r="H501" s="200"/>
      <c r="I501" s="201"/>
      <c r="J501" s="154"/>
      <c r="K501" s="158">
        <v>3</v>
      </c>
      <c r="L501" s="158"/>
      <c r="M501" s="158"/>
      <c r="N501" s="158" t="s">
        <v>66</v>
      </c>
      <c r="O501" s="129"/>
      <c r="P501" s="117">
        <v>14000</v>
      </c>
      <c r="Q501" s="117">
        <v>16000</v>
      </c>
      <c r="R501" s="117">
        <v>16000</v>
      </c>
      <c r="S501" s="117">
        <v>14000</v>
      </c>
      <c r="T501" s="117"/>
      <c r="U501" s="117"/>
      <c r="V501" s="117"/>
      <c r="W501" s="117"/>
      <c r="X501" s="117">
        <f>SUM(U501:W501)</f>
        <v>0</v>
      </c>
      <c r="Y501" s="117">
        <f>X501/(S501/100)</f>
        <v>0</v>
      </c>
      <c r="AA501" s="117">
        <v>2000</v>
      </c>
      <c r="AB501" s="117">
        <v>2000</v>
      </c>
      <c r="AC501" s="117">
        <v>2000</v>
      </c>
      <c r="AD501" s="117">
        <f>SUM(AA501:AC501)</f>
        <v>6000</v>
      </c>
      <c r="AE501" s="117">
        <f>AD501/(S501/100)</f>
        <v>42.857142857142854</v>
      </c>
      <c r="AG501" s="117">
        <f>X501+AD501</f>
        <v>6000</v>
      </c>
      <c r="AH501" s="117">
        <f>AG501/(S501/100)</f>
        <v>42.857142857142854</v>
      </c>
      <c r="AJ501" s="117">
        <v>1000</v>
      </c>
      <c r="AK501" s="117">
        <v>2000</v>
      </c>
      <c r="AL501" s="117">
        <v>2000</v>
      </c>
      <c r="AM501" s="117">
        <f>SUM(AJ501:AL501)</f>
        <v>5000</v>
      </c>
      <c r="AN501" s="117">
        <f>AM501/(S501/100)</f>
        <v>35.714285714285715</v>
      </c>
      <c r="AP501" s="117">
        <v>1000</v>
      </c>
      <c r="AQ501" s="117">
        <v>1000</v>
      </c>
      <c r="AR501" s="117">
        <v>1000</v>
      </c>
      <c r="AS501" s="117">
        <f>SUM(AP501:AR501)</f>
        <v>3000</v>
      </c>
      <c r="AT501" s="117">
        <f>AS501/(S501/100)</f>
        <v>21.428571428571427</v>
      </c>
      <c r="AV501" s="117">
        <f>AM501+AS501</f>
        <v>8000</v>
      </c>
      <c r="AW501" s="117">
        <f>AV501/(S501/100)</f>
        <v>57.142857142857146</v>
      </c>
      <c r="AY501" s="117">
        <f>AG501+AV501</f>
        <v>14000</v>
      </c>
      <c r="AZ501" s="117">
        <f>AY501/(S501/100)</f>
        <v>100</v>
      </c>
      <c r="BB501" s="117">
        <f>S501-AY501</f>
        <v>0</v>
      </c>
      <c r="BC501" s="117">
        <f>BB501/(S501/100)</f>
        <v>0</v>
      </c>
      <c r="BD501" s="117">
        <f>S501-BB501</f>
        <v>14000</v>
      </c>
      <c r="BE501" s="93"/>
    </row>
    <row r="502" spans="1:57" ht="30" customHeight="1" x14ac:dyDescent="0.2">
      <c r="A502" s="74"/>
      <c r="B502" s="76"/>
      <c r="C502" s="76"/>
      <c r="D502" s="77"/>
      <c r="E502" s="78"/>
      <c r="F502" s="76"/>
      <c r="G502" s="79"/>
      <c r="H502" s="80"/>
      <c r="I502" s="81"/>
      <c r="J502" s="78"/>
      <c r="K502" s="127">
        <v>5</v>
      </c>
      <c r="L502" s="83"/>
      <c r="M502" s="77"/>
      <c r="N502" s="128" t="s">
        <v>55</v>
      </c>
      <c r="O502" s="129">
        <v>4000</v>
      </c>
      <c r="P502" s="117">
        <v>2000</v>
      </c>
      <c r="Q502" s="117">
        <v>3000</v>
      </c>
      <c r="R502" s="117">
        <v>4000</v>
      </c>
      <c r="S502" s="117">
        <v>2000</v>
      </c>
      <c r="T502" s="117"/>
      <c r="U502" s="117"/>
      <c r="V502" s="117"/>
      <c r="W502" s="117">
        <v>2000</v>
      </c>
      <c r="X502" s="117">
        <f t="shared" si="395"/>
        <v>2000</v>
      </c>
      <c r="Y502" s="117">
        <f t="shared" si="387"/>
        <v>100</v>
      </c>
      <c r="AA502" s="117"/>
      <c r="AB502" s="117"/>
      <c r="AC502" s="117"/>
      <c r="AD502" s="117">
        <f t="shared" si="396"/>
        <v>0</v>
      </c>
      <c r="AE502" s="117">
        <f t="shared" si="392"/>
        <v>0</v>
      </c>
      <c r="AG502" s="117">
        <f t="shared" si="388"/>
        <v>2000</v>
      </c>
      <c r="AH502" s="117">
        <f t="shared" si="389"/>
        <v>100</v>
      </c>
      <c r="AJ502" s="117"/>
      <c r="AK502" s="117"/>
      <c r="AL502" s="117"/>
      <c r="AM502" s="117">
        <f t="shared" si="397"/>
        <v>0</v>
      </c>
      <c r="AN502" s="117">
        <f t="shared" si="393"/>
        <v>0</v>
      </c>
      <c r="AP502" s="117"/>
      <c r="AQ502" s="117"/>
      <c r="AR502" s="117"/>
      <c r="AS502" s="117">
        <f t="shared" si="398"/>
        <v>0</v>
      </c>
      <c r="AT502" s="117">
        <f t="shared" si="394"/>
        <v>0</v>
      </c>
      <c r="AV502" s="117">
        <f t="shared" si="399"/>
        <v>0</v>
      </c>
      <c r="AW502" s="117">
        <f t="shared" si="390"/>
        <v>0</v>
      </c>
      <c r="AY502" s="117">
        <f t="shared" si="400"/>
        <v>2000</v>
      </c>
      <c r="AZ502" s="117">
        <f t="shared" si="391"/>
        <v>100</v>
      </c>
      <c r="BB502" s="117">
        <f t="shared" ref="BB502:BB511" si="401">S502-AY502</f>
        <v>0</v>
      </c>
      <c r="BC502" s="117">
        <f t="shared" si="379"/>
        <v>0</v>
      </c>
      <c r="BD502" s="117">
        <f t="shared" ref="BD502:BD511" si="402">S502-BB502</f>
        <v>2000</v>
      </c>
      <c r="BE502" s="93"/>
    </row>
    <row r="503" spans="1:57" ht="30" customHeight="1" x14ac:dyDescent="0.2">
      <c r="A503" s="74"/>
      <c r="B503" s="76"/>
      <c r="C503" s="76"/>
      <c r="D503" s="77"/>
      <c r="E503" s="78"/>
      <c r="F503" s="76"/>
      <c r="G503" s="79"/>
      <c r="H503" s="80"/>
      <c r="I503" s="81"/>
      <c r="J503" s="78"/>
      <c r="K503" s="127">
        <v>7</v>
      </c>
      <c r="L503" s="83"/>
      <c r="M503" s="77"/>
      <c r="N503" s="128" t="s">
        <v>56</v>
      </c>
      <c r="O503" s="129">
        <v>7000</v>
      </c>
      <c r="P503" s="117">
        <v>3000</v>
      </c>
      <c r="Q503" s="117">
        <v>3000</v>
      </c>
      <c r="R503" s="117">
        <v>3000</v>
      </c>
      <c r="S503" s="117">
        <v>3000</v>
      </c>
      <c r="T503" s="117"/>
      <c r="U503" s="117"/>
      <c r="V503" s="117"/>
      <c r="W503" s="117">
        <v>1000</v>
      </c>
      <c r="X503" s="117">
        <f t="shared" si="395"/>
        <v>1000</v>
      </c>
      <c r="Y503" s="117">
        <f t="shared" si="387"/>
        <v>33.333333333333336</v>
      </c>
      <c r="AA503" s="117">
        <v>1000</v>
      </c>
      <c r="AB503" s="117">
        <v>1000</v>
      </c>
      <c r="AC503" s="117"/>
      <c r="AD503" s="117">
        <f t="shared" si="396"/>
        <v>2000</v>
      </c>
      <c r="AE503" s="117">
        <f t="shared" si="392"/>
        <v>66.666666666666671</v>
      </c>
      <c r="AG503" s="117">
        <f t="shared" si="388"/>
        <v>3000</v>
      </c>
      <c r="AH503" s="117">
        <f t="shared" si="389"/>
        <v>100</v>
      </c>
      <c r="AJ503" s="117"/>
      <c r="AK503" s="117"/>
      <c r="AL503" s="117"/>
      <c r="AM503" s="117">
        <f t="shared" si="397"/>
        <v>0</v>
      </c>
      <c r="AN503" s="117">
        <f t="shared" si="393"/>
        <v>0</v>
      </c>
      <c r="AP503" s="117"/>
      <c r="AQ503" s="117"/>
      <c r="AR503" s="117"/>
      <c r="AS503" s="117">
        <f t="shared" si="398"/>
        <v>0</v>
      </c>
      <c r="AT503" s="117">
        <f t="shared" si="394"/>
        <v>0</v>
      </c>
      <c r="AV503" s="117">
        <f t="shared" si="399"/>
        <v>0</v>
      </c>
      <c r="AW503" s="117">
        <f t="shared" si="390"/>
        <v>0</v>
      </c>
      <c r="AY503" s="117">
        <f t="shared" si="400"/>
        <v>3000</v>
      </c>
      <c r="AZ503" s="117">
        <f t="shared" si="391"/>
        <v>100</v>
      </c>
      <c r="BB503" s="117">
        <f t="shared" si="401"/>
        <v>0</v>
      </c>
      <c r="BC503" s="117">
        <f t="shared" si="379"/>
        <v>0</v>
      </c>
      <c r="BD503" s="117">
        <f t="shared" si="402"/>
        <v>3000</v>
      </c>
      <c r="BE503" s="93"/>
    </row>
    <row r="504" spans="1:57" ht="30" customHeight="1" x14ac:dyDescent="0.2">
      <c r="A504" s="74"/>
      <c r="B504" s="76"/>
      <c r="C504" s="76"/>
      <c r="D504" s="77"/>
      <c r="E504" s="78"/>
      <c r="F504" s="76"/>
      <c r="G504" s="104"/>
      <c r="H504" s="130" t="s">
        <v>57</v>
      </c>
      <c r="I504" s="131"/>
      <c r="J504" s="132"/>
      <c r="K504" s="133"/>
      <c r="L504" s="134"/>
      <c r="M504" s="135"/>
      <c r="N504" s="136" t="s">
        <v>58</v>
      </c>
      <c r="O504" s="137">
        <v>92000</v>
      </c>
      <c r="P504" s="139">
        <f>P505</f>
        <v>141000</v>
      </c>
      <c r="Q504" s="138">
        <f>Q505</f>
        <v>152000</v>
      </c>
      <c r="R504" s="175">
        <f>R505</f>
        <v>154000</v>
      </c>
      <c r="S504" s="139">
        <f>S505</f>
        <v>141000</v>
      </c>
      <c r="T504" s="139"/>
      <c r="U504" s="139">
        <f>U505</f>
        <v>0</v>
      </c>
      <c r="V504" s="139">
        <f>V505</f>
        <v>0</v>
      </c>
      <c r="W504" s="139">
        <f>W505</f>
        <v>55000</v>
      </c>
      <c r="X504" s="139">
        <f t="shared" si="395"/>
        <v>55000</v>
      </c>
      <c r="Y504" s="139">
        <f t="shared" si="387"/>
        <v>39.00709219858156</v>
      </c>
      <c r="AA504" s="139">
        <f>AA505</f>
        <v>10000</v>
      </c>
      <c r="AB504" s="139">
        <f>AB505</f>
        <v>10000</v>
      </c>
      <c r="AC504" s="139">
        <f>AC505</f>
        <v>14000</v>
      </c>
      <c r="AD504" s="139">
        <f t="shared" si="396"/>
        <v>34000</v>
      </c>
      <c r="AE504" s="139">
        <f t="shared" si="392"/>
        <v>24.113475177304963</v>
      </c>
      <c r="AG504" s="139">
        <f t="shared" si="388"/>
        <v>89000</v>
      </c>
      <c r="AH504" s="139">
        <f t="shared" si="389"/>
        <v>63.120567375886523</v>
      </c>
      <c r="AJ504" s="139">
        <f>AJ505</f>
        <v>11000</v>
      </c>
      <c r="AK504" s="139">
        <f>AK505</f>
        <v>11000</v>
      </c>
      <c r="AL504" s="139">
        <f>AL505</f>
        <v>10000</v>
      </c>
      <c r="AM504" s="139">
        <f t="shared" si="397"/>
        <v>32000</v>
      </c>
      <c r="AN504" s="139">
        <f t="shared" si="393"/>
        <v>22.695035460992909</v>
      </c>
      <c r="AP504" s="139">
        <f>AP505</f>
        <v>16000</v>
      </c>
      <c r="AQ504" s="139">
        <f>AQ505</f>
        <v>4000</v>
      </c>
      <c r="AR504" s="139">
        <f>AR505</f>
        <v>0</v>
      </c>
      <c r="AS504" s="139">
        <f t="shared" si="398"/>
        <v>20000</v>
      </c>
      <c r="AT504" s="139">
        <f t="shared" si="394"/>
        <v>14.184397163120567</v>
      </c>
      <c r="AV504" s="139">
        <f t="shared" si="399"/>
        <v>52000</v>
      </c>
      <c r="AW504" s="139">
        <f t="shared" si="390"/>
        <v>36.879432624113477</v>
      </c>
      <c r="AY504" s="139">
        <f t="shared" si="400"/>
        <v>141000</v>
      </c>
      <c r="AZ504" s="176">
        <f t="shared" si="391"/>
        <v>100</v>
      </c>
      <c r="BB504" s="139">
        <f t="shared" si="401"/>
        <v>0</v>
      </c>
      <c r="BC504" s="139">
        <f t="shared" ref="BC504:BC511" si="403">BB504/(P504/100)</f>
        <v>0</v>
      </c>
      <c r="BD504" s="139">
        <f t="shared" si="402"/>
        <v>141000</v>
      </c>
      <c r="BE504" s="93"/>
    </row>
    <row r="505" spans="1:57" ht="30" customHeight="1" x14ac:dyDescent="0.2">
      <c r="A505" s="74"/>
      <c r="B505" s="76"/>
      <c r="C505" s="76"/>
      <c r="D505" s="77"/>
      <c r="E505" s="78"/>
      <c r="F505" s="76"/>
      <c r="G505" s="79"/>
      <c r="H505" s="80"/>
      <c r="I505" s="118">
        <v>2</v>
      </c>
      <c r="J505" s="78"/>
      <c r="K505" s="82"/>
      <c r="L505" s="83"/>
      <c r="M505" s="77"/>
      <c r="N505" s="119" t="s">
        <v>51</v>
      </c>
      <c r="O505" s="120">
        <v>92000</v>
      </c>
      <c r="P505" s="121">
        <f>P506+P508</f>
        <v>141000</v>
      </c>
      <c r="Q505" s="121">
        <f>Q506+Q508</f>
        <v>152000</v>
      </c>
      <c r="R505" s="121">
        <f>R506+R508</f>
        <v>154000</v>
      </c>
      <c r="S505" s="121">
        <f>S506+S508</f>
        <v>141000</v>
      </c>
      <c r="T505" s="121"/>
      <c r="U505" s="121">
        <f>U506+U508</f>
        <v>0</v>
      </c>
      <c r="V505" s="121">
        <f>V506+V508</f>
        <v>0</v>
      </c>
      <c r="W505" s="121">
        <f>W506+W508</f>
        <v>55000</v>
      </c>
      <c r="X505" s="121">
        <f t="shared" si="395"/>
        <v>55000</v>
      </c>
      <c r="Y505" s="121">
        <f t="shared" si="387"/>
        <v>39.00709219858156</v>
      </c>
      <c r="AA505" s="121">
        <f>AA506+AA508</f>
        <v>10000</v>
      </c>
      <c r="AB505" s="121">
        <f>AB506+AB508</f>
        <v>10000</v>
      </c>
      <c r="AC505" s="121">
        <f>AC506+AC508</f>
        <v>14000</v>
      </c>
      <c r="AD505" s="121">
        <f t="shared" si="396"/>
        <v>34000</v>
      </c>
      <c r="AE505" s="121">
        <f t="shared" si="392"/>
        <v>24.113475177304963</v>
      </c>
      <c r="AG505" s="121">
        <f t="shared" si="388"/>
        <v>89000</v>
      </c>
      <c r="AH505" s="121">
        <f t="shared" si="389"/>
        <v>63.120567375886523</v>
      </c>
      <c r="AJ505" s="121">
        <f>AJ506+AJ508</f>
        <v>11000</v>
      </c>
      <c r="AK505" s="121">
        <f>AK506+AK508</f>
        <v>11000</v>
      </c>
      <c r="AL505" s="121">
        <f>AL506+AL508</f>
        <v>10000</v>
      </c>
      <c r="AM505" s="121">
        <f t="shared" si="397"/>
        <v>32000</v>
      </c>
      <c r="AN505" s="121">
        <f t="shared" si="393"/>
        <v>22.695035460992909</v>
      </c>
      <c r="AP505" s="121">
        <f>AP506+AP508</f>
        <v>16000</v>
      </c>
      <c r="AQ505" s="121">
        <f>AQ506+AQ508</f>
        <v>4000</v>
      </c>
      <c r="AR505" s="121">
        <f>AR506+AR508</f>
        <v>0</v>
      </c>
      <c r="AS505" s="121">
        <f t="shared" si="398"/>
        <v>20000</v>
      </c>
      <c r="AT505" s="121">
        <f t="shared" si="394"/>
        <v>14.184397163120567</v>
      </c>
      <c r="AV505" s="121">
        <f t="shared" si="399"/>
        <v>52000</v>
      </c>
      <c r="AW505" s="121">
        <f t="shared" si="390"/>
        <v>36.879432624113477</v>
      </c>
      <c r="AY505" s="121">
        <f t="shared" si="400"/>
        <v>141000</v>
      </c>
      <c r="AZ505" s="142">
        <f t="shared" si="391"/>
        <v>100</v>
      </c>
      <c r="BB505" s="121">
        <f t="shared" si="401"/>
        <v>0</v>
      </c>
      <c r="BC505" s="121">
        <f t="shared" si="403"/>
        <v>0</v>
      </c>
      <c r="BD505" s="121">
        <f t="shared" si="402"/>
        <v>141000</v>
      </c>
      <c r="BE505" s="93"/>
    </row>
    <row r="506" spans="1:57" ht="30" customHeight="1" x14ac:dyDescent="0.2">
      <c r="A506" s="74"/>
      <c r="B506" s="76"/>
      <c r="C506" s="76"/>
      <c r="D506" s="77"/>
      <c r="E506" s="78"/>
      <c r="F506" s="76"/>
      <c r="G506" s="79"/>
      <c r="H506" s="80"/>
      <c r="I506" s="81"/>
      <c r="J506" s="124" t="s">
        <v>60</v>
      </c>
      <c r="K506" s="82"/>
      <c r="L506" s="83"/>
      <c r="M506" s="77"/>
      <c r="N506" s="101" t="s">
        <v>61</v>
      </c>
      <c r="O506" s="102">
        <v>83000</v>
      </c>
      <c r="P506" s="103">
        <f>P507</f>
        <v>130000</v>
      </c>
      <c r="Q506" s="103">
        <f>Q507</f>
        <v>140000</v>
      </c>
      <c r="R506" s="103">
        <f>R507</f>
        <v>140000</v>
      </c>
      <c r="S506" s="103">
        <f>S507</f>
        <v>130000</v>
      </c>
      <c r="T506" s="103"/>
      <c r="U506" s="103">
        <f>U507</f>
        <v>0</v>
      </c>
      <c r="V506" s="103">
        <f>V507</f>
        <v>0</v>
      </c>
      <c r="W506" s="103">
        <f>W507</f>
        <v>50000</v>
      </c>
      <c r="X506" s="103">
        <f t="shared" si="395"/>
        <v>50000</v>
      </c>
      <c r="Y506" s="103">
        <f t="shared" si="387"/>
        <v>38.46153846153846</v>
      </c>
      <c r="AA506" s="103">
        <f>AA507</f>
        <v>10000</v>
      </c>
      <c r="AB506" s="103">
        <f>AB507</f>
        <v>10000</v>
      </c>
      <c r="AC506" s="103">
        <f>AC507</f>
        <v>10000</v>
      </c>
      <c r="AD506" s="103">
        <f t="shared" si="396"/>
        <v>30000</v>
      </c>
      <c r="AE506" s="103">
        <f t="shared" si="392"/>
        <v>23.076923076923077</v>
      </c>
      <c r="AG506" s="103">
        <f t="shared" si="388"/>
        <v>80000</v>
      </c>
      <c r="AH506" s="103">
        <f t="shared" si="389"/>
        <v>61.53846153846154</v>
      </c>
      <c r="AJ506" s="103">
        <f>AJ507</f>
        <v>10000</v>
      </c>
      <c r="AK506" s="103">
        <f>AK507</f>
        <v>10000</v>
      </c>
      <c r="AL506" s="103">
        <f>AL507</f>
        <v>10000</v>
      </c>
      <c r="AM506" s="103">
        <f t="shared" si="397"/>
        <v>30000</v>
      </c>
      <c r="AN506" s="103">
        <f t="shared" si="393"/>
        <v>23.076923076923077</v>
      </c>
      <c r="AP506" s="103">
        <f>AP507</f>
        <v>16000</v>
      </c>
      <c r="AQ506" s="103">
        <f>AQ507</f>
        <v>4000</v>
      </c>
      <c r="AR506" s="103">
        <f>AR507</f>
        <v>0</v>
      </c>
      <c r="AS506" s="103">
        <f t="shared" si="398"/>
        <v>20000</v>
      </c>
      <c r="AT506" s="103">
        <f t="shared" si="394"/>
        <v>15.384615384615385</v>
      </c>
      <c r="AV506" s="103">
        <f t="shared" si="399"/>
        <v>50000</v>
      </c>
      <c r="AW506" s="103">
        <f t="shared" si="390"/>
        <v>38.46153846153846</v>
      </c>
      <c r="AY506" s="103">
        <f t="shared" si="400"/>
        <v>130000</v>
      </c>
      <c r="AZ506" s="143">
        <f t="shared" si="391"/>
        <v>100</v>
      </c>
      <c r="BB506" s="103">
        <f t="shared" si="401"/>
        <v>0</v>
      </c>
      <c r="BC506" s="103">
        <f t="shared" si="403"/>
        <v>0</v>
      </c>
      <c r="BD506" s="103">
        <f t="shared" si="402"/>
        <v>130000</v>
      </c>
      <c r="BE506" s="93"/>
    </row>
    <row r="507" spans="1:57" ht="30" customHeight="1" x14ac:dyDescent="0.2">
      <c r="A507" s="74"/>
      <c r="B507" s="76"/>
      <c r="C507" s="76"/>
      <c r="D507" s="77"/>
      <c r="E507" s="78"/>
      <c r="F507" s="76"/>
      <c r="G507" s="79"/>
      <c r="H507" s="80"/>
      <c r="I507" s="81"/>
      <c r="J507" s="78"/>
      <c r="K507" s="127">
        <v>1</v>
      </c>
      <c r="L507" s="83"/>
      <c r="M507" s="77"/>
      <c r="N507" s="128" t="s">
        <v>62</v>
      </c>
      <c r="O507" s="129">
        <v>83000</v>
      </c>
      <c r="P507" s="117">
        <v>130000</v>
      </c>
      <c r="Q507" s="117">
        <v>140000</v>
      </c>
      <c r="R507" s="117">
        <v>140000</v>
      </c>
      <c r="S507" s="117">
        <v>130000</v>
      </c>
      <c r="T507" s="117"/>
      <c r="U507" s="117"/>
      <c r="V507" s="117"/>
      <c r="W507" s="117">
        <v>50000</v>
      </c>
      <c r="X507" s="117">
        <f t="shared" si="395"/>
        <v>50000</v>
      </c>
      <c r="Y507" s="117">
        <f t="shared" si="387"/>
        <v>38.46153846153846</v>
      </c>
      <c r="AA507" s="117">
        <v>10000</v>
      </c>
      <c r="AB507" s="117">
        <v>10000</v>
      </c>
      <c r="AC507" s="117">
        <v>10000</v>
      </c>
      <c r="AD507" s="117">
        <f t="shared" si="396"/>
        <v>30000</v>
      </c>
      <c r="AE507" s="117">
        <f t="shared" si="392"/>
        <v>23.076923076923077</v>
      </c>
      <c r="AG507" s="117">
        <f t="shared" si="388"/>
        <v>80000</v>
      </c>
      <c r="AH507" s="117">
        <f t="shared" si="389"/>
        <v>61.53846153846154</v>
      </c>
      <c r="AJ507" s="117">
        <v>10000</v>
      </c>
      <c r="AK507" s="117">
        <v>10000</v>
      </c>
      <c r="AL507" s="117">
        <v>10000</v>
      </c>
      <c r="AM507" s="117">
        <f t="shared" si="397"/>
        <v>30000</v>
      </c>
      <c r="AN507" s="117">
        <f t="shared" si="393"/>
        <v>23.076923076923077</v>
      </c>
      <c r="AP507" s="117">
        <v>16000</v>
      </c>
      <c r="AQ507" s="117">
        <v>4000</v>
      </c>
      <c r="AR507" s="117"/>
      <c r="AS507" s="117">
        <f t="shared" si="398"/>
        <v>20000</v>
      </c>
      <c r="AT507" s="117">
        <f t="shared" si="394"/>
        <v>15.384615384615385</v>
      </c>
      <c r="AV507" s="117">
        <f t="shared" si="399"/>
        <v>50000</v>
      </c>
      <c r="AW507" s="117">
        <f t="shared" si="390"/>
        <v>38.46153846153846</v>
      </c>
      <c r="AY507" s="117">
        <f t="shared" si="400"/>
        <v>130000</v>
      </c>
      <c r="AZ507" s="144">
        <f t="shared" si="391"/>
        <v>100</v>
      </c>
      <c r="BB507" s="117">
        <f t="shared" si="401"/>
        <v>0</v>
      </c>
      <c r="BC507" s="117">
        <f t="shared" si="403"/>
        <v>0</v>
      </c>
      <c r="BD507" s="117">
        <f t="shared" si="402"/>
        <v>130000</v>
      </c>
      <c r="BE507" s="93"/>
    </row>
    <row r="508" spans="1:57" ht="30" customHeight="1" x14ac:dyDescent="0.2">
      <c r="A508" s="74"/>
      <c r="B508" s="76"/>
      <c r="C508" s="76"/>
      <c r="D508" s="77"/>
      <c r="E508" s="78"/>
      <c r="F508" s="76"/>
      <c r="G508" s="79"/>
      <c r="H508" s="80"/>
      <c r="I508" s="81"/>
      <c r="J508" s="124" t="s">
        <v>52</v>
      </c>
      <c r="K508" s="82"/>
      <c r="L508" s="83"/>
      <c r="M508" s="77"/>
      <c r="N508" s="101" t="s">
        <v>53</v>
      </c>
      <c r="O508" s="102">
        <v>9000</v>
      </c>
      <c r="P508" s="103">
        <f>P509+P511+P510</f>
        <v>11000</v>
      </c>
      <c r="Q508" s="103">
        <f>Q509+Q511+Q510</f>
        <v>12000</v>
      </c>
      <c r="R508" s="103">
        <f>R509+R511+R510</f>
        <v>14000</v>
      </c>
      <c r="S508" s="103">
        <f>S509+S511+S510</f>
        <v>11000</v>
      </c>
      <c r="T508" s="103"/>
      <c r="U508" s="103">
        <f>U509+U510+U511</f>
        <v>0</v>
      </c>
      <c r="V508" s="103">
        <f>V509+V510+V511</f>
        <v>0</v>
      </c>
      <c r="W508" s="103">
        <f>W509+W510+W511</f>
        <v>5000</v>
      </c>
      <c r="X508" s="103">
        <f t="shared" si="395"/>
        <v>5000</v>
      </c>
      <c r="Y508" s="103">
        <f t="shared" si="387"/>
        <v>45.454545454545453</v>
      </c>
      <c r="AA508" s="103">
        <f>AA509+AA510+AA511</f>
        <v>0</v>
      </c>
      <c r="AB508" s="103">
        <f>AB509+AB510+AB511</f>
        <v>0</v>
      </c>
      <c r="AC508" s="103">
        <f>AC509+AC510+AC511</f>
        <v>4000</v>
      </c>
      <c r="AD508" s="103">
        <f t="shared" si="396"/>
        <v>4000</v>
      </c>
      <c r="AE508" s="103">
        <f t="shared" si="392"/>
        <v>36.363636363636367</v>
      </c>
      <c r="AG508" s="103">
        <f t="shared" si="388"/>
        <v>9000</v>
      </c>
      <c r="AH508" s="103">
        <f t="shared" si="389"/>
        <v>81.818181818181813</v>
      </c>
      <c r="AJ508" s="103">
        <f>AJ509+AJ510+AJ511</f>
        <v>1000</v>
      </c>
      <c r="AK508" s="103">
        <f>AK509+AK510+AK511</f>
        <v>1000</v>
      </c>
      <c r="AL508" s="103">
        <f>AL509+AL510+AL511</f>
        <v>0</v>
      </c>
      <c r="AM508" s="103">
        <f t="shared" si="397"/>
        <v>2000</v>
      </c>
      <c r="AN508" s="103">
        <f t="shared" si="393"/>
        <v>18.181818181818183</v>
      </c>
      <c r="AP508" s="103">
        <f>AP509+AP510+AP511</f>
        <v>0</v>
      </c>
      <c r="AQ508" s="103">
        <f>AQ509+AQ510+AQ511</f>
        <v>0</v>
      </c>
      <c r="AR508" s="103">
        <f>AR509+AR510+AR511</f>
        <v>0</v>
      </c>
      <c r="AS508" s="103">
        <f t="shared" si="398"/>
        <v>0</v>
      </c>
      <c r="AT508" s="103">
        <f t="shared" si="394"/>
        <v>0</v>
      </c>
      <c r="AV508" s="103">
        <f t="shared" si="399"/>
        <v>2000</v>
      </c>
      <c r="AW508" s="103">
        <f t="shared" si="390"/>
        <v>18.181818181818183</v>
      </c>
      <c r="AY508" s="103">
        <f t="shared" si="400"/>
        <v>11000</v>
      </c>
      <c r="AZ508" s="143">
        <f t="shared" si="391"/>
        <v>100</v>
      </c>
      <c r="BB508" s="103">
        <f t="shared" si="401"/>
        <v>0</v>
      </c>
      <c r="BC508" s="103">
        <f t="shared" si="403"/>
        <v>0</v>
      </c>
      <c r="BD508" s="103">
        <f t="shared" si="402"/>
        <v>11000</v>
      </c>
      <c r="BE508" s="93"/>
    </row>
    <row r="509" spans="1:57" ht="30" customHeight="1" x14ac:dyDescent="0.2">
      <c r="A509" s="74"/>
      <c r="B509" s="76"/>
      <c r="C509" s="76"/>
      <c r="D509" s="77"/>
      <c r="E509" s="78"/>
      <c r="F509" s="76"/>
      <c r="G509" s="79"/>
      <c r="H509" s="80"/>
      <c r="I509" s="81"/>
      <c r="J509" s="78"/>
      <c r="K509" s="127">
        <v>2</v>
      </c>
      <c r="L509" s="83"/>
      <c r="M509" s="77"/>
      <c r="N509" s="128" t="s">
        <v>54</v>
      </c>
      <c r="O509" s="129">
        <v>5000</v>
      </c>
      <c r="P509" s="117">
        <v>6000</v>
      </c>
      <c r="Q509" s="117">
        <v>7000</v>
      </c>
      <c r="R509" s="117">
        <v>9000</v>
      </c>
      <c r="S509" s="117">
        <v>6000</v>
      </c>
      <c r="T509" s="117"/>
      <c r="U509" s="117"/>
      <c r="V509" s="117"/>
      <c r="W509" s="117">
        <v>3000</v>
      </c>
      <c r="X509" s="117">
        <f t="shared" si="395"/>
        <v>3000</v>
      </c>
      <c r="Y509" s="117">
        <f t="shared" si="387"/>
        <v>50</v>
      </c>
      <c r="AA509" s="117"/>
      <c r="AB509" s="117"/>
      <c r="AC509" s="117">
        <v>3000</v>
      </c>
      <c r="AD509" s="117">
        <f t="shared" si="396"/>
        <v>3000</v>
      </c>
      <c r="AE509" s="117">
        <f t="shared" si="392"/>
        <v>50</v>
      </c>
      <c r="AG509" s="117">
        <f t="shared" si="388"/>
        <v>6000</v>
      </c>
      <c r="AH509" s="117">
        <f t="shared" si="389"/>
        <v>100</v>
      </c>
      <c r="AJ509" s="117"/>
      <c r="AK509" s="117"/>
      <c r="AL509" s="117"/>
      <c r="AM509" s="117">
        <f t="shared" si="397"/>
        <v>0</v>
      </c>
      <c r="AN509" s="117">
        <f t="shared" si="393"/>
        <v>0</v>
      </c>
      <c r="AP509" s="117"/>
      <c r="AQ509" s="117"/>
      <c r="AR509" s="117"/>
      <c r="AS509" s="117">
        <f t="shared" si="398"/>
        <v>0</v>
      </c>
      <c r="AT509" s="117">
        <f t="shared" si="394"/>
        <v>0</v>
      </c>
      <c r="AV509" s="117">
        <f t="shared" si="399"/>
        <v>0</v>
      </c>
      <c r="AW509" s="117">
        <f t="shared" si="390"/>
        <v>0</v>
      </c>
      <c r="AY509" s="117">
        <f t="shared" si="400"/>
        <v>6000</v>
      </c>
      <c r="AZ509" s="144">
        <f t="shared" si="391"/>
        <v>100</v>
      </c>
      <c r="BB509" s="117">
        <f t="shared" si="401"/>
        <v>0</v>
      </c>
      <c r="BC509" s="117">
        <f t="shared" si="403"/>
        <v>0</v>
      </c>
      <c r="BD509" s="117">
        <f t="shared" si="402"/>
        <v>6000</v>
      </c>
      <c r="BE509" s="93"/>
    </row>
    <row r="510" spans="1:57" ht="30.75" customHeight="1" x14ac:dyDescent="0.2">
      <c r="A510" s="74"/>
      <c r="B510" s="76"/>
      <c r="C510" s="76"/>
      <c r="D510" s="77"/>
      <c r="E510" s="78"/>
      <c r="F510" s="76"/>
      <c r="G510" s="79"/>
      <c r="H510" s="80"/>
      <c r="I510" s="81"/>
      <c r="J510" s="78"/>
      <c r="K510" s="155">
        <v>5</v>
      </c>
      <c r="L510" s="156"/>
      <c r="M510" s="157"/>
      <c r="N510" s="158" t="s">
        <v>55</v>
      </c>
      <c r="O510" s="159">
        <v>2000</v>
      </c>
      <c r="P510" s="160">
        <v>1000</v>
      </c>
      <c r="Q510" s="160">
        <v>1000</v>
      </c>
      <c r="R510" s="160">
        <v>1000</v>
      </c>
      <c r="S510" s="160">
        <v>1000</v>
      </c>
      <c r="T510" s="117"/>
      <c r="U510" s="117"/>
      <c r="V510" s="117"/>
      <c r="W510" s="117">
        <v>1000</v>
      </c>
      <c r="X510" s="117">
        <f t="shared" si="395"/>
        <v>1000</v>
      </c>
      <c r="Y510" s="117">
        <f t="shared" si="387"/>
        <v>100</v>
      </c>
      <c r="AA510" s="117"/>
      <c r="AB510" s="117"/>
      <c r="AC510" s="117"/>
      <c r="AD510" s="117">
        <f t="shared" si="396"/>
        <v>0</v>
      </c>
      <c r="AE510" s="117">
        <f t="shared" si="392"/>
        <v>0</v>
      </c>
      <c r="AG510" s="117">
        <f t="shared" si="388"/>
        <v>1000</v>
      </c>
      <c r="AH510" s="117">
        <f t="shared" si="389"/>
        <v>100</v>
      </c>
      <c r="AJ510" s="117"/>
      <c r="AK510" s="117"/>
      <c r="AL510" s="117"/>
      <c r="AM510" s="117">
        <f t="shared" si="397"/>
        <v>0</v>
      </c>
      <c r="AN510" s="117">
        <f t="shared" si="393"/>
        <v>0</v>
      </c>
      <c r="AP510" s="117"/>
      <c r="AQ510" s="117"/>
      <c r="AR510" s="117"/>
      <c r="AS510" s="117">
        <f t="shared" si="398"/>
        <v>0</v>
      </c>
      <c r="AT510" s="117">
        <f t="shared" si="394"/>
        <v>0</v>
      </c>
      <c r="AV510" s="117">
        <f t="shared" si="399"/>
        <v>0</v>
      </c>
      <c r="AW510" s="117">
        <f t="shared" si="390"/>
        <v>0</v>
      </c>
      <c r="AY510" s="117">
        <f t="shared" si="400"/>
        <v>1000</v>
      </c>
      <c r="AZ510" s="144">
        <f t="shared" si="391"/>
        <v>100</v>
      </c>
      <c r="BB510" s="117">
        <f t="shared" si="401"/>
        <v>0</v>
      </c>
      <c r="BC510" s="117">
        <f t="shared" si="403"/>
        <v>0</v>
      </c>
      <c r="BD510" s="117">
        <f t="shared" si="402"/>
        <v>1000</v>
      </c>
      <c r="BE510" s="93"/>
    </row>
    <row r="511" spans="1:57" ht="30" customHeight="1" thickBot="1" x14ac:dyDescent="0.25">
      <c r="A511" s="74"/>
      <c r="B511" s="76"/>
      <c r="C511" s="76"/>
      <c r="D511" s="77"/>
      <c r="E511" s="78"/>
      <c r="F511" s="76"/>
      <c r="G511" s="79"/>
      <c r="H511" s="80"/>
      <c r="I511" s="81"/>
      <c r="J511" s="78"/>
      <c r="K511" s="127">
        <v>7</v>
      </c>
      <c r="L511" s="83"/>
      <c r="M511" s="77"/>
      <c r="N511" s="128" t="s">
        <v>56</v>
      </c>
      <c r="O511" s="129">
        <v>2000</v>
      </c>
      <c r="P511" s="117">
        <v>4000</v>
      </c>
      <c r="Q511" s="117">
        <v>4000</v>
      </c>
      <c r="R511" s="117">
        <v>4000</v>
      </c>
      <c r="S511" s="117">
        <v>4000</v>
      </c>
      <c r="T511" s="117"/>
      <c r="U511" s="117"/>
      <c r="V511" s="117"/>
      <c r="W511" s="117">
        <v>1000</v>
      </c>
      <c r="X511" s="117">
        <f t="shared" si="395"/>
        <v>1000</v>
      </c>
      <c r="Y511" s="117">
        <f t="shared" si="387"/>
        <v>25</v>
      </c>
      <c r="AA511" s="117"/>
      <c r="AB511" s="117"/>
      <c r="AC511" s="117">
        <v>1000</v>
      </c>
      <c r="AD511" s="117">
        <f t="shared" si="396"/>
        <v>1000</v>
      </c>
      <c r="AE511" s="117">
        <f t="shared" si="392"/>
        <v>25</v>
      </c>
      <c r="AG511" s="117">
        <f t="shared" si="388"/>
        <v>2000</v>
      </c>
      <c r="AH511" s="117">
        <f t="shared" si="389"/>
        <v>50</v>
      </c>
      <c r="AJ511" s="117">
        <v>1000</v>
      </c>
      <c r="AK511" s="117">
        <v>1000</v>
      </c>
      <c r="AL511" s="117"/>
      <c r="AM511" s="117">
        <f t="shared" si="397"/>
        <v>2000</v>
      </c>
      <c r="AN511" s="117">
        <f t="shared" si="393"/>
        <v>50</v>
      </c>
      <c r="AP511" s="117"/>
      <c r="AQ511" s="117"/>
      <c r="AR511" s="117"/>
      <c r="AS511" s="117">
        <f t="shared" si="398"/>
        <v>0</v>
      </c>
      <c r="AT511" s="117">
        <f t="shared" si="394"/>
        <v>0</v>
      </c>
      <c r="AV511" s="117">
        <f t="shared" si="399"/>
        <v>2000</v>
      </c>
      <c r="AW511" s="117">
        <f t="shared" si="390"/>
        <v>50</v>
      </c>
      <c r="AY511" s="117">
        <f t="shared" si="400"/>
        <v>4000</v>
      </c>
      <c r="AZ511" s="144">
        <f t="shared" si="391"/>
        <v>100</v>
      </c>
      <c r="BB511" s="117">
        <f t="shared" si="401"/>
        <v>0</v>
      </c>
      <c r="BC511" s="117">
        <f t="shared" si="403"/>
        <v>0</v>
      </c>
      <c r="BD511" s="117">
        <f t="shared" si="402"/>
        <v>4000</v>
      </c>
      <c r="BE511" s="93"/>
    </row>
    <row r="512" spans="1:57" ht="30" customHeight="1" x14ac:dyDescent="0.2">
      <c r="A512" s="74"/>
      <c r="B512" s="76"/>
      <c r="C512" s="76"/>
      <c r="D512" s="77"/>
      <c r="E512" s="78"/>
      <c r="F512" s="76"/>
      <c r="G512" s="79"/>
      <c r="H512" s="220" t="s">
        <v>71</v>
      </c>
      <c r="I512" s="221"/>
      <c r="J512" s="222"/>
      <c r="K512" s="223"/>
      <c r="L512" s="223"/>
      <c r="M512" s="224"/>
      <c r="N512" s="225" t="s">
        <v>72</v>
      </c>
      <c r="O512" s="226">
        <v>0</v>
      </c>
      <c r="P512" s="227">
        <f t="shared" ref="P512:S514" si="404">P513</f>
        <v>2000</v>
      </c>
      <c r="Q512" s="227">
        <f t="shared" si="404"/>
        <v>2000</v>
      </c>
      <c r="R512" s="227">
        <f t="shared" si="404"/>
        <v>2000</v>
      </c>
      <c r="S512" s="227">
        <f t="shared" si="404"/>
        <v>2000</v>
      </c>
      <c r="T512" s="227"/>
      <c r="U512" s="227">
        <f t="shared" ref="U512:W514" si="405">U513</f>
        <v>0</v>
      </c>
      <c r="V512" s="227">
        <f t="shared" si="405"/>
        <v>0</v>
      </c>
      <c r="W512" s="227">
        <f t="shared" si="405"/>
        <v>500</v>
      </c>
      <c r="X512" s="227">
        <f>U512+V512+W512</f>
        <v>500</v>
      </c>
      <c r="Y512" s="86">
        <f t="shared" si="365"/>
        <v>25</v>
      </c>
      <c r="AA512" s="227">
        <f t="shared" ref="AA512:AC514" si="406">AA513</f>
        <v>0</v>
      </c>
      <c r="AB512" s="227">
        <f t="shared" si="406"/>
        <v>500</v>
      </c>
      <c r="AC512" s="227">
        <f t="shared" si="406"/>
        <v>0</v>
      </c>
      <c r="AD512" s="227">
        <f t="shared" ref="AD512:AD534" si="407">AA512+AB512+AC512</f>
        <v>500</v>
      </c>
      <c r="AE512" s="170">
        <f t="shared" si="392"/>
        <v>25</v>
      </c>
      <c r="AG512" s="227">
        <f t="shared" si="366"/>
        <v>1000</v>
      </c>
      <c r="AH512" s="227">
        <f t="shared" si="367"/>
        <v>50</v>
      </c>
      <c r="AJ512" s="227">
        <f t="shared" ref="AJ512:AL514" si="408">AJ513</f>
        <v>0</v>
      </c>
      <c r="AK512" s="227">
        <f t="shared" si="408"/>
        <v>0</v>
      </c>
      <c r="AL512" s="227">
        <f t="shared" si="408"/>
        <v>1000</v>
      </c>
      <c r="AM512" s="227">
        <f t="shared" ref="AM512:AM534" si="409">AJ512+AK512+AL512</f>
        <v>1000</v>
      </c>
      <c r="AN512" s="170">
        <f t="shared" si="393"/>
        <v>50</v>
      </c>
      <c r="AP512" s="227">
        <f t="shared" ref="AP512:AR514" si="410">AP513</f>
        <v>0</v>
      </c>
      <c r="AQ512" s="227">
        <f t="shared" si="410"/>
        <v>0</v>
      </c>
      <c r="AR512" s="227">
        <f t="shared" si="410"/>
        <v>0</v>
      </c>
      <c r="AS512" s="227">
        <f t="shared" ref="AS512:AS534" si="411">AP512+AQ512+AR512</f>
        <v>0</v>
      </c>
      <c r="AT512" s="170">
        <f t="shared" si="394"/>
        <v>0</v>
      </c>
      <c r="AV512" s="227">
        <f>AM512+AS512</f>
        <v>1000</v>
      </c>
      <c r="AW512" s="86">
        <f>AV512/(S512/100)</f>
        <v>50</v>
      </c>
      <c r="AY512" s="227">
        <f>AG512+AV512</f>
        <v>2000</v>
      </c>
      <c r="AZ512" s="227">
        <f>AY512/(S512/100)</f>
        <v>100</v>
      </c>
      <c r="BB512" s="226">
        <f>S512-AY512</f>
        <v>0</v>
      </c>
      <c r="BC512" s="227">
        <f>BB512/(S512/100)</f>
        <v>0</v>
      </c>
      <c r="BD512" s="227">
        <f>S512-BB512</f>
        <v>2000</v>
      </c>
      <c r="BE512" s="93"/>
    </row>
    <row r="513" spans="1:57" ht="30" customHeight="1" thickBot="1" x14ac:dyDescent="0.25">
      <c r="A513" s="74"/>
      <c r="B513" s="76"/>
      <c r="C513" s="76"/>
      <c r="D513" s="77"/>
      <c r="E513" s="78"/>
      <c r="F513" s="76"/>
      <c r="G513" s="79"/>
      <c r="H513" s="80"/>
      <c r="I513" s="118">
        <v>2</v>
      </c>
      <c r="J513" s="78"/>
      <c r="K513" s="76"/>
      <c r="L513" s="76"/>
      <c r="M513" s="77"/>
      <c r="N513" s="119" t="s">
        <v>51</v>
      </c>
      <c r="O513" s="120">
        <v>0</v>
      </c>
      <c r="P513" s="189">
        <f t="shared" si="404"/>
        <v>2000</v>
      </c>
      <c r="Q513" s="189">
        <f t="shared" si="404"/>
        <v>2000</v>
      </c>
      <c r="R513" s="189">
        <f t="shared" si="404"/>
        <v>2000</v>
      </c>
      <c r="S513" s="189">
        <f t="shared" si="404"/>
        <v>2000</v>
      </c>
      <c r="T513" s="189"/>
      <c r="U513" s="189">
        <f t="shared" si="405"/>
        <v>0</v>
      </c>
      <c r="V513" s="189">
        <f t="shared" si="405"/>
        <v>0</v>
      </c>
      <c r="W513" s="189">
        <f t="shared" si="405"/>
        <v>500</v>
      </c>
      <c r="X513" s="189">
        <f t="shared" si="372"/>
        <v>500</v>
      </c>
      <c r="Y513" s="189">
        <f t="shared" si="365"/>
        <v>25</v>
      </c>
      <c r="AA513" s="189">
        <f t="shared" si="406"/>
        <v>0</v>
      </c>
      <c r="AB513" s="189">
        <f t="shared" si="406"/>
        <v>500</v>
      </c>
      <c r="AC513" s="189">
        <f t="shared" si="406"/>
        <v>0</v>
      </c>
      <c r="AD513" s="189">
        <f t="shared" si="407"/>
        <v>500</v>
      </c>
      <c r="AE513" s="189">
        <f t="shared" si="392"/>
        <v>25</v>
      </c>
      <c r="AG513" s="189">
        <f t="shared" si="366"/>
        <v>1000</v>
      </c>
      <c r="AH513" s="189">
        <f t="shared" si="367"/>
        <v>50</v>
      </c>
      <c r="AJ513" s="189">
        <f t="shared" si="408"/>
        <v>0</v>
      </c>
      <c r="AK513" s="189">
        <f t="shared" si="408"/>
        <v>0</v>
      </c>
      <c r="AL513" s="189">
        <f t="shared" si="408"/>
        <v>1000</v>
      </c>
      <c r="AM513" s="189">
        <f t="shared" si="409"/>
        <v>1000</v>
      </c>
      <c r="AN513" s="189">
        <f t="shared" si="393"/>
        <v>50</v>
      </c>
      <c r="AP513" s="189">
        <f t="shared" si="410"/>
        <v>0</v>
      </c>
      <c r="AQ513" s="189">
        <f t="shared" si="410"/>
        <v>0</v>
      </c>
      <c r="AR513" s="189">
        <f t="shared" si="410"/>
        <v>0</v>
      </c>
      <c r="AS513" s="189">
        <f t="shared" si="411"/>
        <v>0</v>
      </c>
      <c r="AT513" s="189">
        <f t="shared" si="394"/>
        <v>0</v>
      </c>
      <c r="AV513" s="189">
        <f t="shared" si="363"/>
        <v>1000</v>
      </c>
      <c r="AW513" s="189">
        <f t="shared" si="368"/>
        <v>50</v>
      </c>
      <c r="AY513" s="189">
        <f t="shared" si="358"/>
        <v>2000</v>
      </c>
      <c r="AZ513" s="189">
        <f t="shared" si="369"/>
        <v>100</v>
      </c>
      <c r="BB513" s="120">
        <f t="shared" ref="BB513:BB549" si="412">S513-AY513</f>
        <v>0</v>
      </c>
      <c r="BC513" s="189">
        <f t="shared" ref="BC513:BC541" si="413">BB513/(S513/100)</f>
        <v>0</v>
      </c>
      <c r="BD513" s="189">
        <f t="shared" ref="BD513:BD549" si="414">S513-BB513</f>
        <v>2000</v>
      </c>
      <c r="BE513" s="93"/>
    </row>
    <row r="514" spans="1:57" ht="30" customHeight="1" thickBot="1" x14ac:dyDescent="0.25">
      <c r="A514" s="74"/>
      <c r="B514" s="76"/>
      <c r="C514" s="76"/>
      <c r="D514" s="77"/>
      <c r="E514" s="78"/>
      <c r="F514" s="76"/>
      <c r="G514" s="79"/>
      <c r="H514" s="191"/>
      <c r="I514" s="192"/>
      <c r="J514" s="124" t="s">
        <v>60</v>
      </c>
      <c r="K514" s="178"/>
      <c r="L514" s="178"/>
      <c r="M514" s="179"/>
      <c r="N514" s="101" t="s">
        <v>61</v>
      </c>
      <c r="O514" s="102">
        <v>0</v>
      </c>
      <c r="P514" s="193">
        <f t="shared" si="404"/>
        <v>2000</v>
      </c>
      <c r="Q514" s="193">
        <f t="shared" si="404"/>
        <v>2000</v>
      </c>
      <c r="R514" s="193">
        <f t="shared" si="404"/>
        <v>2000</v>
      </c>
      <c r="S514" s="193">
        <f t="shared" si="404"/>
        <v>2000</v>
      </c>
      <c r="T514" s="193"/>
      <c r="U514" s="193">
        <f t="shared" si="405"/>
        <v>0</v>
      </c>
      <c r="V514" s="193">
        <f t="shared" si="405"/>
        <v>0</v>
      </c>
      <c r="W514" s="193">
        <f t="shared" si="405"/>
        <v>500</v>
      </c>
      <c r="X514" s="193">
        <f>U514+V514+W514</f>
        <v>500</v>
      </c>
      <c r="Y514" s="86">
        <f t="shared" si="365"/>
        <v>25</v>
      </c>
      <c r="AA514" s="193">
        <f t="shared" si="406"/>
        <v>0</v>
      </c>
      <c r="AB514" s="193">
        <f t="shared" si="406"/>
        <v>500</v>
      </c>
      <c r="AC514" s="193">
        <f t="shared" si="406"/>
        <v>0</v>
      </c>
      <c r="AD514" s="193">
        <f t="shared" si="407"/>
        <v>500</v>
      </c>
      <c r="AE514" s="170">
        <f t="shared" si="392"/>
        <v>25</v>
      </c>
      <c r="AG514" s="193">
        <f t="shared" si="366"/>
        <v>1000</v>
      </c>
      <c r="AH514" s="193">
        <f t="shared" si="367"/>
        <v>50</v>
      </c>
      <c r="AJ514" s="193">
        <f t="shared" si="408"/>
        <v>0</v>
      </c>
      <c r="AK514" s="193">
        <f t="shared" si="408"/>
        <v>0</v>
      </c>
      <c r="AL514" s="193">
        <f t="shared" si="408"/>
        <v>1000</v>
      </c>
      <c r="AM514" s="193">
        <f t="shared" si="409"/>
        <v>1000</v>
      </c>
      <c r="AN514" s="170">
        <f t="shared" si="393"/>
        <v>50</v>
      </c>
      <c r="AP514" s="193">
        <f t="shared" si="410"/>
        <v>0</v>
      </c>
      <c r="AQ514" s="193">
        <f t="shared" si="410"/>
        <v>0</v>
      </c>
      <c r="AR514" s="193">
        <f t="shared" si="410"/>
        <v>0</v>
      </c>
      <c r="AS514" s="193">
        <f t="shared" si="411"/>
        <v>0</v>
      </c>
      <c r="AT514" s="170">
        <f t="shared" si="394"/>
        <v>0</v>
      </c>
      <c r="AV514" s="193">
        <f t="shared" si="363"/>
        <v>1000</v>
      </c>
      <c r="AW514" s="86">
        <f t="shared" si="368"/>
        <v>50</v>
      </c>
      <c r="AY514" s="193">
        <f t="shared" si="358"/>
        <v>2000</v>
      </c>
      <c r="AZ514" s="193">
        <f t="shared" si="369"/>
        <v>100</v>
      </c>
      <c r="BB514" s="102">
        <f t="shared" si="412"/>
        <v>0</v>
      </c>
      <c r="BC514" s="193">
        <f t="shared" si="413"/>
        <v>0</v>
      </c>
      <c r="BD514" s="193">
        <f t="shared" si="414"/>
        <v>2000</v>
      </c>
      <c r="BE514" s="93"/>
    </row>
    <row r="515" spans="1:57" ht="30" customHeight="1" x14ac:dyDescent="0.2">
      <c r="A515" s="74"/>
      <c r="B515" s="76"/>
      <c r="C515" s="76"/>
      <c r="D515" s="77"/>
      <c r="E515" s="78"/>
      <c r="F515" s="76"/>
      <c r="G515" s="79"/>
      <c r="H515" s="80"/>
      <c r="I515" s="81"/>
      <c r="J515" s="78"/>
      <c r="K515" s="127">
        <v>1</v>
      </c>
      <c r="L515" s="83"/>
      <c r="M515" s="77"/>
      <c r="N515" s="128" t="s">
        <v>62</v>
      </c>
      <c r="O515" s="129">
        <v>0</v>
      </c>
      <c r="P515" s="117">
        <v>2000</v>
      </c>
      <c r="Q515" s="117">
        <v>2000</v>
      </c>
      <c r="R515" s="117">
        <v>2000</v>
      </c>
      <c r="S515" s="117">
        <v>2000</v>
      </c>
      <c r="T515" s="117"/>
      <c r="U515" s="117"/>
      <c r="V515" s="117"/>
      <c r="W515" s="117">
        <v>500</v>
      </c>
      <c r="X515" s="117">
        <f>U515+V515+W515</f>
        <v>500</v>
      </c>
      <c r="Y515" s="86">
        <f t="shared" si="365"/>
        <v>25</v>
      </c>
      <c r="AA515" s="117"/>
      <c r="AB515" s="117">
        <v>500</v>
      </c>
      <c r="AC515" s="117"/>
      <c r="AD515" s="117">
        <f t="shared" si="407"/>
        <v>500</v>
      </c>
      <c r="AE515" s="170">
        <f t="shared" si="392"/>
        <v>25</v>
      </c>
      <c r="AG515" s="117">
        <f t="shared" si="366"/>
        <v>1000</v>
      </c>
      <c r="AH515" s="117">
        <f t="shared" si="367"/>
        <v>50</v>
      </c>
      <c r="AJ515" s="117"/>
      <c r="AK515" s="117"/>
      <c r="AL515" s="117">
        <v>1000</v>
      </c>
      <c r="AM515" s="117">
        <f t="shared" si="409"/>
        <v>1000</v>
      </c>
      <c r="AN515" s="170">
        <f t="shared" si="393"/>
        <v>50</v>
      </c>
      <c r="AP515" s="117"/>
      <c r="AQ515" s="117"/>
      <c r="AR515" s="117"/>
      <c r="AS515" s="117">
        <f t="shared" si="411"/>
        <v>0</v>
      </c>
      <c r="AT515" s="170">
        <f t="shared" si="394"/>
        <v>0</v>
      </c>
      <c r="AV515" s="117">
        <f t="shared" si="363"/>
        <v>1000</v>
      </c>
      <c r="AW515" s="86">
        <f t="shared" si="368"/>
        <v>50</v>
      </c>
      <c r="AY515" s="117">
        <f t="shared" si="358"/>
        <v>2000</v>
      </c>
      <c r="AZ515" s="117">
        <f t="shared" si="369"/>
        <v>100</v>
      </c>
      <c r="BB515" s="117">
        <f t="shared" si="412"/>
        <v>0</v>
      </c>
      <c r="BC515" s="117">
        <f t="shared" si="413"/>
        <v>0</v>
      </c>
      <c r="BD515" s="117">
        <f t="shared" si="414"/>
        <v>2000</v>
      </c>
      <c r="BE515" s="93"/>
    </row>
    <row r="516" spans="1:57" ht="30" customHeight="1" x14ac:dyDescent="0.2">
      <c r="A516" s="74"/>
      <c r="B516" s="76"/>
      <c r="C516" s="76"/>
      <c r="D516" s="386" t="s">
        <v>98</v>
      </c>
      <c r="E516" s="387"/>
      <c r="F516" s="388"/>
      <c r="G516" s="389"/>
      <c r="H516" s="390"/>
      <c r="I516" s="391"/>
      <c r="J516" s="387"/>
      <c r="K516" s="392"/>
      <c r="L516" s="393"/>
      <c r="M516" s="394"/>
      <c r="N516" s="395" t="s">
        <v>99</v>
      </c>
      <c r="O516" s="396">
        <v>4529000</v>
      </c>
      <c r="P516" s="397">
        <f t="shared" ref="P516:W518" si="415">P517</f>
        <v>6548000</v>
      </c>
      <c r="Q516" s="399">
        <f t="shared" si="415"/>
        <v>7154000</v>
      </c>
      <c r="R516" s="400">
        <f t="shared" si="415"/>
        <v>7826000</v>
      </c>
      <c r="S516" s="397">
        <f t="shared" si="415"/>
        <v>6548000</v>
      </c>
      <c r="T516" s="397"/>
      <c r="U516" s="397">
        <f t="shared" si="415"/>
        <v>658000</v>
      </c>
      <c r="V516" s="397">
        <f t="shared" si="415"/>
        <v>470000</v>
      </c>
      <c r="W516" s="397">
        <f t="shared" si="415"/>
        <v>473000</v>
      </c>
      <c r="X516" s="397">
        <f t="shared" si="372"/>
        <v>1601000</v>
      </c>
      <c r="Y516" s="397">
        <f t="shared" si="365"/>
        <v>24.450213805742212</v>
      </c>
      <c r="Z516" s="398"/>
      <c r="AA516" s="397">
        <f t="shared" ref="AA516:AC518" si="416">AA517</f>
        <v>517000</v>
      </c>
      <c r="AB516" s="397">
        <f t="shared" si="416"/>
        <v>510000</v>
      </c>
      <c r="AC516" s="397">
        <f t="shared" si="416"/>
        <v>514500</v>
      </c>
      <c r="AD516" s="397">
        <f t="shared" si="407"/>
        <v>1541500</v>
      </c>
      <c r="AE516" s="397">
        <f t="shared" si="392"/>
        <v>23.541539401343922</v>
      </c>
      <c r="AF516" s="398"/>
      <c r="AG516" s="397">
        <f t="shared" si="366"/>
        <v>3142500</v>
      </c>
      <c r="AH516" s="397">
        <f t="shared" si="367"/>
        <v>47.991753207086134</v>
      </c>
      <c r="AI516" s="398"/>
      <c r="AJ516" s="397">
        <f t="shared" ref="AJ516:AL518" si="417">AJ517</f>
        <v>539000</v>
      </c>
      <c r="AK516" s="397">
        <f t="shared" si="417"/>
        <v>553000</v>
      </c>
      <c r="AL516" s="397">
        <f t="shared" si="417"/>
        <v>541000</v>
      </c>
      <c r="AM516" s="397">
        <f t="shared" si="409"/>
        <v>1633000</v>
      </c>
      <c r="AN516" s="397">
        <f t="shared" si="393"/>
        <v>24.938912645082468</v>
      </c>
      <c r="AO516" s="398"/>
      <c r="AP516" s="397">
        <f t="shared" ref="AP516:AR518" si="418">AP517</f>
        <v>652000</v>
      </c>
      <c r="AQ516" s="397">
        <f t="shared" si="418"/>
        <v>501500</v>
      </c>
      <c r="AR516" s="397">
        <f t="shared" si="418"/>
        <v>619000</v>
      </c>
      <c r="AS516" s="397">
        <f t="shared" si="411"/>
        <v>1772500</v>
      </c>
      <c r="AT516" s="397">
        <f t="shared" si="394"/>
        <v>27.069334147831398</v>
      </c>
      <c r="AU516" s="398"/>
      <c r="AV516" s="397">
        <f t="shared" si="363"/>
        <v>3405500</v>
      </c>
      <c r="AW516" s="397">
        <f t="shared" si="368"/>
        <v>52.008246792913866</v>
      </c>
      <c r="AX516" s="398"/>
      <c r="AY516" s="397">
        <f t="shared" si="358"/>
        <v>6548000</v>
      </c>
      <c r="AZ516" s="397">
        <f t="shared" si="369"/>
        <v>100</v>
      </c>
      <c r="BB516" s="95">
        <f t="shared" si="412"/>
        <v>0</v>
      </c>
      <c r="BC516" s="96">
        <f t="shared" si="413"/>
        <v>0</v>
      </c>
      <c r="BD516" s="96">
        <f t="shared" si="414"/>
        <v>6548000</v>
      </c>
      <c r="BE516" s="93"/>
    </row>
    <row r="517" spans="1:57" ht="30" customHeight="1" x14ac:dyDescent="0.2">
      <c r="A517" s="74"/>
      <c r="B517" s="76"/>
      <c r="C517" s="76"/>
      <c r="D517" s="77"/>
      <c r="E517" s="97" t="s">
        <v>45</v>
      </c>
      <c r="F517" s="76"/>
      <c r="G517" s="79"/>
      <c r="H517" s="80"/>
      <c r="I517" s="81"/>
      <c r="J517" s="78"/>
      <c r="K517" s="82"/>
      <c r="L517" s="83"/>
      <c r="M517" s="77"/>
      <c r="N517" s="84" t="s">
        <v>46</v>
      </c>
      <c r="O517" s="98">
        <v>4529000</v>
      </c>
      <c r="P517" s="99">
        <f t="shared" si="415"/>
        <v>6548000</v>
      </c>
      <c r="Q517" s="86">
        <f t="shared" si="415"/>
        <v>7154000</v>
      </c>
      <c r="R517" s="87">
        <f t="shared" si="415"/>
        <v>7826000</v>
      </c>
      <c r="S517" s="99">
        <f t="shared" si="415"/>
        <v>6548000</v>
      </c>
      <c r="T517" s="99"/>
      <c r="U517" s="99">
        <f t="shared" si="415"/>
        <v>658000</v>
      </c>
      <c r="V517" s="99">
        <f t="shared" si="415"/>
        <v>470000</v>
      </c>
      <c r="W517" s="99">
        <f t="shared" si="415"/>
        <v>473000</v>
      </c>
      <c r="X517" s="99">
        <f t="shared" si="372"/>
        <v>1601000</v>
      </c>
      <c r="Y517" s="99">
        <f t="shared" si="365"/>
        <v>24.450213805742212</v>
      </c>
      <c r="AA517" s="99">
        <f t="shared" si="416"/>
        <v>517000</v>
      </c>
      <c r="AB517" s="99">
        <f t="shared" si="416"/>
        <v>510000</v>
      </c>
      <c r="AC517" s="99">
        <f t="shared" si="416"/>
        <v>514500</v>
      </c>
      <c r="AD517" s="99">
        <f t="shared" si="407"/>
        <v>1541500</v>
      </c>
      <c r="AE517" s="99">
        <f t="shared" si="392"/>
        <v>23.541539401343922</v>
      </c>
      <c r="AG517" s="99">
        <f t="shared" si="366"/>
        <v>3142500</v>
      </c>
      <c r="AH517" s="99">
        <f t="shared" si="367"/>
        <v>47.991753207086134</v>
      </c>
      <c r="AJ517" s="99">
        <f t="shared" si="417"/>
        <v>539000</v>
      </c>
      <c r="AK517" s="99">
        <f t="shared" si="417"/>
        <v>553000</v>
      </c>
      <c r="AL517" s="99">
        <f t="shared" si="417"/>
        <v>541000</v>
      </c>
      <c r="AM517" s="99">
        <f t="shared" si="409"/>
        <v>1633000</v>
      </c>
      <c r="AN517" s="99">
        <f t="shared" si="393"/>
        <v>24.938912645082468</v>
      </c>
      <c r="AP517" s="99">
        <f t="shared" si="418"/>
        <v>652000</v>
      </c>
      <c r="AQ517" s="99">
        <f t="shared" si="418"/>
        <v>501500</v>
      </c>
      <c r="AR517" s="99">
        <f t="shared" si="418"/>
        <v>619000</v>
      </c>
      <c r="AS517" s="99">
        <f t="shared" si="411"/>
        <v>1772500</v>
      </c>
      <c r="AT517" s="99">
        <f t="shared" si="394"/>
        <v>27.069334147831398</v>
      </c>
      <c r="AV517" s="99">
        <f t="shared" si="363"/>
        <v>3405500</v>
      </c>
      <c r="AW517" s="99">
        <f t="shared" si="368"/>
        <v>52.008246792913866</v>
      </c>
      <c r="AY517" s="99">
        <f t="shared" si="358"/>
        <v>6548000</v>
      </c>
      <c r="AZ517" s="99">
        <f t="shared" si="369"/>
        <v>100</v>
      </c>
      <c r="BB517" s="98">
        <f t="shared" si="412"/>
        <v>0</v>
      </c>
      <c r="BC517" s="99">
        <f t="shared" si="413"/>
        <v>0</v>
      </c>
      <c r="BD517" s="99">
        <f t="shared" si="414"/>
        <v>6548000</v>
      </c>
      <c r="BE517" s="93"/>
    </row>
    <row r="518" spans="1:57" ht="30" customHeight="1" x14ac:dyDescent="0.2">
      <c r="A518" s="74"/>
      <c r="B518" s="76"/>
      <c r="C518" s="76"/>
      <c r="D518" s="77"/>
      <c r="E518" s="78"/>
      <c r="F518" s="100">
        <v>4</v>
      </c>
      <c r="G518" s="79"/>
      <c r="H518" s="80"/>
      <c r="I518" s="81"/>
      <c r="J518" s="78"/>
      <c r="K518" s="82"/>
      <c r="L518" s="83"/>
      <c r="M518" s="77"/>
      <c r="N518" s="101" t="s">
        <v>47</v>
      </c>
      <c r="O518" s="102">
        <v>4529000</v>
      </c>
      <c r="P518" s="103">
        <f t="shared" si="415"/>
        <v>6548000</v>
      </c>
      <c r="Q518" s="125">
        <f t="shared" si="415"/>
        <v>7154000</v>
      </c>
      <c r="R518" s="126">
        <f t="shared" si="415"/>
        <v>7826000</v>
      </c>
      <c r="S518" s="103">
        <f t="shared" si="415"/>
        <v>6548000</v>
      </c>
      <c r="T518" s="103"/>
      <c r="U518" s="103">
        <f t="shared" si="415"/>
        <v>658000</v>
      </c>
      <c r="V518" s="103">
        <f t="shared" si="415"/>
        <v>470000</v>
      </c>
      <c r="W518" s="103">
        <f t="shared" si="415"/>
        <v>473000</v>
      </c>
      <c r="X518" s="103">
        <f t="shared" si="372"/>
        <v>1601000</v>
      </c>
      <c r="Y518" s="103">
        <f t="shared" si="365"/>
        <v>24.450213805742212</v>
      </c>
      <c r="AA518" s="103">
        <f t="shared" si="416"/>
        <v>517000</v>
      </c>
      <c r="AB518" s="103">
        <f t="shared" si="416"/>
        <v>510000</v>
      </c>
      <c r="AC518" s="103">
        <f t="shared" si="416"/>
        <v>514500</v>
      </c>
      <c r="AD518" s="103">
        <f t="shared" si="407"/>
        <v>1541500</v>
      </c>
      <c r="AE518" s="103">
        <f t="shared" si="392"/>
        <v>23.541539401343922</v>
      </c>
      <c r="AG518" s="103">
        <f t="shared" si="366"/>
        <v>3142500</v>
      </c>
      <c r="AH518" s="103">
        <f t="shared" si="367"/>
        <v>47.991753207086134</v>
      </c>
      <c r="AJ518" s="103">
        <f t="shared" si="417"/>
        <v>539000</v>
      </c>
      <c r="AK518" s="103">
        <f t="shared" si="417"/>
        <v>553000</v>
      </c>
      <c r="AL518" s="103">
        <f t="shared" si="417"/>
        <v>541000</v>
      </c>
      <c r="AM518" s="103">
        <f t="shared" si="409"/>
        <v>1633000</v>
      </c>
      <c r="AN518" s="103">
        <f t="shared" si="393"/>
        <v>24.938912645082468</v>
      </c>
      <c r="AP518" s="103">
        <f t="shared" si="418"/>
        <v>652000</v>
      </c>
      <c r="AQ518" s="103">
        <f t="shared" si="418"/>
        <v>501500</v>
      </c>
      <c r="AR518" s="103">
        <f t="shared" si="418"/>
        <v>619000</v>
      </c>
      <c r="AS518" s="103">
        <f t="shared" si="411"/>
        <v>1772500</v>
      </c>
      <c r="AT518" s="103">
        <f t="shared" si="394"/>
        <v>27.069334147831398</v>
      </c>
      <c r="AV518" s="103">
        <f t="shared" si="363"/>
        <v>3405500</v>
      </c>
      <c r="AW518" s="103">
        <f t="shared" si="368"/>
        <v>52.008246792913866</v>
      </c>
      <c r="AY518" s="103">
        <f t="shared" si="358"/>
        <v>6548000</v>
      </c>
      <c r="AZ518" s="103">
        <f t="shared" si="369"/>
        <v>100</v>
      </c>
      <c r="BB518" s="102">
        <f t="shared" si="412"/>
        <v>0</v>
      </c>
      <c r="BC518" s="103">
        <f t="shared" si="413"/>
        <v>0</v>
      </c>
      <c r="BD518" s="103">
        <f t="shared" si="414"/>
        <v>6548000</v>
      </c>
      <c r="BE518" s="93"/>
    </row>
    <row r="519" spans="1:57" ht="30" customHeight="1" x14ac:dyDescent="0.2">
      <c r="A519" s="74"/>
      <c r="B519" s="76"/>
      <c r="C519" s="76"/>
      <c r="D519" s="77"/>
      <c r="E519" s="78"/>
      <c r="F519" s="76"/>
      <c r="G519" s="104">
        <v>1</v>
      </c>
      <c r="H519" s="105"/>
      <c r="I519" s="81"/>
      <c r="J519" s="78"/>
      <c r="K519" s="82"/>
      <c r="L519" s="83"/>
      <c r="M519" s="77"/>
      <c r="N519" s="101" t="s">
        <v>48</v>
      </c>
      <c r="O519" s="102">
        <v>4529000</v>
      </c>
      <c r="P519" s="103">
        <f>P520+P535+P542+P550</f>
        <v>6548000</v>
      </c>
      <c r="Q519" s="125">
        <f>Q520+Q535+Q542+Q550</f>
        <v>7154000</v>
      </c>
      <c r="R519" s="126">
        <f>R520+R535+R542+R550</f>
        <v>7826000</v>
      </c>
      <c r="S519" s="103">
        <f>S520+S535+S542+S550</f>
        <v>6548000</v>
      </c>
      <c r="T519" s="103"/>
      <c r="U519" s="103">
        <f>U520+U535+U542+U550</f>
        <v>658000</v>
      </c>
      <c r="V519" s="103">
        <f>V520+V535+V542+V550</f>
        <v>470000</v>
      </c>
      <c r="W519" s="103">
        <f>W520+W535+W542+W550</f>
        <v>473000</v>
      </c>
      <c r="X519" s="103">
        <f t="shared" si="372"/>
        <v>1601000</v>
      </c>
      <c r="Y519" s="103">
        <f t="shared" si="365"/>
        <v>24.450213805742212</v>
      </c>
      <c r="AA519" s="103">
        <f>AA520+AA535+AA542+AA550</f>
        <v>517000</v>
      </c>
      <c r="AB519" s="103">
        <f>AB520+AB535+AB542+AB550</f>
        <v>510000</v>
      </c>
      <c r="AC519" s="103">
        <f>AC520+AC535+AC542+AC550</f>
        <v>514500</v>
      </c>
      <c r="AD519" s="103">
        <f t="shared" si="407"/>
        <v>1541500</v>
      </c>
      <c r="AE519" s="103">
        <f t="shared" si="392"/>
        <v>23.541539401343922</v>
      </c>
      <c r="AG519" s="103">
        <f t="shared" si="366"/>
        <v>3142500</v>
      </c>
      <c r="AH519" s="103">
        <f t="shared" si="367"/>
        <v>47.991753207086134</v>
      </c>
      <c r="AJ519" s="103">
        <f>AJ520+AJ535+AJ542+AJ550</f>
        <v>539000</v>
      </c>
      <c r="AK519" s="103">
        <f>AK520+AK535+AK542+AK550</f>
        <v>553000</v>
      </c>
      <c r="AL519" s="103">
        <f>AL520+AL535+AL542+AL550</f>
        <v>541000</v>
      </c>
      <c r="AM519" s="103">
        <f t="shared" si="409"/>
        <v>1633000</v>
      </c>
      <c r="AN519" s="103">
        <f t="shared" si="393"/>
        <v>24.938912645082468</v>
      </c>
      <c r="AP519" s="103">
        <f>AP520+AP535+AP542+AP550</f>
        <v>652000</v>
      </c>
      <c r="AQ519" s="103">
        <f>AQ520+AQ535+AQ542+AQ550</f>
        <v>501500</v>
      </c>
      <c r="AR519" s="103">
        <f>AR520+AR535+AR542+AR550</f>
        <v>619000</v>
      </c>
      <c r="AS519" s="103">
        <f t="shared" si="411"/>
        <v>1772500</v>
      </c>
      <c r="AT519" s="103">
        <f t="shared" si="394"/>
        <v>27.069334147831398</v>
      </c>
      <c r="AV519" s="103">
        <f t="shared" si="363"/>
        <v>3405500</v>
      </c>
      <c r="AW519" s="103">
        <f t="shared" si="368"/>
        <v>52.008246792913866</v>
      </c>
      <c r="AY519" s="103">
        <f t="shared" si="358"/>
        <v>6548000</v>
      </c>
      <c r="AZ519" s="103">
        <f t="shared" si="369"/>
        <v>100</v>
      </c>
      <c r="BB519" s="102">
        <f t="shared" si="412"/>
        <v>0</v>
      </c>
      <c r="BC519" s="103">
        <f t="shared" si="413"/>
        <v>0</v>
      </c>
      <c r="BD519" s="103">
        <f t="shared" si="414"/>
        <v>6548000</v>
      </c>
      <c r="BE519" s="93"/>
    </row>
    <row r="520" spans="1:57" ht="30" customHeight="1" x14ac:dyDescent="0.2">
      <c r="A520" s="74"/>
      <c r="B520" s="76"/>
      <c r="C520" s="76"/>
      <c r="D520" s="77"/>
      <c r="E520" s="78"/>
      <c r="F520" s="76"/>
      <c r="G520" s="104"/>
      <c r="H520" s="169" t="s">
        <v>43</v>
      </c>
      <c r="I520" s="81"/>
      <c r="J520" s="78"/>
      <c r="K520" s="82"/>
      <c r="L520" s="83"/>
      <c r="M520" s="77"/>
      <c r="N520" s="101" t="s">
        <v>48</v>
      </c>
      <c r="O520" s="102">
        <v>4486000</v>
      </c>
      <c r="P520" s="103">
        <f>P521</f>
        <v>6503000</v>
      </c>
      <c r="Q520" s="125">
        <f>Q521</f>
        <v>7106000</v>
      </c>
      <c r="R520" s="126">
        <f>R521</f>
        <v>7773000</v>
      </c>
      <c r="S520" s="103">
        <f>S521</f>
        <v>6503000</v>
      </c>
      <c r="T520" s="103"/>
      <c r="U520" s="103">
        <f>U521</f>
        <v>658000</v>
      </c>
      <c r="V520" s="103">
        <f>V521</f>
        <v>470000</v>
      </c>
      <c r="W520" s="103">
        <f>W521</f>
        <v>462500</v>
      </c>
      <c r="X520" s="103">
        <f t="shared" si="372"/>
        <v>1590500</v>
      </c>
      <c r="Y520" s="103">
        <f t="shared" si="365"/>
        <v>24.457942488082423</v>
      </c>
      <c r="AA520" s="103">
        <f>AA521</f>
        <v>512000</v>
      </c>
      <c r="AB520" s="103">
        <f>AB521</f>
        <v>504500</v>
      </c>
      <c r="AC520" s="103">
        <f>AC521</f>
        <v>508000</v>
      </c>
      <c r="AD520" s="103">
        <f t="shared" si="407"/>
        <v>1524500</v>
      </c>
      <c r="AE520" s="103">
        <f t="shared" si="392"/>
        <v>23.443026295555896</v>
      </c>
      <c r="AG520" s="103">
        <f t="shared" si="366"/>
        <v>3115000</v>
      </c>
      <c r="AH520" s="103">
        <f t="shared" si="367"/>
        <v>47.900968783638319</v>
      </c>
      <c r="AJ520" s="103">
        <f>AJ521</f>
        <v>529500</v>
      </c>
      <c r="AK520" s="103">
        <f>AK521</f>
        <v>549500</v>
      </c>
      <c r="AL520" s="103">
        <f>AL521</f>
        <v>539000</v>
      </c>
      <c r="AM520" s="103">
        <f t="shared" si="409"/>
        <v>1618000</v>
      </c>
      <c r="AN520" s="103">
        <f t="shared" si="393"/>
        <v>24.880824234968475</v>
      </c>
      <c r="AP520" s="103">
        <f>AP521</f>
        <v>650500</v>
      </c>
      <c r="AQ520" s="103">
        <f>AQ521</f>
        <v>500500</v>
      </c>
      <c r="AR520" s="103">
        <f>AR521</f>
        <v>619000</v>
      </c>
      <c r="AS520" s="103">
        <f t="shared" si="411"/>
        <v>1770000</v>
      </c>
      <c r="AT520" s="103">
        <f t="shared" si="394"/>
        <v>27.218206981393202</v>
      </c>
      <c r="AV520" s="103">
        <f t="shared" si="363"/>
        <v>3388000</v>
      </c>
      <c r="AW520" s="103">
        <f t="shared" si="368"/>
        <v>52.099031216361681</v>
      </c>
      <c r="AY520" s="103">
        <f t="shared" si="358"/>
        <v>6503000</v>
      </c>
      <c r="AZ520" s="103">
        <f t="shared" si="369"/>
        <v>100</v>
      </c>
      <c r="BB520" s="102">
        <f t="shared" si="412"/>
        <v>0</v>
      </c>
      <c r="BC520" s="103">
        <f t="shared" si="413"/>
        <v>0</v>
      </c>
      <c r="BD520" s="103">
        <f t="shared" si="414"/>
        <v>6503000</v>
      </c>
      <c r="BE520" s="93"/>
    </row>
    <row r="521" spans="1:57" ht="30" customHeight="1" thickBot="1" x14ac:dyDescent="0.25">
      <c r="A521" s="74"/>
      <c r="B521" s="76"/>
      <c r="C521" s="76"/>
      <c r="D521" s="77"/>
      <c r="E521" s="78"/>
      <c r="F521" s="76"/>
      <c r="G521" s="79"/>
      <c r="H521" s="80"/>
      <c r="I521" s="118">
        <v>2</v>
      </c>
      <c r="J521" s="78"/>
      <c r="K521" s="82"/>
      <c r="L521" s="83"/>
      <c r="M521" s="77"/>
      <c r="N521" s="119" t="s">
        <v>51</v>
      </c>
      <c r="O521" s="120">
        <v>4486000</v>
      </c>
      <c r="P521" s="121">
        <f>P522+P526+P530</f>
        <v>6503000</v>
      </c>
      <c r="Q521" s="122">
        <f>Q522+Q526+Q530</f>
        <v>7106000</v>
      </c>
      <c r="R521" s="123">
        <f>R522+R526+R530</f>
        <v>7773000</v>
      </c>
      <c r="S521" s="121">
        <f>S522+S526+S530</f>
        <v>6503000</v>
      </c>
      <c r="T521" s="121"/>
      <c r="U521" s="121">
        <f>U522+U526+U530</f>
        <v>658000</v>
      </c>
      <c r="V521" s="121">
        <f>V522+V526+V530</f>
        <v>470000</v>
      </c>
      <c r="W521" s="121">
        <f>W522+W526+W530</f>
        <v>462500</v>
      </c>
      <c r="X521" s="121">
        <f t="shared" si="372"/>
        <v>1590500</v>
      </c>
      <c r="Y521" s="121">
        <f t="shared" si="365"/>
        <v>24.457942488082423</v>
      </c>
      <c r="AA521" s="121">
        <f>AA522+AA526+AA530</f>
        <v>512000</v>
      </c>
      <c r="AB521" s="121">
        <f>AB522+AB526+AB530</f>
        <v>504500</v>
      </c>
      <c r="AC521" s="121">
        <f>AC522+AC526+AC530</f>
        <v>508000</v>
      </c>
      <c r="AD521" s="121">
        <f t="shared" si="407"/>
        <v>1524500</v>
      </c>
      <c r="AE521" s="121">
        <f t="shared" si="392"/>
        <v>23.443026295555896</v>
      </c>
      <c r="AG521" s="121">
        <f t="shared" si="366"/>
        <v>3115000</v>
      </c>
      <c r="AH521" s="121">
        <f t="shared" si="367"/>
        <v>47.900968783638319</v>
      </c>
      <c r="AJ521" s="121">
        <f>AJ522+AJ526+AJ530</f>
        <v>529500</v>
      </c>
      <c r="AK521" s="121">
        <f>AK522+AK526+AK530</f>
        <v>549500</v>
      </c>
      <c r="AL521" s="121">
        <f>AL522+AL526+AL530</f>
        <v>539000</v>
      </c>
      <c r="AM521" s="121">
        <f t="shared" si="409"/>
        <v>1618000</v>
      </c>
      <c r="AN521" s="121">
        <f t="shared" si="393"/>
        <v>24.880824234968475</v>
      </c>
      <c r="AP521" s="121">
        <f>AP522+AP526+AP530</f>
        <v>650500</v>
      </c>
      <c r="AQ521" s="121">
        <f>AQ522+AQ526+AQ530</f>
        <v>500500</v>
      </c>
      <c r="AR521" s="121">
        <f>AR522+AR526+AR530</f>
        <v>619000</v>
      </c>
      <c r="AS521" s="121">
        <f t="shared" si="411"/>
        <v>1770000</v>
      </c>
      <c r="AT521" s="121">
        <f t="shared" si="394"/>
        <v>27.218206981393202</v>
      </c>
      <c r="AV521" s="121">
        <f t="shared" si="363"/>
        <v>3388000</v>
      </c>
      <c r="AW521" s="121">
        <f t="shared" si="368"/>
        <v>52.099031216361681</v>
      </c>
      <c r="AY521" s="121">
        <f t="shared" si="358"/>
        <v>6503000</v>
      </c>
      <c r="AZ521" s="121">
        <f t="shared" si="369"/>
        <v>100</v>
      </c>
      <c r="BB521" s="120">
        <f t="shared" si="412"/>
        <v>0</v>
      </c>
      <c r="BC521" s="121">
        <f t="shared" si="413"/>
        <v>0</v>
      </c>
      <c r="BD521" s="121">
        <f t="shared" si="414"/>
        <v>6503000</v>
      </c>
      <c r="BE521" s="93"/>
    </row>
    <row r="522" spans="1:57" ht="30" customHeight="1" thickBot="1" x14ac:dyDescent="0.25">
      <c r="A522" s="74"/>
      <c r="B522" s="76"/>
      <c r="C522" s="76"/>
      <c r="D522" s="77"/>
      <c r="E522" s="78"/>
      <c r="F522" s="76"/>
      <c r="G522" s="79"/>
      <c r="H522" s="80"/>
      <c r="I522" s="81"/>
      <c r="J522" s="124" t="s">
        <v>60</v>
      </c>
      <c r="K522" s="82"/>
      <c r="L522" s="83"/>
      <c r="M522" s="77"/>
      <c r="N522" s="101" t="s">
        <v>61</v>
      </c>
      <c r="O522" s="103">
        <v>3740000</v>
      </c>
      <c r="P522" s="103">
        <f>P523+P524+P525</f>
        <v>5510000</v>
      </c>
      <c r="Q522" s="125">
        <f>Q523+Q524+Q525</f>
        <v>5960000</v>
      </c>
      <c r="R522" s="126">
        <f>R523+R524+R525</f>
        <v>6520000</v>
      </c>
      <c r="S522" s="103">
        <f>S523+S524+S525</f>
        <v>5510000</v>
      </c>
      <c r="T522" s="103"/>
      <c r="U522" s="103">
        <f>U523+U524+U525</f>
        <v>556000</v>
      </c>
      <c r="V522" s="103">
        <f>V523+V524+V525</f>
        <v>397000</v>
      </c>
      <c r="W522" s="103">
        <f>W523+W524+W525</f>
        <v>376000</v>
      </c>
      <c r="X522" s="103">
        <f t="shared" si="372"/>
        <v>1329000</v>
      </c>
      <c r="Y522" s="103">
        <f t="shared" si="365"/>
        <v>24.119782214156078</v>
      </c>
      <c r="AA522" s="103">
        <f>AA523+AA524+AA525</f>
        <v>433000</v>
      </c>
      <c r="AB522" s="103">
        <f>AB523+AB524+AB525</f>
        <v>425000</v>
      </c>
      <c r="AC522" s="103">
        <f>AC523+AC524+AC525</f>
        <v>427000</v>
      </c>
      <c r="AD522" s="103">
        <f t="shared" si="407"/>
        <v>1285000</v>
      </c>
      <c r="AE522" s="170">
        <f t="shared" ref="AE522:AE529" si="419">AD522/(P522/100)</f>
        <v>23.321234119782215</v>
      </c>
      <c r="AG522" s="103">
        <f t="shared" si="366"/>
        <v>2614000</v>
      </c>
      <c r="AH522" s="103">
        <f t="shared" si="367"/>
        <v>47.441016333938293</v>
      </c>
      <c r="AJ522" s="103">
        <f>AJ523+AJ524+AJ525</f>
        <v>446000</v>
      </c>
      <c r="AK522" s="103">
        <f>AK523+AK524+AK525</f>
        <v>466000</v>
      </c>
      <c r="AL522" s="103">
        <f>AL523+AL524+AL525</f>
        <v>456000</v>
      </c>
      <c r="AM522" s="103">
        <f t="shared" si="409"/>
        <v>1368000</v>
      </c>
      <c r="AN522" s="170">
        <f t="shared" ref="AN522:AN529" si="420">AM522/(P522/100)</f>
        <v>24.827586206896552</v>
      </c>
      <c r="AP522" s="103">
        <f>AP523+AP524+AP525</f>
        <v>564000</v>
      </c>
      <c r="AQ522" s="103">
        <f>AQ523+AQ524+AQ525</f>
        <v>414000</v>
      </c>
      <c r="AR522" s="103">
        <f>AR523+AR524+AR525</f>
        <v>550000</v>
      </c>
      <c r="AS522" s="103">
        <f t="shared" si="411"/>
        <v>1528000</v>
      </c>
      <c r="AT522" s="170">
        <f t="shared" ref="AT522:AT529" si="421">AS522/(P522/100)</f>
        <v>27.731397459165155</v>
      </c>
      <c r="AV522" s="103">
        <f t="shared" si="363"/>
        <v>2896000</v>
      </c>
      <c r="AW522" s="103">
        <f t="shared" si="368"/>
        <v>52.558983666061707</v>
      </c>
      <c r="AY522" s="103">
        <f t="shared" si="358"/>
        <v>5510000</v>
      </c>
      <c r="AZ522" s="103">
        <f t="shared" si="369"/>
        <v>100</v>
      </c>
      <c r="BB522" s="102">
        <f t="shared" si="412"/>
        <v>0</v>
      </c>
      <c r="BC522" s="103">
        <f t="shared" si="413"/>
        <v>0</v>
      </c>
      <c r="BD522" s="103">
        <f t="shared" si="414"/>
        <v>5510000</v>
      </c>
      <c r="BE522" s="93"/>
    </row>
    <row r="523" spans="1:57" ht="30" customHeight="1" thickBot="1" x14ac:dyDescent="0.25">
      <c r="A523" s="74"/>
      <c r="B523" s="76"/>
      <c r="C523" s="76"/>
      <c r="D523" s="77"/>
      <c r="E523" s="78"/>
      <c r="F523" s="76"/>
      <c r="G523" s="79"/>
      <c r="H523" s="80"/>
      <c r="I523" s="81"/>
      <c r="J523" s="78"/>
      <c r="K523" s="127">
        <v>1</v>
      </c>
      <c r="L523" s="83"/>
      <c r="M523" s="77"/>
      <c r="N523" s="128" t="s">
        <v>62</v>
      </c>
      <c r="O523" s="117">
        <v>3580000</v>
      </c>
      <c r="P523" s="117">
        <v>5240000</v>
      </c>
      <c r="Q523" s="117">
        <v>5665000</v>
      </c>
      <c r="R523" s="117">
        <v>6200000</v>
      </c>
      <c r="S523" s="117">
        <v>5240000</v>
      </c>
      <c r="T523" s="117"/>
      <c r="U523" s="160">
        <v>550000</v>
      </c>
      <c r="V523" s="160">
        <v>390000</v>
      </c>
      <c r="W523" s="160">
        <v>300000</v>
      </c>
      <c r="X523" s="117">
        <f t="shared" si="372"/>
        <v>1240000</v>
      </c>
      <c r="Y523" s="144">
        <f t="shared" si="365"/>
        <v>23.664122137404579</v>
      </c>
      <c r="AA523" s="160">
        <v>400000</v>
      </c>
      <c r="AB523" s="160">
        <v>400000</v>
      </c>
      <c r="AC523" s="160">
        <v>400000</v>
      </c>
      <c r="AD523" s="117">
        <f>AA523+AB523+AC523</f>
        <v>1200000</v>
      </c>
      <c r="AE523" s="171">
        <f t="shared" si="419"/>
        <v>22.900763358778626</v>
      </c>
      <c r="AG523" s="117">
        <f t="shared" si="366"/>
        <v>2440000</v>
      </c>
      <c r="AH523" s="117">
        <f t="shared" si="367"/>
        <v>46.564885496183209</v>
      </c>
      <c r="AJ523" s="160">
        <v>430000</v>
      </c>
      <c r="AK523" s="160">
        <v>440000</v>
      </c>
      <c r="AL523" s="160">
        <v>440000</v>
      </c>
      <c r="AM523" s="117">
        <f>AJ523+AK523+AL523</f>
        <v>1310000</v>
      </c>
      <c r="AN523" s="171">
        <f t="shared" si="420"/>
        <v>25</v>
      </c>
      <c r="AP523" s="160">
        <v>550000</v>
      </c>
      <c r="AQ523" s="160">
        <v>400000</v>
      </c>
      <c r="AR523" s="160">
        <v>540000</v>
      </c>
      <c r="AS523" s="117">
        <f>AP523+AQ523+AR523</f>
        <v>1490000</v>
      </c>
      <c r="AT523" s="171">
        <f t="shared" si="421"/>
        <v>28.435114503816795</v>
      </c>
      <c r="AV523" s="117">
        <f t="shared" si="363"/>
        <v>2800000</v>
      </c>
      <c r="AW523" s="117">
        <f t="shared" si="368"/>
        <v>53.435114503816791</v>
      </c>
      <c r="AY523" s="117">
        <f t="shared" ref="AY523:AY549" si="422">AG523+AV523</f>
        <v>5240000</v>
      </c>
      <c r="AZ523" s="117">
        <f t="shared" si="369"/>
        <v>100</v>
      </c>
      <c r="BB523" s="117">
        <f t="shared" si="412"/>
        <v>0</v>
      </c>
      <c r="BC523" s="117">
        <f t="shared" si="413"/>
        <v>0</v>
      </c>
      <c r="BD523" s="117">
        <f t="shared" si="414"/>
        <v>5240000</v>
      </c>
      <c r="BE523" s="93"/>
    </row>
    <row r="524" spans="1:57" ht="30" customHeight="1" thickBot="1" x14ac:dyDescent="0.25">
      <c r="A524" s="74"/>
      <c r="B524" s="76"/>
      <c r="C524" s="76"/>
      <c r="D524" s="77"/>
      <c r="E524" s="78"/>
      <c r="F524" s="76"/>
      <c r="G524" s="79"/>
      <c r="H524" s="80"/>
      <c r="I524" s="81"/>
      <c r="J524" s="78"/>
      <c r="K524" s="127">
        <v>2</v>
      </c>
      <c r="L524" s="83"/>
      <c r="M524" s="77"/>
      <c r="N524" s="128" t="s">
        <v>70</v>
      </c>
      <c r="O524" s="117">
        <v>80000</v>
      </c>
      <c r="P524" s="117">
        <v>160000</v>
      </c>
      <c r="Q524" s="117">
        <v>180000</v>
      </c>
      <c r="R524" s="117">
        <v>200000</v>
      </c>
      <c r="S524" s="117">
        <v>160000</v>
      </c>
      <c r="T524" s="117"/>
      <c r="U524" s="160">
        <v>6000</v>
      </c>
      <c r="V524" s="160">
        <v>6000</v>
      </c>
      <c r="W524" s="160"/>
      <c r="X524" s="117">
        <f t="shared" si="372"/>
        <v>12000</v>
      </c>
      <c r="Y524" s="144">
        <f t="shared" si="365"/>
        <v>7.5</v>
      </c>
      <c r="AA524" s="160">
        <v>30000</v>
      </c>
      <c r="AB524" s="160">
        <v>20000</v>
      </c>
      <c r="AC524" s="160">
        <v>20000</v>
      </c>
      <c r="AD524" s="117">
        <f>AA524+AB524+AC524</f>
        <v>70000</v>
      </c>
      <c r="AE524" s="171">
        <f t="shared" si="419"/>
        <v>43.75</v>
      </c>
      <c r="AG524" s="117">
        <f t="shared" si="366"/>
        <v>82000</v>
      </c>
      <c r="AH524" s="117">
        <f t="shared" si="367"/>
        <v>51.25</v>
      </c>
      <c r="AJ524" s="160">
        <v>16000</v>
      </c>
      <c r="AK524" s="160">
        <v>16000</v>
      </c>
      <c r="AL524" s="160">
        <v>16000</v>
      </c>
      <c r="AM524" s="117">
        <f>AJ524+AK524+AL524</f>
        <v>48000</v>
      </c>
      <c r="AN524" s="171">
        <f t="shared" si="420"/>
        <v>30</v>
      </c>
      <c r="AP524" s="160">
        <v>10000</v>
      </c>
      <c r="AQ524" s="160">
        <v>10000</v>
      </c>
      <c r="AR524" s="160">
        <v>10000</v>
      </c>
      <c r="AS524" s="117">
        <f>AP524+AQ524+AR524</f>
        <v>30000</v>
      </c>
      <c r="AT524" s="171">
        <f t="shared" si="421"/>
        <v>18.75</v>
      </c>
      <c r="AV524" s="117">
        <f t="shared" si="363"/>
        <v>78000</v>
      </c>
      <c r="AW524" s="117">
        <f t="shared" si="368"/>
        <v>48.75</v>
      </c>
      <c r="AY524" s="117">
        <f t="shared" si="422"/>
        <v>160000</v>
      </c>
      <c r="AZ524" s="117">
        <f t="shared" si="369"/>
        <v>100</v>
      </c>
      <c r="BB524" s="117">
        <f t="shared" si="412"/>
        <v>0</v>
      </c>
      <c r="BC524" s="117">
        <f t="shared" si="413"/>
        <v>0</v>
      </c>
      <c r="BD524" s="117">
        <f t="shared" si="414"/>
        <v>160000</v>
      </c>
      <c r="BE524" s="93"/>
    </row>
    <row r="525" spans="1:57" ht="30" customHeight="1" thickBot="1" x14ac:dyDescent="0.25">
      <c r="A525" s="74"/>
      <c r="B525" s="76"/>
      <c r="C525" s="76"/>
      <c r="D525" s="77"/>
      <c r="E525" s="78"/>
      <c r="F525" s="76"/>
      <c r="G525" s="79"/>
      <c r="H525" s="80"/>
      <c r="I525" s="81"/>
      <c r="J525" s="78"/>
      <c r="K525" s="127">
        <v>4</v>
      </c>
      <c r="L525" s="83"/>
      <c r="M525" s="77"/>
      <c r="N525" s="128" t="s">
        <v>63</v>
      </c>
      <c r="O525" s="117">
        <v>80000</v>
      </c>
      <c r="P525" s="117">
        <v>110000</v>
      </c>
      <c r="Q525" s="117">
        <v>115000</v>
      </c>
      <c r="R525" s="117">
        <v>120000</v>
      </c>
      <c r="S525" s="117">
        <v>110000</v>
      </c>
      <c r="T525" s="117"/>
      <c r="U525" s="160"/>
      <c r="V525" s="160">
        <v>1000</v>
      </c>
      <c r="W525" s="160">
        <v>76000</v>
      </c>
      <c r="X525" s="117">
        <f t="shared" si="372"/>
        <v>77000</v>
      </c>
      <c r="Y525" s="144">
        <f t="shared" si="365"/>
        <v>70</v>
      </c>
      <c r="AA525" s="160">
        <v>3000</v>
      </c>
      <c r="AB525" s="160">
        <v>5000</v>
      </c>
      <c r="AC525" s="160">
        <v>7000</v>
      </c>
      <c r="AD525" s="117">
        <f>AA525+AB525+AC525</f>
        <v>15000</v>
      </c>
      <c r="AE525" s="171">
        <f t="shared" si="419"/>
        <v>13.636363636363637</v>
      </c>
      <c r="AG525" s="117">
        <f t="shared" si="366"/>
        <v>92000</v>
      </c>
      <c r="AH525" s="117">
        <f t="shared" si="367"/>
        <v>83.63636363636364</v>
      </c>
      <c r="AJ525" s="160"/>
      <c r="AK525" s="160">
        <v>10000</v>
      </c>
      <c r="AL525" s="160"/>
      <c r="AM525" s="117">
        <f>AJ525+AK525+AL525</f>
        <v>10000</v>
      </c>
      <c r="AN525" s="171">
        <f t="shared" si="420"/>
        <v>9.0909090909090917</v>
      </c>
      <c r="AP525" s="160">
        <v>4000</v>
      </c>
      <c r="AQ525" s="160">
        <v>4000</v>
      </c>
      <c r="AR525" s="160"/>
      <c r="AS525" s="117">
        <f>AP525+AQ525+AR525</f>
        <v>8000</v>
      </c>
      <c r="AT525" s="171">
        <f t="shared" si="421"/>
        <v>7.2727272727272725</v>
      </c>
      <c r="AV525" s="117">
        <f t="shared" si="363"/>
        <v>18000</v>
      </c>
      <c r="AW525" s="117">
        <f t="shared" si="368"/>
        <v>16.363636363636363</v>
      </c>
      <c r="AY525" s="117">
        <f t="shared" si="422"/>
        <v>110000</v>
      </c>
      <c r="AZ525" s="117">
        <f t="shared" si="369"/>
        <v>100</v>
      </c>
      <c r="BB525" s="117">
        <f t="shared" si="412"/>
        <v>0</v>
      </c>
      <c r="BC525" s="117">
        <f t="shared" si="413"/>
        <v>0</v>
      </c>
      <c r="BD525" s="117">
        <f t="shared" si="414"/>
        <v>110000</v>
      </c>
      <c r="BE525" s="93"/>
    </row>
    <row r="526" spans="1:57" ht="30" customHeight="1" thickBot="1" x14ac:dyDescent="0.25">
      <c r="A526" s="74"/>
      <c r="B526" s="76"/>
      <c r="C526" s="76"/>
      <c r="D526" s="77"/>
      <c r="E526" s="78"/>
      <c r="F526" s="76"/>
      <c r="G526" s="79"/>
      <c r="H526" s="80"/>
      <c r="I526" s="81"/>
      <c r="J526" s="124" t="s">
        <v>64</v>
      </c>
      <c r="K526" s="82"/>
      <c r="L526" s="83"/>
      <c r="M526" s="77"/>
      <c r="N526" s="101" t="s">
        <v>65</v>
      </c>
      <c r="O526" s="103">
        <v>678000</v>
      </c>
      <c r="P526" s="103">
        <f>P527+P528+P529</f>
        <v>936000</v>
      </c>
      <c r="Q526" s="125">
        <f>Q527+Q528+Q529</f>
        <v>1085000</v>
      </c>
      <c r="R526" s="126">
        <f>R527+R528+R529</f>
        <v>1186000</v>
      </c>
      <c r="S526" s="103">
        <f>S527+S528+S529</f>
        <v>936000</v>
      </c>
      <c r="T526" s="103"/>
      <c r="U526" s="103">
        <f>U527+U528+U529</f>
        <v>102000</v>
      </c>
      <c r="V526" s="103">
        <f>V527+V528+V529</f>
        <v>71000</v>
      </c>
      <c r="W526" s="103">
        <f>W527+W528+W529</f>
        <v>72500</v>
      </c>
      <c r="X526" s="103">
        <f t="shared" si="372"/>
        <v>245500</v>
      </c>
      <c r="Y526" s="103">
        <f t="shared" si="365"/>
        <v>26.228632478632477</v>
      </c>
      <c r="AA526" s="103">
        <f>AA527+AA528+AA529</f>
        <v>74000</v>
      </c>
      <c r="AB526" s="103">
        <f>AB527+AB528+AB529</f>
        <v>74500</v>
      </c>
      <c r="AC526" s="103">
        <f>AC527+AC528+AC529</f>
        <v>74000</v>
      </c>
      <c r="AD526" s="103">
        <f t="shared" si="407"/>
        <v>222500</v>
      </c>
      <c r="AE526" s="170">
        <f t="shared" si="419"/>
        <v>23.771367521367523</v>
      </c>
      <c r="AG526" s="103">
        <f t="shared" si="366"/>
        <v>468000</v>
      </c>
      <c r="AH526" s="103">
        <f t="shared" si="367"/>
        <v>50</v>
      </c>
      <c r="AJ526" s="103">
        <f>AJ527+AJ528+AJ529</f>
        <v>79000</v>
      </c>
      <c r="AK526" s="103">
        <f>AK527+AK528+AK529</f>
        <v>79000</v>
      </c>
      <c r="AL526" s="103">
        <f>AL527+AL528+AL529</f>
        <v>79000</v>
      </c>
      <c r="AM526" s="103">
        <f t="shared" si="409"/>
        <v>237000</v>
      </c>
      <c r="AN526" s="170">
        <f t="shared" si="420"/>
        <v>25.320512820512821</v>
      </c>
      <c r="AP526" s="103">
        <f>AP527+AP528+AP529</f>
        <v>82000</v>
      </c>
      <c r="AQ526" s="103">
        <f>AQ527+AQ528+AQ529</f>
        <v>82000</v>
      </c>
      <c r="AR526" s="103">
        <f>AR527+AR528+AR529</f>
        <v>67000</v>
      </c>
      <c r="AS526" s="103">
        <f t="shared" si="411"/>
        <v>231000</v>
      </c>
      <c r="AT526" s="170">
        <f t="shared" si="421"/>
        <v>24.679487179487179</v>
      </c>
      <c r="AV526" s="103">
        <f t="shared" si="363"/>
        <v>468000</v>
      </c>
      <c r="AW526" s="103">
        <f t="shared" si="368"/>
        <v>50</v>
      </c>
      <c r="AY526" s="103">
        <f t="shared" si="422"/>
        <v>936000</v>
      </c>
      <c r="AZ526" s="103">
        <f t="shared" si="369"/>
        <v>100</v>
      </c>
      <c r="BB526" s="102">
        <f t="shared" si="412"/>
        <v>0</v>
      </c>
      <c r="BC526" s="103">
        <f t="shared" si="413"/>
        <v>0</v>
      </c>
      <c r="BD526" s="103">
        <f t="shared" si="414"/>
        <v>936000</v>
      </c>
      <c r="BE526" s="93"/>
    </row>
    <row r="527" spans="1:57" ht="30" customHeight="1" thickBot="1" x14ac:dyDescent="0.25">
      <c r="A527" s="74"/>
      <c r="B527" s="76"/>
      <c r="C527" s="76"/>
      <c r="D527" s="77"/>
      <c r="E527" s="78"/>
      <c r="F527" s="76"/>
      <c r="G527" s="79"/>
      <c r="H527" s="80"/>
      <c r="I527" s="81"/>
      <c r="J527" s="78"/>
      <c r="K527" s="127">
        <v>1</v>
      </c>
      <c r="L527" s="83"/>
      <c r="M527" s="77"/>
      <c r="N527" s="128" t="s">
        <v>62</v>
      </c>
      <c r="O527" s="117">
        <v>650000</v>
      </c>
      <c r="P527" s="117">
        <v>900000</v>
      </c>
      <c r="Q527" s="117">
        <v>1050000</v>
      </c>
      <c r="R527" s="117">
        <v>1150000</v>
      </c>
      <c r="S527" s="117">
        <v>900000</v>
      </c>
      <c r="T527" s="117"/>
      <c r="U527" s="160">
        <v>100000</v>
      </c>
      <c r="V527" s="160">
        <v>70000</v>
      </c>
      <c r="W527" s="160">
        <v>70000</v>
      </c>
      <c r="X527" s="117">
        <f t="shared" si="372"/>
        <v>240000</v>
      </c>
      <c r="Y527" s="144">
        <f t="shared" si="365"/>
        <v>26.666666666666668</v>
      </c>
      <c r="AA527" s="160">
        <v>70000</v>
      </c>
      <c r="AB527" s="160">
        <v>70000</v>
      </c>
      <c r="AC527" s="160">
        <v>70000</v>
      </c>
      <c r="AD527" s="117">
        <f>AA527+AB527+AC527</f>
        <v>210000</v>
      </c>
      <c r="AE527" s="171">
        <f t="shared" si="419"/>
        <v>23.333333333333332</v>
      </c>
      <c r="AG527" s="117">
        <f t="shared" si="366"/>
        <v>450000</v>
      </c>
      <c r="AH527" s="117">
        <f t="shared" si="367"/>
        <v>50</v>
      </c>
      <c r="AJ527" s="160">
        <v>75000</v>
      </c>
      <c r="AK527" s="160">
        <v>75000</v>
      </c>
      <c r="AL527" s="160">
        <v>75000</v>
      </c>
      <c r="AM527" s="117">
        <f>AJ527+AK527+AL527</f>
        <v>225000</v>
      </c>
      <c r="AN527" s="171">
        <f t="shared" si="420"/>
        <v>25</v>
      </c>
      <c r="AP527" s="160">
        <v>80000</v>
      </c>
      <c r="AQ527" s="160">
        <v>80000</v>
      </c>
      <c r="AR527" s="160">
        <v>65000</v>
      </c>
      <c r="AS527" s="117">
        <f>AP527+AQ527+AR527</f>
        <v>225000</v>
      </c>
      <c r="AT527" s="171">
        <f t="shared" si="421"/>
        <v>25</v>
      </c>
      <c r="AV527" s="117">
        <f t="shared" ref="AV527:AV534" si="423">AM527+AS527</f>
        <v>450000</v>
      </c>
      <c r="AW527" s="117">
        <f t="shared" si="368"/>
        <v>50</v>
      </c>
      <c r="AY527" s="117">
        <f t="shared" si="422"/>
        <v>900000</v>
      </c>
      <c r="AZ527" s="117">
        <f t="shared" si="369"/>
        <v>100</v>
      </c>
      <c r="BB527" s="117">
        <f t="shared" si="412"/>
        <v>0</v>
      </c>
      <c r="BC527" s="117">
        <f t="shared" si="413"/>
        <v>0</v>
      </c>
      <c r="BD527" s="117">
        <f t="shared" si="414"/>
        <v>900000</v>
      </c>
      <c r="BE527" s="93"/>
    </row>
    <row r="528" spans="1:57" ht="30" customHeight="1" thickBot="1" x14ac:dyDescent="0.25">
      <c r="A528" s="74"/>
      <c r="B528" s="76"/>
      <c r="C528" s="76"/>
      <c r="D528" s="77"/>
      <c r="E528" s="78"/>
      <c r="F528" s="76"/>
      <c r="G528" s="79"/>
      <c r="H528" s="80"/>
      <c r="I528" s="81"/>
      <c r="J528" s="78"/>
      <c r="K528" s="127">
        <v>2</v>
      </c>
      <c r="L528" s="83"/>
      <c r="M528" s="77"/>
      <c r="N528" s="128" t="s">
        <v>70</v>
      </c>
      <c r="O528" s="117">
        <v>16000</v>
      </c>
      <c r="P528" s="117">
        <v>33000</v>
      </c>
      <c r="Q528" s="117">
        <v>32000</v>
      </c>
      <c r="R528" s="117">
        <v>33000</v>
      </c>
      <c r="S528" s="117">
        <v>33000</v>
      </c>
      <c r="T528" s="117"/>
      <c r="U528" s="160">
        <v>1000</v>
      </c>
      <c r="V528" s="160">
        <v>1000</v>
      </c>
      <c r="W528" s="160">
        <v>500</v>
      </c>
      <c r="X528" s="117">
        <f t="shared" si="372"/>
        <v>2500</v>
      </c>
      <c r="Y528" s="144">
        <f t="shared" si="365"/>
        <v>7.5757575757575761</v>
      </c>
      <c r="AA528" s="160">
        <v>4000</v>
      </c>
      <c r="AB528" s="160">
        <v>4500</v>
      </c>
      <c r="AC528" s="160">
        <v>4000</v>
      </c>
      <c r="AD528" s="117">
        <f>AA528+AB528+AC528</f>
        <v>12500</v>
      </c>
      <c r="AE528" s="171">
        <f t="shared" si="419"/>
        <v>37.878787878787875</v>
      </c>
      <c r="AG528" s="117">
        <f t="shared" si="366"/>
        <v>15000</v>
      </c>
      <c r="AH528" s="117">
        <f t="shared" si="367"/>
        <v>45.454545454545453</v>
      </c>
      <c r="AJ528" s="160">
        <v>4000</v>
      </c>
      <c r="AK528" s="160">
        <v>4000</v>
      </c>
      <c r="AL528" s="160">
        <v>4000</v>
      </c>
      <c r="AM528" s="117">
        <f>AJ528+AK528+AL528</f>
        <v>12000</v>
      </c>
      <c r="AN528" s="171">
        <f t="shared" si="420"/>
        <v>36.363636363636367</v>
      </c>
      <c r="AP528" s="160">
        <v>2000</v>
      </c>
      <c r="AQ528" s="160">
        <v>2000</v>
      </c>
      <c r="AR528" s="160">
        <v>2000</v>
      </c>
      <c r="AS528" s="117">
        <f>AP528+AQ528+AR528</f>
        <v>6000</v>
      </c>
      <c r="AT528" s="171">
        <f t="shared" si="421"/>
        <v>18.181818181818183</v>
      </c>
      <c r="AV528" s="117">
        <f t="shared" si="423"/>
        <v>18000</v>
      </c>
      <c r="AW528" s="117">
        <f t="shared" si="368"/>
        <v>54.545454545454547</v>
      </c>
      <c r="AY528" s="117">
        <f t="shared" si="422"/>
        <v>33000</v>
      </c>
      <c r="AZ528" s="117">
        <f t="shared" si="369"/>
        <v>100</v>
      </c>
      <c r="BB528" s="117">
        <f t="shared" si="412"/>
        <v>0</v>
      </c>
      <c r="BC528" s="117">
        <f t="shared" si="413"/>
        <v>0</v>
      </c>
      <c r="BD528" s="117">
        <f t="shared" si="414"/>
        <v>33000</v>
      </c>
      <c r="BE528" s="93"/>
    </row>
    <row r="529" spans="1:57" ht="30" customHeight="1" x14ac:dyDescent="0.2">
      <c r="A529" s="74"/>
      <c r="B529" s="76"/>
      <c r="C529" s="76"/>
      <c r="D529" s="77"/>
      <c r="E529" s="78"/>
      <c r="F529" s="76"/>
      <c r="G529" s="79"/>
      <c r="H529" s="80"/>
      <c r="I529" s="81"/>
      <c r="J529" s="78"/>
      <c r="K529" s="127">
        <v>4</v>
      </c>
      <c r="L529" s="83"/>
      <c r="M529" s="77"/>
      <c r="N529" s="128" t="s">
        <v>63</v>
      </c>
      <c r="O529" s="117">
        <v>12000</v>
      </c>
      <c r="P529" s="117">
        <v>3000</v>
      </c>
      <c r="Q529" s="117">
        <v>3000</v>
      </c>
      <c r="R529" s="117">
        <v>3000</v>
      </c>
      <c r="S529" s="117">
        <v>3000</v>
      </c>
      <c r="T529" s="117"/>
      <c r="U529" s="160">
        <v>1000</v>
      </c>
      <c r="V529" s="160"/>
      <c r="W529" s="160">
        <v>2000</v>
      </c>
      <c r="X529" s="117">
        <f t="shared" si="372"/>
        <v>3000</v>
      </c>
      <c r="Y529" s="144">
        <f t="shared" ref="Y529:Y592" si="424">X529/(S529/100)</f>
        <v>100</v>
      </c>
      <c r="AA529" s="160"/>
      <c r="AB529" s="160"/>
      <c r="AC529" s="160"/>
      <c r="AD529" s="117">
        <f>AA529+AB529+AC529</f>
        <v>0</v>
      </c>
      <c r="AE529" s="171">
        <f t="shared" si="419"/>
        <v>0</v>
      </c>
      <c r="AG529" s="117">
        <f t="shared" ref="AG529:AG592" si="425">X529+AD529</f>
        <v>3000</v>
      </c>
      <c r="AH529" s="117">
        <f t="shared" ref="AH529:AH592" si="426">AG529/(S529/100)</f>
        <v>100</v>
      </c>
      <c r="AJ529" s="160"/>
      <c r="AK529" s="160"/>
      <c r="AL529" s="160"/>
      <c r="AM529" s="117">
        <f>AJ529+AK529+AL529</f>
        <v>0</v>
      </c>
      <c r="AN529" s="171">
        <f t="shared" si="420"/>
        <v>0</v>
      </c>
      <c r="AP529" s="160"/>
      <c r="AQ529" s="160"/>
      <c r="AR529" s="160"/>
      <c r="AS529" s="117">
        <f>AP529+AQ529+AR529</f>
        <v>0</v>
      </c>
      <c r="AT529" s="171">
        <f t="shared" si="421"/>
        <v>0</v>
      </c>
      <c r="AV529" s="117">
        <f t="shared" si="423"/>
        <v>0</v>
      </c>
      <c r="AW529" s="117">
        <f t="shared" ref="AW529:AW549" si="427">AV529/(S529/100)</f>
        <v>0</v>
      </c>
      <c r="AY529" s="117">
        <f t="shared" si="422"/>
        <v>3000</v>
      </c>
      <c r="AZ529" s="117">
        <f t="shared" ref="AZ529:AZ549" si="428">AY529/(S529/100)</f>
        <v>100</v>
      </c>
      <c r="BB529" s="117">
        <f t="shared" si="412"/>
        <v>0</v>
      </c>
      <c r="BC529" s="117">
        <f t="shared" si="413"/>
        <v>0</v>
      </c>
      <c r="BD529" s="117">
        <f t="shared" si="414"/>
        <v>3000</v>
      </c>
      <c r="BE529" s="93"/>
    </row>
    <row r="530" spans="1:57" ht="30" customHeight="1" x14ac:dyDescent="0.2">
      <c r="A530" s="74"/>
      <c r="B530" s="76"/>
      <c r="C530" s="76"/>
      <c r="D530" s="77"/>
      <c r="E530" s="78"/>
      <c r="F530" s="76"/>
      <c r="G530" s="79"/>
      <c r="H530" s="80"/>
      <c r="I530" s="81"/>
      <c r="J530" s="124" t="s">
        <v>52</v>
      </c>
      <c r="K530" s="82"/>
      <c r="L530" s="83"/>
      <c r="M530" s="77"/>
      <c r="N530" s="101" t="s">
        <v>53</v>
      </c>
      <c r="O530" s="102">
        <v>68000</v>
      </c>
      <c r="P530" s="103">
        <f>P531+P532+P533+P534</f>
        <v>57000</v>
      </c>
      <c r="Q530" s="125">
        <f>Q531+Q532+Q533+Q534</f>
        <v>61000</v>
      </c>
      <c r="R530" s="126">
        <f>R531+R532+R533+R534</f>
        <v>67000</v>
      </c>
      <c r="S530" s="103">
        <f>S531+S532+S533+S534</f>
        <v>57000</v>
      </c>
      <c r="T530" s="103"/>
      <c r="U530" s="103">
        <f>U531+U532+U533+U534</f>
        <v>0</v>
      </c>
      <c r="V530" s="103">
        <f>V531+V532+V533+V534</f>
        <v>2000</v>
      </c>
      <c r="W530" s="103">
        <f>W531+W532+W533+W534</f>
        <v>14000</v>
      </c>
      <c r="X530" s="103">
        <f t="shared" si="372"/>
        <v>16000</v>
      </c>
      <c r="Y530" s="103">
        <f t="shared" si="424"/>
        <v>28.07017543859649</v>
      </c>
      <c r="AA530" s="103">
        <f>AA531+AA532+AA533+AA534</f>
        <v>5000</v>
      </c>
      <c r="AB530" s="103">
        <f>AB531+AB532+AB533+AB534</f>
        <v>5000</v>
      </c>
      <c r="AC530" s="103">
        <f>AC531+AC532+AC533+AC534</f>
        <v>7000</v>
      </c>
      <c r="AD530" s="103">
        <f t="shared" si="407"/>
        <v>17000</v>
      </c>
      <c r="AE530" s="103">
        <f>AD530/(S530/100)</f>
        <v>29.82456140350877</v>
      </c>
      <c r="AG530" s="103">
        <f t="shared" si="425"/>
        <v>33000</v>
      </c>
      <c r="AH530" s="103">
        <f t="shared" si="426"/>
        <v>57.89473684210526</v>
      </c>
      <c r="AJ530" s="103">
        <f>AJ531+AJ532+AJ533+AJ534</f>
        <v>4500</v>
      </c>
      <c r="AK530" s="103">
        <f>AK531+AK532+AK533+AK534</f>
        <v>4500</v>
      </c>
      <c r="AL530" s="103">
        <f>AL531+AL532+AL533+AL534</f>
        <v>4000</v>
      </c>
      <c r="AM530" s="103">
        <f t="shared" si="409"/>
        <v>13000</v>
      </c>
      <c r="AN530" s="103">
        <f>AM530/(S530/100)</f>
        <v>22.807017543859651</v>
      </c>
      <c r="AP530" s="103">
        <f>AP531+AP532+AP533+AP534</f>
        <v>4500</v>
      </c>
      <c r="AQ530" s="103">
        <f>AQ531+AQ532+AQ533+AQ534</f>
        <v>4500</v>
      </c>
      <c r="AR530" s="103">
        <f>AR531+AR532+AR533+AR534</f>
        <v>2000</v>
      </c>
      <c r="AS530" s="103">
        <f t="shared" si="411"/>
        <v>11000</v>
      </c>
      <c r="AT530" s="103">
        <f>AS530/(S530/100)</f>
        <v>19.298245614035089</v>
      </c>
      <c r="AV530" s="103">
        <f t="shared" si="423"/>
        <v>24000</v>
      </c>
      <c r="AW530" s="103">
        <f t="shared" si="427"/>
        <v>42.10526315789474</v>
      </c>
      <c r="AY530" s="103">
        <f t="shared" si="422"/>
        <v>57000</v>
      </c>
      <c r="AZ530" s="103">
        <f t="shared" si="428"/>
        <v>100</v>
      </c>
      <c r="BB530" s="102">
        <f t="shared" si="412"/>
        <v>0</v>
      </c>
      <c r="BC530" s="103">
        <f t="shared" si="413"/>
        <v>0</v>
      </c>
      <c r="BD530" s="103">
        <f t="shared" si="414"/>
        <v>57000</v>
      </c>
      <c r="BE530" s="93"/>
    </row>
    <row r="531" spans="1:57" ht="30" customHeight="1" x14ac:dyDescent="0.2">
      <c r="A531" s="74"/>
      <c r="B531" s="76"/>
      <c r="C531" s="76"/>
      <c r="D531" s="77"/>
      <c r="E531" s="78"/>
      <c r="F531" s="76"/>
      <c r="G531" s="79"/>
      <c r="H531" s="80"/>
      <c r="I531" s="81"/>
      <c r="J531" s="78"/>
      <c r="K531" s="127">
        <v>2</v>
      </c>
      <c r="L531" s="83"/>
      <c r="M531" s="77"/>
      <c r="N531" s="128" t="s">
        <v>54</v>
      </c>
      <c r="O531" s="129">
        <v>3000</v>
      </c>
      <c r="P531" s="117">
        <v>7000</v>
      </c>
      <c r="Q531" s="117">
        <v>8000</v>
      </c>
      <c r="R531" s="117">
        <v>11000</v>
      </c>
      <c r="S531" s="117">
        <v>7000</v>
      </c>
      <c r="T531" s="117"/>
      <c r="U531" s="117"/>
      <c r="V531" s="117"/>
      <c r="W531" s="117">
        <v>2000</v>
      </c>
      <c r="X531" s="117">
        <f t="shared" si="372"/>
        <v>2000</v>
      </c>
      <c r="Y531" s="144">
        <f t="shared" si="424"/>
        <v>28.571428571428573</v>
      </c>
      <c r="AA531" s="117">
        <v>500</v>
      </c>
      <c r="AB531" s="117">
        <v>500</v>
      </c>
      <c r="AC531" s="117">
        <v>1000</v>
      </c>
      <c r="AD531" s="117">
        <f t="shared" si="407"/>
        <v>2000</v>
      </c>
      <c r="AE531" s="144">
        <f>AD531/(S531/100)</f>
        <v>28.571428571428573</v>
      </c>
      <c r="AG531" s="117">
        <f t="shared" si="425"/>
        <v>4000</v>
      </c>
      <c r="AH531" s="117">
        <f t="shared" si="426"/>
        <v>57.142857142857146</v>
      </c>
      <c r="AJ531" s="117">
        <v>500</v>
      </c>
      <c r="AK531" s="117">
        <v>500</v>
      </c>
      <c r="AL531" s="117"/>
      <c r="AM531" s="117">
        <f t="shared" si="409"/>
        <v>1000</v>
      </c>
      <c r="AN531" s="144">
        <f>AM531/(S531/100)</f>
        <v>14.285714285714286</v>
      </c>
      <c r="AP531" s="117">
        <v>500</v>
      </c>
      <c r="AQ531" s="117">
        <v>500</v>
      </c>
      <c r="AR531" s="117">
        <v>1000</v>
      </c>
      <c r="AS531" s="117">
        <f t="shared" si="411"/>
        <v>2000</v>
      </c>
      <c r="AT531" s="144">
        <f>AS531/(S531/100)</f>
        <v>28.571428571428573</v>
      </c>
      <c r="AV531" s="117">
        <f t="shared" si="423"/>
        <v>3000</v>
      </c>
      <c r="AW531" s="117">
        <f t="shared" si="427"/>
        <v>42.857142857142854</v>
      </c>
      <c r="AY531" s="117">
        <f t="shared" si="422"/>
        <v>7000</v>
      </c>
      <c r="AZ531" s="117">
        <f t="shared" si="428"/>
        <v>100</v>
      </c>
      <c r="BB531" s="117">
        <f t="shared" si="412"/>
        <v>0</v>
      </c>
      <c r="BC531" s="117">
        <f t="shared" si="413"/>
        <v>0</v>
      </c>
      <c r="BD531" s="117">
        <f t="shared" si="414"/>
        <v>7000</v>
      </c>
      <c r="BE531" s="93"/>
    </row>
    <row r="532" spans="1:57" ht="30" customHeight="1" x14ac:dyDescent="0.2">
      <c r="A532" s="74"/>
      <c r="B532" s="76"/>
      <c r="C532" s="76"/>
      <c r="D532" s="77"/>
      <c r="E532" s="78"/>
      <c r="F532" s="76"/>
      <c r="G532" s="79"/>
      <c r="H532" s="80"/>
      <c r="I532" s="81"/>
      <c r="J532" s="78"/>
      <c r="K532" s="127">
        <v>3</v>
      </c>
      <c r="L532" s="83"/>
      <c r="M532" s="77"/>
      <c r="N532" s="128" t="s">
        <v>66</v>
      </c>
      <c r="O532" s="129">
        <v>50000</v>
      </c>
      <c r="P532" s="117">
        <v>45000</v>
      </c>
      <c r="Q532" s="117">
        <v>48000</v>
      </c>
      <c r="R532" s="117">
        <v>51000</v>
      </c>
      <c r="S532" s="117">
        <v>45000</v>
      </c>
      <c r="T532" s="117"/>
      <c r="U532" s="117"/>
      <c r="V532" s="117">
        <v>1000</v>
      </c>
      <c r="W532" s="117">
        <v>10000</v>
      </c>
      <c r="X532" s="117">
        <f t="shared" si="372"/>
        <v>11000</v>
      </c>
      <c r="Y532" s="144">
        <f t="shared" si="424"/>
        <v>24.444444444444443</v>
      </c>
      <c r="AA532" s="117">
        <v>4000</v>
      </c>
      <c r="AB532" s="117">
        <v>4000</v>
      </c>
      <c r="AC532" s="117">
        <v>5000</v>
      </c>
      <c r="AD532" s="117">
        <f t="shared" si="407"/>
        <v>13000</v>
      </c>
      <c r="AE532" s="144">
        <f>AD532/(S532/100)</f>
        <v>28.888888888888889</v>
      </c>
      <c r="AG532" s="117">
        <f t="shared" si="425"/>
        <v>24000</v>
      </c>
      <c r="AH532" s="117">
        <f t="shared" si="426"/>
        <v>53.333333333333336</v>
      </c>
      <c r="AJ532" s="117">
        <v>4000</v>
      </c>
      <c r="AK532" s="117">
        <v>4000</v>
      </c>
      <c r="AL532" s="117">
        <v>4000</v>
      </c>
      <c r="AM532" s="117">
        <f t="shared" si="409"/>
        <v>12000</v>
      </c>
      <c r="AN532" s="144">
        <f>AM532/(S532/100)</f>
        <v>26.666666666666668</v>
      </c>
      <c r="AP532" s="117">
        <v>4000</v>
      </c>
      <c r="AQ532" s="117">
        <v>4000</v>
      </c>
      <c r="AR532" s="117">
        <v>1000</v>
      </c>
      <c r="AS532" s="117">
        <f t="shared" si="411"/>
        <v>9000</v>
      </c>
      <c r="AT532" s="144">
        <f>AS532/(S532/100)</f>
        <v>20</v>
      </c>
      <c r="AV532" s="117">
        <f t="shared" si="423"/>
        <v>21000</v>
      </c>
      <c r="AW532" s="117">
        <f t="shared" si="427"/>
        <v>46.666666666666664</v>
      </c>
      <c r="AY532" s="117">
        <f t="shared" si="422"/>
        <v>45000</v>
      </c>
      <c r="AZ532" s="117">
        <f t="shared" si="428"/>
        <v>100</v>
      </c>
      <c r="BB532" s="117">
        <f t="shared" si="412"/>
        <v>0</v>
      </c>
      <c r="BC532" s="117">
        <f t="shared" si="413"/>
        <v>0</v>
      </c>
      <c r="BD532" s="117">
        <f t="shared" si="414"/>
        <v>45000</v>
      </c>
      <c r="BE532" s="93"/>
    </row>
    <row r="533" spans="1:57" ht="30" customHeight="1" x14ac:dyDescent="0.2">
      <c r="A533" s="74"/>
      <c r="B533" s="76"/>
      <c r="C533" s="76"/>
      <c r="D533" s="77"/>
      <c r="E533" s="78"/>
      <c r="F533" s="76"/>
      <c r="G533" s="79"/>
      <c r="H533" s="80"/>
      <c r="I533" s="81"/>
      <c r="J533" s="78"/>
      <c r="K533" s="127">
        <v>5</v>
      </c>
      <c r="L533" s="83"/>
      <c r="M533" s="77"/>
      <c r="N533" s="128" t="s">
        <v>55</v>
      </c>
      <c r="O533" s="129">
        <v>2000</v>
      </c>
      <c r="P533" s="117">
        <v>2000</v>
      </c>
      <c r="Q533" s="117">
        <v>2000</v>
      </c>
      <c r="R533" s="117">
        <v>2000</v>
      </c>
      <c r="S533" s="117">
        <v>2000</v>
      </c>
      <c r="T533" s="117"/>
      <c r="U533" s="160"/>
      <c r="V533" s="160">
        <v>1000</v>
      </c>
      <c r="W533" s="160">
        <v>1000</v>
      </c>
      <c r="X533" s="160">
        <f t="shared" si="372"/>
        <v>2000</v>
      </c>
      <c r="Y533" s="173">
        <f t="shared" si="424"/>
        <v>100</v>
      </c>
      <c r="Z533" s="73"/>
      <c r="AA533" s="160"/>
      <c r="AB533" s="160"/>
      <c r="AC533" s="160"/>
      <c r="AD533" s="160">
        <f t="shared" si="407"/>
        <v>0</v>
      </c>
      <c r="AE533" s="173">
        <f>AD533/(S533/100)</f>
        <v>0</v>
      </c>
      <c r="AF533" s="73"/>
      <c r="AG533" s="160">
        <f t="shared" si="425"/>
        <v>2000</v>
      </c>
      <c r="AH533" s="160">
        <f t="shared" si="426"/>
        <v>100</v>
      </c>
      <c r="AI533" s="73"/>
      <c r="AJ533" s="160"/>
      <c r="AK533" s="160"/>
      <c r="AL533" s="160"/>
      <c r="AM533" s="160">
        <f t="shared" si="409"/>
        <v>0</v>
      </c>
      <c r="AN533" s="173">
        <f>AM533/(S533/100)</f>
        <v>0</v>
      </c>
      <c r="AO533" s="73"/>
      <c r="AP533" s="160"/>
      <c r="AQ533" s="160"/>
      <c r="AR533" s="160"/>
      <c r="AS533" s="117">
        <f t="shared" si="411"/>
        <v>0</v>
      </c>
      <c r="AT533" s="144">
        <f>AS533/(S533/100)</f>
        <v>0</v>
      </c>
      <c r="AV533" s="117">
        <f t="shared" si="423"/>
        <v>0</v>
      </c>
      <c r="AW533" s="117">
        <f t="shared" si="427"/>
        <v>0</v>
      </c>
      <c r="AY533" s="117">
        <f t="shared" si="422"/>
        <v>2000</v>
      </c>
      <c r="AZ533" s="117">
        <f t="shared" si="428"/>
        <v>100</v>
      </c>
      <c r="BB533" s="117">
        <f t="shared" si="412"/>
        <v>0</v>
      </c>
      <c r="BC533" s="117">
        <f t="shared" si="413"/>
        <v>0</v>
      </c>
      <c r="BD533" s="117">
        <f t="shared" si="414"/>
        <v>2000</v>
      </c>
      <c r="BE533" s="93"/>
    </row>
    <row r="534" spans="1:57" ht="30" customHeight="1" x14ac:dyDescent="0.2">
      <c r="A534" s="74"/>
      <c r="B534" s="76"/>
      <c r="C534" s="76"/>
      <c r="D534" s="77"/>
      <c r="E534" s="78"/>
      <c r="F534" s="76"/>
      <c r="G534" s="79"/>
      <c r="H534" s="80"/>
      <c r="I534" s="81"/>
      <c r="J534" s="78"/>
      <c r="K534" s="127">
        <v>7</v>
      </c>
      <c r="L534" s="83"/>
      <c r="M534" s="77"/>
      <c r="N534" s="128" t="s">
        <v>56</v>
      </c>
      <c r="O534" s="129">
        <v>13000</v>
      </c>
      <c r="P534" s="117">
        <v>3000</v>
      </c>
      <c r="Q534" s="117">
        <v>3000</v>
      </c>
      <c r="R534" s="117">
        <v>3000</v>
      </c>
      <c r="S534" s="117">
        <v>3000</v>
      </c>
      <c r="T534" s="117"/>
      <c r="U534" s="117"/>
      <c r="V534" s="117"/>
      <c r="W534" s="117">
        <v>1000</v>
      </c>
      <c r="X534" s="117">
        <f t="shared" si="372"/>
        <v>1000</v>
      </c>
      <c r="Y534" s="144">
        <f t="shared" si="424"/>
        <v>33.333333333333336</v>
      </c>
      <c r="AA534" s="117">
        <v>500</v>
      </c>
      <c r="AB534" s="117">
        <v>500</v>
      </c>
      <c r="AC534" s="117">
        <v>1000</v>
      </c>
      <c r="AD534" s="117">
        <f t="shared" si="407"/>
        <v>2000</v>
      </c>
      <c r="AE534" s="144">
        <f>AD534/(S534/100)</f>
        <v>66.666666666666671</v>
      </c>
      <c r="AG534" s="117">
        <f t="shared" si="425"/>
        <v>3000</v>
      </c>
      <c r="AH534" s="117">
        <f t="shared" si="426"/>
        <v>100</v>
      </c>
      <c r="AJ534" s="117"/>
      <c r="AK534" s="117"/>
      <c r="AL534" s="117"/>
      <c r="AM534" s="117">
        <f t="shared" si="409"/>
        <v>0</v>
      </c>
      <c r="AN534" s="144">
        <f>AM534/(S534/100)</f>
        <v>0</v>
      </c>
      <c r="AP534" s="117"/>
      <c r="AQ534" s="117"/>
      <c r="AR534" s="117"/>
      <c r="AS534" s="117">
        <f t="shared" si="411"/>
        <v>0</v>
      </c>
      <c r="AT534" s="144">
        <f>AS534/(S534/100)</f>
        <v>0</v>
      </c>
      <c r="AV534" s="117">
        <f t="shared" si="423"/>
        <v>0</v>
      </c>
      <c r="AW534" s="117">
        <f t="shared" si="427"/>
        <v>0</v>
      </c>
      <c r="AY534" s="117">
        <f t="shared" si="422"/>
        <v>3000</v>
      </c>
      <c r="AZ534" s="117">
        <f t="shared" si="428"/>
        <v>100</v>
      </c>
      <c r="BB534" s="117">
        <f t="shared" si="412"/>
        <v>0</v>
      </c>
      <c r="BC534" s="117">
        <f t="shared" si="413"/>
        <v>0</v>
      </c>
      <c r="BD534" s="117">
        <f t="shared" si="414"/>
        <v>3000</v>
      </c>
      <c r="BE534" s="93"/>
    </row>
    <row r="535" spans="1:57" ht="30" customHeight="1" x14ac:dyDescent="0.2">
      <c r="A535" s="74"/>
      <c r="B535" s="76"/>
      <c r="C535" s="76"/>
      <c r="D535" s="77"/>
      <c r="E535" s="78"/>
      <c r="F535" s="76"/>
      <c r="G535" s="104"/>
      <c r="H535" s="106" t="s">
        <v>49</v>
      </c>
      <c r="I535" s="107"/>
      <c r="J535" s="108"/>
      <c r="K535" s="109"/>
      <c r="L535" s="110"/>
      <c r="M535" s="111"/>
      <c r="N535" s="112" t="s">
        <v>50</v>
      </c>
      <c r="O535" s="113">
        <v>26000</v>
      </c>
      <c r="P535" s="114">
        <f t="shared" ref="P535:S536" si="429">P536</f>
        <v>22000</v>
      </c>
      <c r="Q535" s="115">
        <f t="shared" si="429"/>
        <v>24000</v>
      </c>
      <c r="R535" s="116">
        <f t="shared" si="429"/>
        <v>27000</v>
      </c>
      <c r="S535" s="114">
        <f t="shared" si="429"/>
        <v>22000</v>
      </c>
      <c r="T535" s="114"/>
      <c r="U535" s="114">
        <f>U536</f>
        <v>0</v>
      </c>
      <c r="V535" s="114">
        <f>V536</f>
        <v>0</v>
      </c>
      <c r="W535" s="114">
        <f>W536</f>
        <v>5000</v>
      </c>
      <c r="X535" s="114">
        <f>X536</f>
        <v>5000</v>
      </c>
      <c r="Y535" s="114">
        <f t="shared" si="424"/>
        <v>22.727272727272727</v>
      </c>
      <c r="AA535" s="114">
        <f>AA536</f>
        <v>3000</v>
      </c>
      <c r="AB535" s="114">
        <f>AB536</f>
        <v>3000</v>
      </c>
      <c r="AC535" s="114">
        <f>AC536</f>
        <v>2500</v>
      </c>
      <c r="AD535" s="114">
        <f>AD536</f>
        <v>8500</v>
      </c>
      <c r="AE535" s="114">
        <f t="shared" ref="AE535:AE598" si="430">AD535/(S535/100)</f>
        <v>38.636363636363633</v>
      </c>
      <c r="AG535" s="114">
        <f t="shared" si="425"/>
        <v>13500</v>
      </c>
      <c r="AH535" s="114">
        <f t="shared" si="426"/>
        <v>61.363636363636367</v>
      </c>
      <c r="AJ535" s="114">
        <f>AJ536</f>
        <v>2500</v>
      </c>
      <c r="AK535" s="114">
        <f>AK536</f>
        <v>2500</v>
      </c>
      <c r="AL535" s="114">
        <f>AL536</f>
        <v>1500</v>
      </c>
      <c r="AM535" s="114">
        <f>AM536</f>
        <v>6500</v>
      </c>
      <c r="AN535" s="114">
        <f t="shared" ref="AN535:AN598" si="431">AM535/(S535/100)</f>
        <v>29.545454545454547</v>
      </c>
      <c r="AP535" s="114">
        <f>AP536</f>
        <v>1000</v>
      </c>
      <c r="AQ535" s="114">
        <f>AQ536</f>
        <v>1000</v>
      </c>
      <c r="AR535" s="114">
        <f>AR536</f>
        <v>0</v>
      </c>
      <c r="AS535" s="114">
        <f>AS536</f>
        <v>2000</v>
      </c>
      <c r="AT535" s="114">
        <f t="shared" ref="AT535:AT598" si="432">AS535/(S535/100)</f>
        <v>9.0909090909090917</v>
      </c>
      <c r="AV535" s="114">
        <f>AV536</f>
        <v>8500</v>
      </c>
      <c r="AW535" s="114">
        <f t="shared" si="427"/>
        <v>38.636363636363633</v>
      </c>
      <c r="AY535" s="114">
        <f t="shared" si="422"/>
        <v>22000</v>
      </c>
      <c r="AZ535" s="114">
        <f t="shared" si="428"/>
        <v>100</v>
      </c>
      <c r="BB535" s="114">
        <f t="shared" si="412"/>
        <v>0</v>
      </c>
      <c r="BC535" s="117">
        <f t="shared" si="413"/>
        <v>0</v>
      </c>
      <c r="BD535" s="114">
        <f t="shared" si="414"/>
        <v>22000</v>
      </c>
      <c r="BE535" s="93"/>
    </row>
    <row r="536" spans="1:57" ht="30" customHeight="1" x14ac:dyDescent="0.2">
      <c r="A536" s="74"/>
      <c r="B536" s="76"/>
      <c r="C536" s="76"/>
      <c r="D536" s="77"/>
      <c r="E536" s="78"/>
      <c r="F536" s="76"/>
      <c r="G536" s="79"/>
      <c r="H536" s="80"/>
      <c r="I536" s="118">
        <v>2</v>
      </c>
      <c r="J536" s="78"/>
      <c r="K536" s="82"/>
      <c r="L536" s="83"/>
      <c r="M536" s="77"/>
      <c r="N536" s="119" t="s">
        <v>51</v>
      </c>
      <c r="O536" s="120">
        <v>26000</v>
      </c>
      <c r="P536" s="121">
        <f t="shared" si="429"/>
        <v>22000</v>
      </c>
      <c r="Q536" s="122">
        <f t="shared" si="429"/>
        <v>24000</v>
      </c>
      <c r="R536" s="123">
        <f t="shared" si="429"/>
        <v>27000</v>
      </c>
      <c r="S536" s="121">
        <f t="shared" si="429"/>
        <v>22000</v>
      </c>
      <c r="T536" s="121"/>
      <c r="U536" s="121">
        <f>U537</f>
        <v>0</v>
      </c>
      <c r="V536" s="121">
        <f>V537</f>
        <v>0</v>
      </c>
      <c r="W536" s="121">
        <f>W537</f>
        <v>5000</v>
      </c>
      <c r="X536" s="121">
        <f t="shared" ref="X536:X541" si="433">SUM(U536:W536)</f>
        <v>5000</v>
      </c>
      <c r="Y536" s="121">
        <f t="shared" si="424"/>
        <v>22.727272727272727</v>
      </c>
      <c r="AA536" s="121">
        <f>AA537</f>
        <v>3000</v>
      </c>
      <c r="AB536" s="121">
        <f>AB537</f>
        <v>3000</v>
      </c>
      <c r="AC536" s="121">
        <f>AC537</f>
        <v>2500</v>
      </c>
      <c r="AD536" s="121">
        <f t="shared" ref="AD536:AD541" si="434">SUM(AA536:AC536)</f>
        <v>8500</v>
      </c>
      <c r="AE536" s="121">
        <f t="shared" si="430"/>
        <v>38.636363636363633</v>
      </c>
      <c r="AG536" s="121">
        <f t="shared" si="425"/>
        <v>13500</v>
      </c>
      <c r="AH536" s="121">
        <f t="shared" si="426"/>
        <v>61.363636363636367</v>
      </c>
      <c r="AJ536" s="121">
        <f>AJ537</f>
        <v>2500</v>
      </c>
      <c r="AK536" s="121">
        <f>AK537</f>
        <v>2500</v>
      </c>
      <c r="AL536" s="121">
        <f>AL537</f>
        <v>1500</v>
      </c>
      <c r="AM536" s="121">
        <f t="shared" ref="AM536:AM541" si="435">SUM(AJ536:AL536)</f>
        <v>6500</v>
      </c>
      <c r="AN536" s="121">
        <f t="shared" si="431"/>
        <v>29.545454545454547</v>
      </c>
      <c r="AP536" s="121">
        <f>AP537</f>
        <v>1000</v>
      </c>
      <c r="AQ536" s="121">
        <f>AQ537</f>
        <v>1000</v>
      </c>
      <c r="AR536" s="121">
        <f>AR537</f>
        <v>0</v>
      </c>
      <c r="AS536" s="121">
        <f t="shared" ref="AS536:AS541" si="436">SUM(AP536:AR536)</f>
        <v>2000</v>
      </c>
      <c r="AT536" s="121">
        <f t="shared" si="432"/>
        <v>9.0909090909090917</v>
      </c>
      <c r="AV536" s="121">
        <f t="shared" ref="AV536:AV599" si="437">AM536+AS536</f>
        <v>8500</v>
      </c>
      <c r="AW536" s="121">
        <f t="shared" si="427"/>
        <v>38.636363636363633</v>
      </c>
      <c r="AY536" s="121">
        <f t="shared" si="422"/>
        <v>22000</v>
      </c>
      <c r="AZ536" s="121">
        <f t="shared" si="428"/>
        <v>100</v>
      </c>
      <c r="BB536" s="121">
        <f t="shared" si="412"/>
        <v>0</v>
      </c>
      <c r="BC536" s="117">
        <f t="shared" si="413"/>
        <v>0</v>
      </c>
      <c r="BD536" s="121">
        <f t="shared" si="414"/>
        <v>22000</v>
      </c>
      <c r="BE536" s="93"/>
    </row>
    <row r="537" spans="1:57" ht="30" customHeight="1" x14ac:dyDescent="0.2">
      <c r="A537" s="74"/>
      <c r="B537" s="76"/>
      <c r="C537" s="76"/>
      <c r="D537" s="77"/>
      <c r="E537" s="78"/>
      <c r="F537" s="76"/>
      <c r="G537" s="79"/>
      <c r="H537" s="80"/>
      <c r="I537" s="81"/>
      <c r="J537" s="124" t="s">
        <v>52</v>
      </c>
      <c r="K537" s="82"/>
      <c r="L537" s="83"/>
      <c r="M537" s="77"/>
      <c r="N537" s="101" t="s">
        <v>53</v>
      </c>
      <c r="O537" s="102">
        <v>26000</v>
      </c>
      <c r="P537" s="103">
        <f>SUM(P538:P541)</f>
        <v>22000</v>
      </c>
      <c r="Q537" s="125">
        <f>SUM(Q538:Q541)</f>
        <v>24000</v>
      </c>
      <c r="R537" s="126">
        <f>SUM(R538:R541)</f>
        <v>27000</v>
      </c>
      <c r="S537" s="103">
        <f>SUM(S538:S541)</f>
        <v>22000</v>
      </c>
      <c r="T537" s="103"/>
      <c r="U537" s="103">
        <f>SUM(U538:U541)</f>
        <v>0</v>
      </c>
      <c r="V537" s="103">
        <f>SUM(V538:V541)</f>
        <v>0</v>
      </c>
      <c r="W537" s="103">
        <f>SUM(W538:W541)</f>
        <v>5000</v>
      </c>
      <c r="X537" s="103">
        <f t="shared" si="433"/>
        <v>5000</v>
      </c>
      <c r="Y537" s="103">
        <f t="shared" si="424"/>
        <v>22.727272727272727</v>
      </c>
      <c r="AA537" s="103">
        <f>SUM(AA538:AA541)</f>
        <v>3000</v>
      </c>
      <c r="AB537" s="103">
        <f>SUM(AB538:AB541)</f>
        <v>3000</v>
      </c>
      <c r="AC537" s="103">
        <f>SUM(AC538:AC541)</f>
        <v>2500</v>
      </c>
      <c r="AD537" s="103">
        <f t="shared" si="434"/>
        <v>8500</v>
      </c>
      <c r="AE537" s="103">
        <f t="shared" si="430"/>
        <v>38.636363636363633</v>
      </c>
      <c r="AG537" s="103">
        <f t="shared" si="425"/>
        <v>13500</v>
      </c>
      <c r="AH537" s="103">
        <f t="shared" si="426"/>
        <v>61.363636363636367</v>
      </c>
      <c r="AJ537" s="103">
        <f>SUM(AJ538:AJ541)</f>
        <v>2500</v>
      </c>
      <c r="AK537" s="103">
        <f>SUM(AK538:AK541)</f>
        <v>2500</v>
      </c>
      <c r="AL537" s="103">
        <f>SUM(AL538:AL541)</f>
        <v>1500</v>
      </c>
      <c r="AM537" s="103">
        <f t="shared" si="435"/>
        <v>6500</v>
      </c>
      <c r="AN537" s="103">
        <f t="shared" si="431"/>
        <v>29.545454545454547</v>
      </c>
      <c r="AP537" s="103">
        <f>SUM(AP538:AP541)</f>
        <v>1000</v>
      </c>
      <c r="AQ537" s="103">
        <f>SUM(AQ538:AQ541)</f>
        <v>1000</v>
      </c>
      <c r="AR537" s="103">
        <f>SUM(AR538:AR541)</f>
        <v>0</v>
      </c>
      <c r="AS537" s="103">
        <f t="shared" si="436"/>
        <v>2000</v>
      </c>
      <c r="AT537" s="103">
        <f t="shared" si="432"/>
        <v>9.0909090909090917</v>
      </c>
      <c r="AV537" s="103">
        <f t="shared" si="437"/>
        <v>8500</v>
      </c>
      <c r="AW537" s="103">
        <f t="shared" si="427"/>
        <v>38.636363636363633</v>
      </c>
      <c r="AY537" s="103">
        <f t="shared" si="422"/>
        <v>22000</v>
      </c>
      <c r="AZ537" s="103">
        <f t="shared" si="428"/>
        <v>100</v>
      </c>
      <c r="BB537" s="103">
        <f t="shared" si="412"/>
        <v>0</v>
      </c>
      <c r="BC537" s="117">
        <f t="shared" si="413"/>
        <v>0</v>
      </c>
      <c r="BD537" s="103">
        <f t="shared" si="414"/>
        <v>22000</v>
      </c>
      <c r="BE537" s="93"/>
    </row>
    <row r="538" spans="1:57" ht="30" customHeight="1" x14ac:dyDescent="0.2">
      <c r="A538" s="74"/>
      <c r="B538" s="76"/>
      <c r="C538" s="76"/>
      <c r="D538" s="77"/>
      <c r="E538" s="78"/>
      <c r="F538" s="76"/>
      <c r="G538" s="79"/>
      <c r="H538" s="80"/>
      <c r="I538" s="81"/>
      <c r="J538" s="78"/>
      <c r="K538" s="127">
        <v>2</v>
      </c>
      <c r="L538" s="83"/>
      <c r="M538" s="77"/>
      <c r="N538" s="128" t="s">
        <v>54</v>
      </c>
      <c r="O538" s="129">
        <v>4000</v>
      </c>
      <c r="P538" s="117">
        <v>4000</v>
      </c>
      <c r="Q538" s="117">
        <v>5000</v>
      </c>
      <c r="R538" s="117">
        <v>5000</v>
      </c>
      <c r="S538" s="117">
        <v>4000</v>
      </c>
      <c r="T538" s="117"/>
      <c r="U538" s="117"/>
      <c r="V538" s="117"/>
      <c r="W538" s="117">
        <v>1000</v>
      </c>
      <c r="X538" s="117">
        <f t="shared" si="433"/>
        <v>1000</v>
      </c>
      <c r="Y538" s="117">
        <f t="shared" si="424"/>
        <v>25</v>
      </c>
      <c r="AA538" s="117">
        <v>500</v>
      </c>
      <c r="AB538" s="117">
        <v>500</v>
      </c>
      <c r="AC538" s="117">
        <v>500</v>
      </c>
      <c r="AD538" s="117">
        <f t="shared" si="434"/>
        <v>1500</v>
      </c>
      <c r="AE538" s="117">
        <f t="shared" si="430"/>
        <v>37.5</v>
      </c>
      <c r="AG538" s="117">
        <f t="shared" si="425"/>
        <v>2500</v>
      </c>
      <c r="AH538" s="117">
        <f t="shared" si="426"/>
        <v>62.5</v>
      </c>
      <c r="AJ538" s="117">
        <v>500</v>
      </c>
      <c r="AK538" s="117">
        <v>1000</v>
      </c>
      <c r="AL538" s="117"/>
      <c r="AM538" s="117">
        <f t="shared" si="435"/>
        <v>1500</v>
      </c>
      <c r="AN538" s="117">
        <f t="shared" si="431"/>
        <v>37.5</v>
      </c>
      <c r="AP538" s="117"/>
      <c r="AQ538" s="117"/>
      <c r="AR538" s="117"/>
      <c r="AS538" s="117">
        <f t="shared" si="436"/>
        <v>0</v>
      </c>
      <c r="AT538" s="117">
        <f t="shared" si="432"/>
        <v>0</v>
      </c>
      <c r="AV538" s="117">
        <f t="shared" si="437"/>
        <v>1500</v>
      </c>
      <c r="AW538" s="117">
        <f t="shared" si="427"/>
        <v>37.5</v>
      </c>
      <c r="AY538" s="117">
        <f t="shared" si="422"/>
        <v>4000</v>
      </c>
      <c r="AZ538" s="117">
        <f t="shared" si="428"/>
        <v>100</v>
      </c>
      <c r="BB538" s="117">
        <f t="shared" si="412"/>
        <v>0</v>
      </c>
      <c r="BC538" s="117">
        <f t="shared" si="413"/>
        <v>0</v>
      </c>
      <c r="BD538" s="117">
        <f t="shared" si="414"/>
        <v>4000</v>
      </c>
      <c r="BE538" s="93"/>
    </row>
    <row r="539" spans="1:57" ht="30" customHeight="1" x14ac:dyDescent="0.2">
      <c r="A539" s="74"/>
      <c r="B539" s="76"/>
      <c r="C539" s="76"/>
      <c r="D539" s="77"/>
      <c r="E539" s="78"/>
      <c r="F539" s="76"/>
      <c r="G539" s="79"/>
      <c r="H539" s="80"/>
      <c r="I539" s="81"/>
      <c r="J539" s="78"/>
      <c r="K539" s="127">
        <v>3</v>
      </c>
      <c r="L539" s="83"/>
      <c r="M539" s="77"/>
      <c r="N539" s="128" t="s">
        <v>66</v>
      </c>
      <c r="O539" s="129"/>
      <c r="P539" s="117">
        <v>5000</v>
      </c>
      <c r="Q539" s="117">
        <v>5000</v>
      </c>
      <c r="R539" s="117">
        <v>6000</v>
      </c>
      <c r="S539" s="117">
        <v>5000</v>
      </c>
      <c r="T539" s="117"/>
      <c r="U539" s="117"/>
      <c r="V539" s="117"/>
      <c r="W539" s="117">
        <v>1000</v>
      </c>
      <c r="X539" s="117">
        <f t="shared" si="433"/>
        <v>1000</v>
      </c>
      <c r="Y539" s="117">
        <f t="shared" si="424"/>
        <v>20</v>
      </c>
      <c r="AA539" s="117">
        <v>500</v>
      </c>
      <c r="AB539" s="117">
        <v>500</v>
      </c>
      <c r="AC539" s="117">
        <v>1000</v>
      </c>
      <c r="AD539" s="117">
        <f t="shared" si="434"/>
        <v>2000</v>
      </c>
      <c r="AE539" s="117">
        <f t="shared" si="430"/>
        <v>40</v>
      </c>
      <c r="AG539" s="117">
        <f t="shared" si="425"/>
        <v>3000</v>
      </c>
      <c r="AH539" s="117">
        <f t="shared" si="426"/>
        <v>60</v>
      </c>
      <c r="AJ539" s="117">
        <v>1000</v>
      </c>
      <c r="AK539" s="117">
        <v>500</v>
      </c>
      <c r="AL539" s="117">
        <v>500</v>
      </c>
      <c r="AM539" s="117">
        <f t="shared" si="435"/>
        <v>2000</v>
      </c>
      <c r="AN539" s="117">
        <f t="shared" si="431"/>
        <v>40</v>
      </c>
      <c r="AP539" s="117"/>
      <c r="AQ539" s="117"/>
      <c r="AR539" s="117"/>
      <c r="AS539" s="117">
        <f t="shared" si="436"/>
        <v>0</v>
      </c>
      <c r="AT539" s="117">
        <f t="shared" si="432"/>
        <v>0</v>
      </c>
      <c r="AV539" s="117">
        <f t="shared" si="437"/>
        <v>2000</v>
      </c>
      <c r="AW539" s="117">
        <f t="shared" si="427"/>
        <v>40</v>
      </c>
      <c r="AY539" s="117">
        <f t="shared" si="422"/>
        <v>5000</v>
      </c>
      <c r="AZ539" s="117">
        <f t="shared" si="428"/>
        <v>100</v>
      </c>
      <c r="BB539" s="117">
        <f t="shared" si="412"/>
        <v>0</v>
      </c>
      <c r="BC539" s="117">
        <f t="shared" si="413"/>
        <v>0</v>
      </c>
      <c r="BD539" s="117">
        <f t="shared" si="414"/>
        <v>5000</v>
      </c>
      <c r="BE539" s="93"/>
    </row>
    <row r="540" spans="1:57" ht="30" customHeight="1" x14ac:dyDescent="0.2">
      <c r="A540" s="74"/>
      <c r="B540" s="76"/>
      <c r="C540" s="76"/>
      <c r="D540" s="77"/>
      <c r="E540" s="78"/>
      <c r="F540" s="76"/>
      <c r="G540" s="79"/>
      <c r="H540" s="80"/>
      <c r="I540" s="81"/>
      <c r="J540" s="78"/>
      <c r="K540" s="127">
        <v>5</v>
      </c>
      <c r="L540" s="83"/>
      <c r="M540" s="77"/>
      <c r="N540" s="128" t="s">
        <v>55</v>
      </c>
      <c r="O540" s="129">
        <v>3000</v>
      </c>
      <c r="P540" s="117">
        <v>3000</v>
      </c>
      <c r="Q540" s="117">
        <v>3000</v>
      </c>
      <c r="R540" s="117">
        <v>4000</v>
      </c>
      <c r="S540" s="117">
        <v>3000</v>
      </c>
      <c r="T540" s="117"/>
      <c r="U540" s="117"/>
      <c r="V540" s="117"/>
      <c r="W540" s="117">
        <v>1000</v>
      </c>
      <c r="X540" s="117">
        <f t="shared" si="433"/>
        <v>1000</v>
      </c>
      <c r="Y540" s="117">
        <f t="shared" si="424"/>
        <v>33.333333333333336</v>
      </c>
      <c r="AA540" s="117">
        <v>1000</v>
      </c>
      <c r="AB540" s="117">
        <v>1000</v>
      </c>
      <c r="AC540" s="117"/>
      <c r="AD540" s="117">
        <f t="shared" si="434"/>
        <v>2000</v>
      </c>
      <c r="AE540" s="117">
        <f t="shared" si="430"/>
        <v>66.666666666666671</v>
      </c>
      <c r="AG540" s="117">
        <f t="shared" si="425"/>
        <v>3000</v>
      </c>
      <c r="AH540" s="117">
        <f t="shared" si="426"/>
        <v>100</v>
      </c>
      <c r="AJ540" s="117"/>
      <c r="AK540" s="117"/>
      <c r="AL540" s="117"/>
      <c r="AM540" s="117">
        <f t="shared" si="435"/>
        <v>0</v>
      </c>
      <c r="AN540" s="117">
        <f t="shared" si="431"/>
        <v>0</v>
      </c>
      <c r="AP540" s="117"/>
      <c r="AQ540" s="117"/>
      <c r="AR540" s="117"/>
      <c r="AS540" s="117">
        <f t="shared" si="436"/>
        <v>0</v>
      </c>
      <c r="AT540" s="117">
        <f t="shared" si="432"/>
        <v>0</v>
      </c>
      <c r="AV540" s="117">
        <f t="shared" si="437"/>
        <v>0</v>
      </c>
      <c r="AW540" s="117">
        <f t="shared" si="427"/>
        <v>0</v>
      </c>
      <c r="AY540" s="117">
        <f t="shared" si="422"/>
        <v>3000</v>
      </c>
      <c r="AZ540" s="117">
        <f t="shared" si="428"/>
        <v>100</v>
      </c>
      <c r="BB540" s="117">
        <f t="shared" si="412"/>
        <v>0</v>
      </c>
      <c r="BC540" s="117">
        <f t="shared" si="413"/>
        <v>0</v>
      </c>
      <c r="BD540" s="117">
        <f t="shared" si="414"/>
        <v>3000</v>
      </c>
      <c r="BE540" s="93"/>
    </row>
    <row r="541" spans="1:57" ht="30" customHeight="1" x14ac:dyDescent="0.2">
      <c r="A541" s="74"/>
      <c r="B541" s="76"/>
      <c r="C541" s="76"/>
      <c r="D541" s="77"/>
      <c r="E541" s="78"/>
      <c r="F541" s="76"/>
      <c r="G541" s="79"/>
      <c r="H541" s="80"/>
      <c r="I541" s="81"/>
      <c r="J541" s="78"/>
      <c r="K541" s="127">
        <v>7</v>
      </c>
      <c r="L541" s="83"/>
      <c r="M541" s="77"/>
      <c r="N541" s="128" t="s">
        <v>56</v>
      </c>
      <c r="O541" s="129">
        <v>19000</v>
      </c>
      <c r="P541" s="117">
        <v>10000</v>
      </c>
      <c r="Q541" s="117">
        <v>11000</v>
      </c>
      <c r="R541" s="117">
        <v>12000</v>
      </c>
      <c r="S541" s="117">
        <v>10000</v>
      </c>
      <c r="T541" s="117"/>
      <c r="U541" s="117"/>
      <c r="V541" s="117"/>
      <c r="W541" s="117">
        <v>2000</v>
      </c>
      <c r="X541" s="117">
        <f t="shared" si="433"/>
        <v>2000</v>
      </c>
      <c r="Y541" s="117">
        <f t="shared" si="424"/>
        <v>20</v>
      </c>
      <c r="AA541" s="117">
        <v>1000</v>
      </c>
      <c r="AB541" s="117">
        <v>1000</v>
      </c>
      <c r="AC541" s="117">
        <v>1000</v>
      </c>
      <c r="AD541" s="117">
        <f t="shared" si="434"/>
        <v>3000</v>
      </c>
      <c r="AE541" s="117">
        <f t="shared" si="430"/>
        <v>30</v>
      </c>
      <c r="AG541" s="117">
        <f t="shared" si="425"/>
        <v>5000</v>
      </c>
      <c r="AH541" s="117">
        <f t="shared" si="426"/>
        <v>50</v>
      </c>
      <c r="AJ541" s="117">
        <v>1000</v>
      </c>
      <c r="AK541" s="117">
        <v>1000</v>
      </c>
      <c r="AL541" s="117">
        <v>1000</v>
      </c>
      <c r="AM541" s="117">
        <f t="shared" si="435"/>
        <v>3000</v>
      </c>
      <c r="AN541" s="117">
        <f t="shared" si="431"/>
        <v>30</v>
      </c>
      <c r="AP541" s="117">
        <v>1000</v>
      </c>
      <c r="AQ541" s="117">
        <v>1000</v>
      </c>
      <c r="AR541" s="117"/>
      <c r="AS541" s="117">
        <f t="shared" si="436"/>
        <v>2000</v>
      </c>
      <c r="AT541" s="117">
        <f t="shared" si="432"/>
        <v>20</v>
      </c>
      <c r="AV541" s="117">
        <f t="shared" si="437"/>
        <v>5000</v>
      </c>
      <c r="AW541" s="117">
        <f t="shared" si="427"/>
        <v>50</v>
      </c>
      <c r="AY541" s="117">
        <f t="shared" si="422"/>
        <v>10000</v>
      </c>
      <c r="AZ541" s="117">
        <f t="shared" si="428"/>
        <v>100</v>
      </c>
      <c r="BB541" s="117">
        <f t="shared" si="412"/>
        <v>0</v>
      </c>
      <c r="BC541" s="117">
        <f t="shared" si="413"/>
        <v>0</v>
      </c>
      <c r="BD541" s="117">
        <f t="shared" si="414"/>
        <v>10000</v>
      </c>
      <c r="BE541" s="93"/>
    </row>
    <row r="542" spans="1:57" ht="30" customHeight="1" x14ac:dyDescent="0.2">
      <c r="A542" s="74"/>
      <c r="B542" s="76"/>
      <c r="C542" s="76"/>
      <c r="D542" s="77"/>
      <c r="E542" s="78"/>
      <c r="F542" s="76"/>
      <c r="G542" s="104"/>
      <c r="H542" s="130" t="s">
        <v>57</v>
      </c>
      <c r="I542" s="131"/>
      <c r="J542" s="132"/>
      <c r="K542" s="133"/>
      <c r="L542" s="134"/>
      <c r="M542" s="135"/>
      <c r="N542" s="136" t="s">
        <v>58</v>
      </c>
      <c r="O542" s="137">
        <v>17000</v>
      </c>
      <c r="P542" s="139">
        <f>P543</f>
        <v>21000</v>
      </c>
      <c r="Q542" s="138">
        <f>Q543</f>
        <v>22000</v>
      </c>
      <c r="R542" s="175">
        <f>R543</f>
        <v>24000</v>
      </c>
      <c r="S542" s="139">
        <f>S543</f>
        <v>21000</v>
      </c>
      <c r="T542" s="139"/>
      <c r="U542" s="139">
        <f>U543</f>
        <v>0</v>
      </c>
      <c r="V542" s="139">
        <f>V543</f>
        <v>0</v>
      </c>
      <c r="W542" s="139">
        <f>W543</f>
        <v>5000</v>
      </c>
      <c r="X542" s="139">
        <f>X543</f>
        <v>5000</v>
      </c>
      <c r="Y542" s="139">
        <f t="shared" si="424"/>
        <v>23.80952380952381</v>
      </c>
      <c r="AA542" s="139">
        <f>AA543</f>
        <v>2000</v>
      </c>
      <c r="AB542" s="139">
        <f>AB543</f>
        <v>2000</v>
      </c>
      <c r="AC542" s="139">
        <f>AC543</f>
        <v>4000</v>
      </c>
      <c r="AD542" s="139">
        <f>AD543</f>
        <v>8000</v>
      </c>
      <c r="AE542" s="139">
        <f t="shared" si="430"/>
        <v>38.095238095238095</v>
      </c>
      <c r="AG542" s="139">
        <f t="shared" si="425"/>
        <v>13000</v>
      </c>
      <c r="AH542" s="139">
        <f t="shared" si="426"/>
        <v>61.904761904761905</v>
      </c>
      <c r="AJ542" s="139">
        <f>AJ543</f>
        <v>7000</v>
      </c>
      <c r="AK542" s="139">
        <f>AK543</f>
        <v>1000</v>
      </c>
      <c r="AL542" s="139">
        <f>AL543</f>
        <v>0</v>
      </c>
      <c r="AM542" s="139">
        <f>AM543</f>
        <v>8000</v>
      </c>
      <c r="AN542" s="139">
        <f t="shared" si="431"/>
        <v>38.095238095238095</v>
      </c>
      <c r="AP542" s="139">
        <f>AP543</f>
        <v>0</v>
      </c>
      <c r="AQ542" s="139">
        <f>AQ543</f>
        <v>0</v>
      </c>
      <c r="AR542" s="139">
        <f>AR543</f>
        <v>0</v>
      </c>
      <c r="AS542" s="139">
        <f>AS543</f>
        <v>0</v>
      </c>
      <c r="AT542" s="139">
        <f t="shared" si="432"/>
        <v>0</v>
      </c>
      <c r="AV542" s="139">
        <f t="shared" si="437"/>
        <v>8000</v>
      </c>
      <c r="AW542" s="139">
        <f t="shared" si="427"/>
        <v>38.095238095238095</v>
      </c>
      <c r="AY542" s="139">
        <f t="shared" si="422"/>
        <v>21000</v>
      </c>
      <c r="AZ542" s="176">
        <f t="shared" si="428"/>
        <v>100</v>
      </c>
      <c r="BB542" s="139">
        <f t="shared" si="412"/>
        <v>0</v>
      </c>
      <c r="BC542" s="139">
        <f t="shared" ref="BC542:BC549" si="438">BB542/(P542/100)</f>
        <v>0</v>
      </c>
      <c r="BD542" s="139">
        <f t="shared" si="414"/>
        <v>21000</v>
      </c>
      <c r="BE542" s="93"/>
    </row>
    <row r="543" spans="1:57" ht="30" customHeight="1" x14ac:dyDescent="0.2">
      <c r="A543" s="74"/>
      <c r="B543" s="76"/>
      <c r="C543" s="76"/>
      <c r="D543" s="77"/>
      <c r="E543" s="78"/>
      <c r="F543" s="76"/>
      <c r="G543" s="79"/>
      <c r="H543" s="80"/>
      <c r="I543" s="118">
        <v>2</v>
      </c>
      <c r="J543" s="78"/>
      <c r="K543" s="82"/>
      <c r="L543" s="83"/>
      <c r="M543" s="77"/>
      <c r="N543" s="119" t="s">
        <v>51</v>
      </c>
      <c r="O543" s="120">
        <v>17000</v>
      </c>
      <c r="P543" s="121">
        <f>P544+P546</f>
        <v>21000</v>
      </c>
      <c r="Q543" s="121">
        <f>Q544+Q546</f>
        <v>22000</v>
      </c>
      <c r="R543" s="121">
        <f>R544+R546</f>
        <v>24000</v>
      </c>
      <c r="S543" s="121">
        <f>S544+S546</f>
        <v>21000</v>
      </c>
      <c r="T543" s="121"/>
      <c r="U543" s="121">
        <f>U544+U546</f>
        <v>0</v>
      </c>
      <c r="V543" s="121">
        <f>V544+V546</f>
        <v>0</v>
      </c>
      <c r="W543" s="121">
        <f>W544+W546</f>
        <v>5000</v>
      </c>
      <c r="X543" s="121">
        <f>X544+X546</f>
        <v>5000</v>
      </c>
      <c r="Y543" s="121">
        <f t="shared" si="424"/>
        <v>23.80952380952381</v>
      </c>
      <c r="AA543" s="121">
        <f>AA544+AA546</f>
        <v>2000</v>
      </c>
      <c r="AB543" s="121">
        <f>AB544+AB546</f>
        <v>2000</v>
      </c>
      <c r="AC543" s="121">
        <f>AC544+AC546</f>
        <v>4000</v>
      </c>
      <c r="AD543" s="121">
        <f>AD544+AD546</f>
        <v>8000</v>
      </c>
      <c r="AE543" s="121">
        <f t="shared" si="430"/>
        <v>38.095238095238095</v>
      </c>
      <c r="AG543" s="121">
        <f t="shared" si="425"/>
        <v>13000</v>
      </c>
      <c r="AH543" s="121">
        <f t="shared" si="426"/>
        <v>61.904761904761905</v>
      </c>
      <c r="AJ543" s="121">
        <f>AJ544+AJ546</f>
        <v>7000</v>
      </c>
      <c r="AK543" s="121">
        <f>AK544+AK546</f>
        <v>1000</v>
      </c>
      <c r="AL543" s="121">
        <f>AL544+AL546</f>
        <v>0</v>
      </c>
      <c r="AM543" s="121">
        <f>AM544+AM546</f>
        <v>8000</v>
      </c>
      <c r="AN543" s="121">
        <f t="shared" si="431"/>
        <v>38.095238095238095</v>
      </c>
      <c r="AP543" s="121">
        <f>AP544+AP546</f>
        <v>0</v>
      </c>
      <c r="AQ543" s="121">
        <f>AQ544+AQ546</f>
        <v>0</v>
      </c>
      <c r="AR543" s="121">
        <f>AR544+AR546</f>
        <v>0</v>
      </c>
      <c r="AS543" s="121">
        <f>AS544+AS546</f>
        <v>0</v>
      </c>
      <c r="AT543" s="121">
        <f t="shared" si="432"/>
        <v>0</v>
      </c>
      <c r="AV543" s="121">
        <f t="shared" si="437"/>
        <v>8000</v>
      </c>
      <c r="AW543" s="121">
        <f t="shared" si="427"/>
        <v>38.095238095238095</v>
      </c>
      <c r="AY543" s="121">
        <f t="shared" si="422"/>
        <v>21000</v>
      </c>
      <c r="AZ543" s="142">
        <f t="shared" si="428"/>
        <v>100</v>
      </c>
      <c r="BB543" s="121">
        <f t="shared" si="412"/>
        <v>0</v>
      </c>
      <c r="BC543" s="121">
        <f t="shared" si="438"/>
        <v>0</v>
      </c>
      <c r="BD543" s="121">
        <f t="shared" si="414"/>
        <v>21000</v>
      </c>
      <c r="BE543" s="93"/>
    </row>
    <row r="544" spans="1:57" ht="30" customHeight="1" x14ac:dyDescent="0.2">
      <c r="A544" s="74"/>
      <c r="B544" s="76"/>
      <c r="C544" s="76"/>
      <c r="D544" s="77"/>
      <c r="E544" s="78"/>
      <c r="F544" s="76"/>
      <c r="G544" s="79"/>
      <c r="H544" s="80"/>
      <c r="I544" s="81"/>
      <c r="J544" s="124" t="s">
        <v>60</v>
      </c>
      <c r="K544" s="82"/>
      <c r="L544" s="83"/>
      <c r="M544" s="77"/>
      <c r="N544" s="101" t="s">
        <v>61</v>
      </c>
      <c r="O544" s="102">
        <v>10000</v>
      </c>
      <c r="P544" s="103">
        <f>P545</f>
        <v>12000</v>
      </c>
      <c r="Q544" s="103">
        <f>Q545</f>
        <v>10000</v>
      </c>
      <c r="R544" s="103">
        <f>R545</f>
        <v>10000</v>
      </c>
      <c r="S544" s="103">
        <f>S545</f>
        <v>12000</v>
      </c>
      <c r="T544" s="103"/>
      <c r="U544" s="103">
        <f>U545</f>
        <v>0</v>
      </c>
      <c r="V544" s="103">
        <f>V545</f>
        <v>0</v>
      </c>
      <c r="W544" s="103">
        <f>W545</f>
        <v>2000</v>
      </c>
      <c r="X544" s="103">
        <f t="shared" ref="X544:X549" si="439">SUM(U544:W544)</f>
        <v>2000</v>
      </c>
      <c r="Y544" s="103">
        <f t="shared" si="424"/>
        <v>16.666666666666668</v>
      </c>
      <c r="AA544" s="103">
        <f>AA545</f>
        <v>2000</v>
      </c>
      <c r="AB544" s="103">
        <f>AB545</f>
        <v>2000</v>
      </c>
      <c r="AC544" s="103">
        <f>AC545</f>
        <v>2000</v>
      </c>
      <c r="AD544" s="103">
        <f t="shared" ref="AD544:AD549" si="440">SUM(AA544:AC544)</f>
        <v>6000</v>
      </c>
      <c r="AE544" s="103">
        <f t="shared" si="430"/>
        <v>50</v>
      </c>
      <c r="AG544" s="103">
        <f t="shared" si="425"/>
        <v>8000</v>
      </c>
      <c r="AH544" s="103">
        <f t="shared" si="426"/>
        <v>66.666666666666671</v>
      </c>
      <c r="AJ544" s="103">
        <f>AJ545</f>
        <v>4000</v>
      </c>
      <c r="AK544" s="103">
        <f>AK545</f>
        <v>0</v>
      </c>
      <c r="AL544" s="103">
        <f>AL545</f>
        <v>0</v>
      </c>
      <c r="AM544" s="103">
        <f t="shared" ref="AM544:AM549" si="441">SUM(AJ544:AL544)</f>
        <v>4000</v>
      </c>
      <c r="AN544" s="103">
        <f t="shared" si="431"/>
        <v>33.333333333333336</v>
      </c>
      <c r="AP544" s="103">
        <f>AP545</f>
        <v>0</v>
      </c>
      <c r="AQ544" s="103">
        <f>AQ545</f>
        <v>0</v>
      </c>
      <c r="AR544" s="103">
        <f>AR545</f>
        <v>0</v>
      </c>
      <c r="AS544" s="103">
        <f t="shared" ref="AS544:AS549" si="442">SUM(AP544:AR544)</f>
        <v>0</v>
      </c>
      <c r="AT544" s="103">
        <f t="shared" si="432"/>
        <v>0</v>
      </c>
      <c r="AV544" s="103">
        <f t="shared" si="437"/>
        <v>4000</v>
      </c>
      <c r="AW544" s="103">
        <f t="shared" si="427"/>
        <v>33.333333333333336</v>
      </c>
      <c r="AY544" s="103">
        <f t="shared" si="422"/>
        <v>12000</v>
      </c>
      <c r="AZ544" s="143">
        <f t="shared" si="428"/>
        <v>100</v>
      </c>
      <c r="BB544" s="103">
        <f t="shared" si="412"/>
        <v>0</v>
      </c>
      <c r="BC544" s="103">
        <f t="shared" si="438"/>
        <v>0</v>
      </c>
      <c r="BD544" s="103">
        <f t="shared" si="414"/>
        <v>12000</v>
      </c>
      <c r="BE544" s="93"/>
    </row>
    <row r="545" spans="1:57" ht="30" customHeight="1" x14ac:dyDescent="0.2">
      <c r="A545" s="74"/>
      <c r="B545" s="76"/>
      <c r="C545" s="76"/>
      <c r="D545" s="77"/>
      <c r="E545" s="78"/>
      <c r="F545" s="76"/>
      <c r="G545" s="79"/>
      <c r="H545" s="80"/>
      <c r="I545" s="81"/>
      <c r="J545" s="78"/>
      <c r="K545" s="127">
        <v>1</v>
      </c>
      <c r="L545" s="83"/>
      <c r="M545" s="77"/>
      <c r="N545" s="128" t="s">
        <v>62</v>
      </c>
      <c r="O545" s="129">
        <v>10000</v>
      </c>
      <c r="P545" s="117">
        <v>12000</v>
      </c>
      <c r="Q545" s="117">
        <v>10000</v>
      </c>
      <c r="R545" s="117">
        <v>10000</v>
      </c>
      <c r="S545" s="117">
        <v>12000</v>
      </c>
      <c r="T545" s="117"/>
      <c r="U545" s="117"/>
      <c r="V545" s="117"/>
      <c r="W545" s="117">
        <v>2000</v>
      </c>
      <c r="X545" s="117">
        <f t="shared" si="439"/>
        <v>2000</v>
      </c>
      <c r="Y545" s="117">
        <f t="shared" si="424"/>
        <v>16.666666666666668</v>
      </c>
      <c r="AA545" s="117">
        <v>2000</v>
      </c>
      <c r="AB545" s="117">
        <v>2000</v>
      </c>
      <c r="AC545" s="117">
        <v>2000</v>
      </c>
      <c r="AD545" s="117">
        <f t="shared" si="440"/>
        <v>6000</v>
      </c>
      <c r="AE545" s="117">
        <f t="shared" si="430"/>
        <v>50</v>
      </c>
      <c r="AG545" s="117">
        <f t="shared" si="425"/>
        <v>8000</v>
      </c>
      <c r="AH545" s="117">
        <f t="shared" si="426"/>
        <v>66.666666666666671</v>
      </c>
      <c r="AJ545" s="117">
        <v>4000</v>
      </c>
      <c r="AK545" s="117"/>
      <c r="AL545" s="117"/>
      <c r="AM545" s="117">
        <f t="shared" si="441"/>
        <v>4000</v>
      </c>
      <c r="AN545" s="117">
        <f t="shared" si="431"/>
        <v>33.333333333333336</v>
      </c>
      <c r="AP545" s="117"/>
      <c r="AQ545" s="117"/>
      <c r="AR545" s="117"/>
      <c r="AS545" s="117">
        <f t="shared" si="442"/>
        <v>0</v>
      </c>
      <c r="AT545" s="117">
        <f t="shared" si="432"/>
        <v>0</v>
      </c>
      <c r="AV545" s="117">
        <f t="shared" si="437"/>
        <v>4000</v>
      </c>
      <c r="AW545" s="117">
        <f t="shared" si="427"/>
        <v>33.333333333333336</v>
      </c>
      <c r="AY545" s="117">
        <f t="shared" si="422"/>
        <v>12000</v>
      </c>
      <c r="AZ545" s="144">
        <f t="shared" si="428"/>
        <v>100</v>
      </c>
      <c r="BB545" s="117">
        <f t="shared" si="412"/>
        <v>0</v>
      </c>
      <c r="BC545" s="117">
        <f t="shared" si="438"/>
        <v>0</v>
      </c>
      <c r="BD545" s="117">
        <f t="shared" si="414"/>
        <v>12000</v>
      </c>
      <c r="BE545" s="93"/>
    </row>
    <row r="546" spans="1:57" ht="30" customHeight="1" x14ac:dyDescent="0.2">
      <c r="A546" s="74"/>
      <c r="B546" s="76"/>
      <c r="C546" s="76"/>
      <c r="D546" s="77"/>
      <c r="E546" s="78"/>
      <c r="F546" s="76"/>
      <c r="G546" s="79"/>
      <c r="H546" s="80"/>
      <c r="I546" s="81"/>
      <c r="J546" s="124" t="s">
        <v>52</v>
      </c>
      <c r="K546" s="82"/>
      <c r="L546" s="83"/>
      <c r="M546" s="77"/>
      <c r="N546" s="101" t="s">
        <v>53</v>
      </c>
      <c r="O546" s="102">
        <v>7000</v>
      </c>
      <c r="P546" s="103">
        <f>P547+P548+P549</f>
        <v>9000</v>
      </c>
      <c r="Q546" s="125">
        <f>Q547+Q548+Q549</f>
        <v>12000</v>
      </c>
      <c r="R546" s="126">
        <f>R547+R548+R549</f>
        <v>14000</v>
      </c>
      <c r="S546" s="103">
        <f>S547+S548+S549</f>
        <v>9000</v>
      </c>
      <c r="T546" s="103"/>
      <c r="U546" s="103">
        <f>U547+U548+U549</f>
        <v>0</v>
      </c>
      <c r="V546" s="103">
        <f>V547+V548+V549</f>
        <v>0</v>
      </c>
      <c r="W546" s="103">
        <f>W547+W548+W549</f>
        <v>3000</v>
      </c>
      <c r="X546" s="103">
        <f t="shared" si="439"/>
        <v>3000</v>
      </c>
      <c r="Y546" s="103">
        <f t="shared" si="424"/>
        <v>33.333333333333336</v>
      </c>
      <c r="AA546" s="103">
        <f>AA547+AA548+AA549</f>
        <v>0</v>
      </c>
      <c r="AB546" s="103">
        <f>AB547+AB548+AB549</f>
        <v>0</v>
      </c>
      <c r="AC546" s="103">
        <f>AC547+AC548+AC549</f>
        <v>2000</v>
      </c>
      <c r="AD546" s="103">
        <f t="shared" si="440"/>
        <v>2000</v>
      </c>
      <c r="AE546" s="103">
        <f t="shared" si="430"/>
        <v>22.222222222222221</v>
      </c>
      <c r="AG546" s="103">
        <f t="shared" si="425"/>
        <v>5000</v>
      </c>
      <c r="AH546" s="103">
        <f t="shared" si="426"/>
        <v>55.555555555555557</v>
      </c>
      <c r="AJ546" s="103">
        <f>AJ547+AJ548+AJ549</f>
        <v>3000</v>
      </c>
      <c r="AK546" s="103">
        <f>AK547+AK548+AK549</f>
        <v>1000</v>
      </c>
      <c r="AL546" s="103">
        <f>AL547+AL548+AL549</f>
        <v>0</v>
      </c>
      <c r="AM546" s="103">
        <f t="shared" si="441"/>
        <v>4000</v>
      </c>
      <c r="AN546" s="103">
        <f t="shared" si="431"/>
        <v>44.444444444444443</v>
      </c>
      <c r="AP546" s="103">
        <f>AP547+AP548+AP549</f>
        <v>0</v>
      </c>
      <c r="AQ546" s="103">
        <f>AQ547+AQ548+AQ549</f>
        <v>0</v>
      </c>
      <c r="AR546" s="103">
        <f>AR547+AR548+AR549</f>
        <v>0</v>
      </c>
      <c r="AS546" s="103">
        <f t="shared" si="442"/>
        <v>0</v>
      </c>
      <c r="AT546" s="103">
        <f t="shared" si="432"/>
        <v>0</v>
      </c>
      <c r="AV546" s="103">
        <f t="shared" si="437"/>
        <v>4000</v>
      </c>
      <c r="AW546" s="103">
        <f t="shared" si="427"/>
        <v>44.444444444444443</v>
      </c>
      <c r="AY546" s="103">
        <f t="shared" si="422"/>
        <v>9000</v>
      </c>
      <c r="AZ546" s="143">
        <f t="shared" si="428"/>
        <v>100</v>
      </c>
      <c r="BB546" s="103">
        <f t="shared" si="412"/>
        <v>0</v>
      </c>
      <c r="BC546" s="103">
        <f t="shared" si="438"/>
        <v>0</v>
      </c>
      <c r="BD546" s="103">
        <f t="shared" si="414"/>
        <v>9000</v>
      </c>
      <c r="BE546" s="93"/>
    </row>
    <row r="547" spans="1:57" ht="30" customHeight="1" x14ac:dyDescent="0.2">
      <c r="A547" s="74"/>
      <c r="B547" s="76"/>
      <c r="C547" s="76"/>
      <c r="D547" s="77"/>
      <c r="E547" s="78"/>
      <c r="F547" s="76"/>
      <c r="G547" s="79"/>
      <c r="H547" s="80"/>
      <c r="I547" s="81"/>
      <c r="J547" s="78"/>
      <c r="K547" s="127">
        <v>2</v>
      </c>
      <c r="L547" s="83"/>
      <c r="M547" s="77"/>
      <c r="N547" s="128" t="s">
        <v>54</v>
      </c>
      <c r="O547" s="129">
        <v>4000</v>
      </c>
      <c r="P547" s="117">
        <v>4000</v>
      </c>
      <c r="Q547" s="117">
        <v>6000</v>
      </c>
      <c r="R547" s="117">
        <v>7000</v>
      </c>
      <c r="S547" s="117">
        <v>4000</v>
      </c>
      <c r="T547" s="117"/>
      <c r="U547" s="117"/>
      <c r="V547" s="117"/>
      <c r="W547" s="117">
        <v>1000</v>
      </c>
      <c r="X547" s="117">
        <f t="shared" si="439"/>
        <v>1000</v>
      </c>
      <c r="Y547" s="117">
        <f t="shared" si="424"/>
        <v>25</v>
      </c>
      <c r="AA547" s="117"/>
      <c r="AB547" s="117"/>
      <c r="AC547" s="117">
        <v>1000</v>
      </c>
      <c r="AD547" s="117">
        <f t="shared" si="440"/>
        <v>1000</v>
      </c>
      <c r="AE547" s="117">
        <f t="shared" si="430"/>
        <v>25</v>
      </c>
      <c r="AG547" s="117">
        <f t="shared" si="425"/>
        <v>2000</v>
      </c>
      <c r="AH547" s="117">
        <f t="shared" si="426"/>
        <v>50</v>
      </c>
      <c r="AJ547" s="117">
        <v>2000</v>
      </c>
      <c r="AK547" s="117"/>
      <c r="AL547" s="117"/>
      <c r="AM547" s="117">
        <f t="shared" si="441"/>
        <v>2000</v>
      </c>
      <c r="AN547" s="117">
        <f t="shared" si="431"/>
        <v>50</v>
      </c>
      <c r="AP547" s="117"/>
      <c r="AQ547" s="117"/>
      <c r="AR547" s="117"/>
      <c r="AS547" s="117">
        <f t="shared" si="442"/>
        <v>0</v>
      </c>
      <c r="AT547" s="117">
        <f t="shared" si="432"/>
        <v>0</v>
      </c>
      <c r="AV547" s="117">
        <f t="shared" si="437"/>
        <v>2000</v>
      </c>
      <c r="AW547" s="117">
        <f t="shared" si="427"/>
        <v>50</v>
      </c>
      <c r="AY547" s="117">
        <f t="shared" si="422"/>
        <v>4000</v>
      </c>
      <c r="AZ547" s="144">
        <f t="shared" si="428"/>
        <v>100</v>
      </c>
      <c r="BB547" s="117">
        <f t="shared" si="412"/>
        <v>0</v>
      </c>
      <c r="BC547" s="117">
        <f t="shared" si="438"/>
        <v>0</v>
      </c>
      <c r="BD547" s="117">
        <f t="shared" si="414"/>
        <v>4000</v>
      </c>
      <c r="BE547" s="93"/>
    </row>
    <row r="548" spans="1:57" ht="30" customHeight="1" x14ac:dyDescent="0.2">
      <c r="A548" s="74"/>
      <c r="B548" s="76"/>
      <c r="C548" s="76"/>
      <c r="D548" s="77"/>
      <c r="E548" s="78"/>
      <c r="F548" s="76"/>
      <c r="G548" s="79"/>
      <c r="H548" s="80"/>
      <c r="I548" s="81"/>
      <c r="J548" s="78"/>
      <c r="K548" s="127">
        <v>5</v>
      </c>
      <c r="L548" s="83"/>
      <c r="M548" s="77"/>
      <c r="N548" s="128" t="s">
        <v>55</v>
      </c>
      <c r="O548" s="129">
        <v>1000</v>
      </c>
      <c r="P548" s="117">
        <v>1000</v>
      </c>
      <c r="Q548" s="117">
        <v>1000</v>
      </c>
      <c r="R548" s="117">
        <v>1000</v>
      </c>
      <c r="S548" s="117">
        <v>1000</v>
      </c>
      <c r="T548" s="117"/>
      <c r="U548" s="117"/>
      <c r="V548" s="117"/>
      <c r="W548" s="117">
        <v>1000</v>
      </c>
      <c r="X548" s="117">
        <f t="shared" si="439"/>
        <v>1000</v>
      </c>
      <c r="Y548" s="117">
        <f t="shared" si="424"/>
        <v>100</v>
      </c>
      <c r="AA548" s="117"/>
      <c r="AB548" s="117"/>
      <c r="AC548" s="117"/>
      <c r="AD548" s="117">
        <f t="shared" si="440"/>
        <v>0</v>
      </c>
      <c r="AE548" s="117">
        <f t="shared" si="430"/>
        <v>0</v>
      </c>
      <c r="AG548" s="117">
        <f t="shared" si="425"/>
        <v>1000</v>
      </c>
      <c r="AH548" s="117">
        <f t="shared" si="426"/>
        <v>100</v>
      </c>
      <c r="AJ548" s="117"/>
      <c r="AK548" s="117"/>
      <c r="AL548" s="117"/>
      <c r="AM548" s="117">
        <f t="shared" si="441"/>
        <v>0</v>
      </c>
      <c r="AN548" s="117">
        <f t="shared" si="431"/>
        <v>0</v>
      </c>
      <c r="AP548" s="117"/>
      <c r="AQ548" s="117"/>
      <c r="AR548" s="117"/>
      <c r="AS548" s="117">
        <f t="shared" si="442"/>
        <v>0</v>
      </c>
      <c r="AT548" s="117">
        <f t="shared" si="432"/>
        <v>0</v>
      </c>
      <c r="AV548" s="117">
        <f t="shared" si="437"/>
        <v>0</v>
      </c>
      <c r="AW548" s="117">
        <f t="shared" si="427"/>
        <v>0</v>
      </c>
      <c r="AY548" s="117">
        <f t="shared" si="422"/>
        <v>1000</v>
      </c>
      <c r="AZ548" s="144">
        <f t="shared" si="428"/>
        <v>100</v>
      </c>
      <c r="BB548" s="117">
        <f t="shared" si="412"/>
        <v>0</v>
      </c>
      <c r="BC548" s="117">
        <f t="shared" si="438"/>
        <v>0</v>
      </c>
      <c r="BD548" s="117">
        <f t="shared" si="414"/>
        <v>1000</v>
      </c>
      <c r="BE548" s="93"/>
    </row>
    <row r="549" spans="1:57" ht="30" customHeight="1" thickBot="1" x14ac:dyDescent="0.25">
      <c r="A549" s="74"/>
      <c r="B549" s="76"/>
      <c r="C549" s="76"/>
      <c r="D549" s="77"/>
      <c r="E549" s="78"/>
      <c r="F549" s="76"/>
      <c r="G549" s="79"/>
      <c r="H549" s="80"/>
      <c r="I549" s="81"/>
      <c r="J549" s="78"/>
      <c r="K549" s="127">
        <v>7</v>
      </c>
      <c r="L549" s="83"/>
      <c r="M549" s="77"/>
      <c r="N549" s="128" t="s">
        <v>56</v>
      </c>
      <c r="O549" s="129">
        <v>2000</v>
      </c>
      <c r="P549" s="117">
        <v>4000</v>
      </c>
      <c r="Q549" s="117">
        <v>5000</v>
      </c>
      <c r="R549" s="117">
        <v>6000</v>
      </c>
      <c r="S549" s="117">
        <v>4000</v>
      </c>
      <c r="T549" s="117"/>
      <c r="U549" s="117"/>
      <c r="V549" s="117"/>
      <c r="W549" s="117">
        <v>1000</v>
      </c>
      <c r="X549" s="117">
        <f t="shared" si="439"/>
        <v>1000</v>
      </c>
      <c r="Y549" s="117">
        <f t="shared" si="424"/>
        <v>25</v>
      </c>
      <c r="AA549" s="117"/>
      <c r="AB549" s="117"/>
      <c r="AC549" s="117">
        <v>1000</v>
      </c>
      <c r="AD549" s="117">
        <f t="shared" si="440"/>
        <v>1000</v>
      </c>
      <c r="AE549" s="117">
        <f t="shared" si="430"/>
        <v>25</v>
      </c>
      <c r="AG549" s="117">
        <f t="shared" si="425"/>
        <v>2000</v>
      </c>
      <c r="AH549" s="117">
        <f t="shared" si="426"/>
        <v>50</v>
      </c>
      <c r="AJ549" s="117">
        <v>1000</v>
      </c>
      <c r="AK549" s="117">
        <v>1000</v>
      </c>
      <c r="AL549" s="117"/>
      <c r="AM549" s="117">
        <f t="shared" si="441"/>
        <v>2000</v>
      </c>
      <c r="AN549" s="117">
        <f t="shared" si="431"/>
        <v>50</v>
      </c>
      <c r="AP549" s="117"/>
      <c r="AQ549" s="117"/>
      <c r="AR549" s="117"/>
      <c r="AS549" s="117">
        <f t="shared" si="442"/>
        <v>0</v>
      </c>
      <c r="AT549" s="117">
        <f t="shared" si="432"/>
        <v>0</v>
      </c>
      <c r="AV549" s="117">
        <f t="shared" si="437"/>
        <v>2000</v>
      </c>
      <c r="AW549" s="117">
        <f t="shared" si="427"/>
        <v>50</v>
      </c>
      <c r="AY549" s="117">
        <f t="shared" si="422"/>
        <v>4000</v>
      </c>
      <c r="AZ549" s="144">
        <f t="shared" si="428"/>
        <v>100</v>
      </c>
      <c r="BB549" s="117">
        <f t="shared" si="412"/>
        <v>0</v>
      </c>
      <c r="BC549" s="117">
        <f t="shared" si="438"/>
        <v>0</v>
      </c>
      <c r="BD549" s="117">
        <f t="shared" si="414"/>
        <v>4000</v>
      </c>
      <c r="BE549" s="93"/>
    </row>
    <row r="550" spans="1:57" ht="30" customHeight="1" thickBot="1" x14ac:dyDescent="0.25">
      <c r="A550" s="74"/>
      <c r="B550" s="76"/>
      <c r="C550" s="76"/>
      <c r="D550" s="77"/>
      <c r="E550" s="78"/>
      <c r="F550" s="76"/>
      <c r="G550" s="79"/>
      <c r="H550" s="220" t="s">
        <v>71</v>
      </c>
      <c r="I550" s="221"/>
      <c r="J550" s="222"/>
      <c r="K550" s="223"/>
      <c r="L550" s="223"/>
      <c r="M550" s="224"/>
      <c r="N550" s="225" t="s">
        <v>72</v>
      </c>
      <c r="O550" s="226">
        <v>0</v>
      </c>
      <c r="P550" s="227">
        <f>P551</f>
        <v>2000</v>
      </c>
      <c r="Q550" s="227">
        <f t="shared" ref="Q550:R552" si="443">Q551</f>
        <v>2000</v>
      </c>
      <c r="R550" s="227">
        <f t="shared" si="443"/>
        <v>2000</v>
      </c>
      <c r="S550" s="227">
        <f>S551</f>
        <v>2000</v>
      </c>
      <c r="T550" s="227"/>
      <c r="U550" s="227">
        <f t="shared" ref="U550:W552" si="444">U551</f>
        <v>0</v>
      </c>
      <c r="V550" s="227">
        <f t="shared" si="444"/>
        <v>0</v>
      </c>
      <c r="W550" s="227">
        <f t="shared" si="444"/>
        <v>500</v>
      </c>
      <c r="X550" s="227">
        <f>U550+V550+W550</f>
        <v>500</v>
      </c>
      <c r="Y550" s="86">
        <f t="shared" si="424"/>
        <v>25</v>
      </c>
      <c r="AA550" s="227">
        <f t="shared" ref="AA550:AC552" si="445">AA551</f>
        <v>0</v>
      </c>
      <c r="AB550" s="227">
        <f t="shared" si="445"/>
        <v>500</v>
      </c>
      <c r="AC550" s="227">
        <f t="shared" si="445"/>
        <v>0</v>
      </c>
      <c r="AD550" s="227">
        <f t="shared" ref="AD550:AD572" si="446">AA550+AB550+AC550</f>
        <v>500</v>
      </c>
      <c r="AE550" s="170">
        <f t="shared" si="430"/>
        <v>25</v>
      </c>
      <c r="AG550" s="227">
        <f t="shared" si="425"/>
        <v>1000</v>
      </c>
      <c r="AH550" s="227">
        <f t="shared" si="426"/>
        <v>50</v>
      </c>
      <c r="AJ550" s="227">
        <f t="shared" ref="AJ550:AL552" si="447">AJ551</f>
        <v>0</v>
      </c>
      <c r="AK550" s="227">
        <f t="shared" si="447"/>
        <v>0</v>
      </c>
      <c r="AL550" s="227">
        <f t="shared" si="447"/>
        <v>500</v>
      </c>
      <c r="AM550" s="227">
        <f t="shared" ref="AM550:AM572" si="448">AJ550+AK550+AL550</f>
        <v>500</v>
      </c>
      <c r="AN550" s="170">
        <f t="shared" si="431"/>
        <v>25</v>
      </c>
      <c r="AP550" s="227">
        <f t="shared" ref="AP550:AR552" si="449">AP551</f>
        <v>500</v>
      </c>
      <c r="AQ550" s="227">
        <f t="shared" si="449"/>
        <v>0</v>
      </c>
      <c r="AR550" s="227">
        <f t="shared" si="449"/>
        <v>0</v>
      </c>
      <c r="AS550" s="227">
        <f t="shared" ref="AS550:AS572" si="450">AP550+AQ550+AR550</f>
        <v>500</v>
      </c>
      <c r="AT550" s="170">
        <f t="shared" si="432"/>
        <v>25</v>
      </c>
      <c r="AV550" s="227">
        <f t="shared" si="437"/>
        <v>1000</v>
      </c>
      <c r="AW550" s="86">
        <f>AV550/(S550/100)</f>
        <v>50</v>
      </c>
      <c r="AY550" s="227">
        <f>AG550+AV550</f>
        <v>2000</v>
      </c>
      <c r="AZ550" s="227">
        <f>AY550/(S550/100)</f>
        <v>100</v>
      </c>
      <c r="BB550" s="226">
        <f>S550-AY550</f>
        <v>0</v>
      </c>
      <c r="BC550" s="227">
        <f>BB550/(S550/100)</f>
        <v>0</v>
      </c>
      <c r="BD550" s="227">
        <f>S550-BB550</f>
        <v>2000</v>
      </c>
      <c r="BE550" s="93"/>
    </row>
    <row r="551" spans="1:57" ht="30" customHeight="1" thickBot="1" x14ac:dyDescent="0.25">
      <c r="A551" s="74"/>
      <c r="B551" s="76"/>
      <c r="C551" s="76"/>
      <c r="D551" s="77"/>
      <c r="E551" s="78"/>
      <c r="F551" s="76"/>
      <c r="G551" s="79"/>
      <c r="H551" s="80"/>
      <c r="I551" s="118">
        <v>2</v>
      </c>
      <c r="J551" s="78"/>
      <c r="K551" s="76"/>
      <c r="L551" s="76"/>
      <c r="M551" s="77"/>
      <c r="N551" s="119" t="s">
        <v>51</v>
      </c>
      <c r="O551" s="120">
        <v>0</v>
      </c>
      <c r="P551" s="189">
        <f>P552</f>
        <v>2000</v>
      </c>
      <c r="Q551" s="189">
        <f t="shared" si="443"/>
        <v>2000</v>
      </c>
      <c r="R551" s="189">
        <f t="shared" si="443"/>
        <v>2000</v>
      </c>
      <c r="S551" s="189">
        <f>S552</f>
        <v>2000</v>
      </c>
      <c r="T551" s="189"/>
      <c r="U551" s="189">
        <f t="shared" si="444"/>
        <v>0</v>
      </c>
      <c r="V551" s="189">
        <f t="shared" si="444"/>
        <v>0</v>
      </c>
      <c r="W551" s="189">
        <f t="shared" si="444"/>
        <v>500</v>
      </c>
      <c r="X551" s="189">
        <f>U551+V551+W551</f>
        <v>500</v>
      </c>
      <c r="Y551" s="86">
        <f t="shared" si="424"/>
        <v>25</v>
      </c>
      <c r="AA551" s="189">
        <f t="shared" si="445"/>
        <v>0</v>
      </c>
      <c r="AB551" s="189">
        <f t="shared" si="445"/>
        <v>500</v>
      </c>
      <c r="AC551" s="189">
        <f t="shared" si="445"/>
        <v>0</v>
      </c>
      <c r="AD551" s="189">
        <f t="shared" si="446"/>
        <v>500</v>
      </c>
      <c r="AE551" s="170">
        <f t="shared" si="430"/>
        <v>25</v>
      </c>
      <c r="AG551" s="189">
        <f t="shared" si="425"/>
        <v>1000</v>
      </c>
      <c r="AH551" s="189">
        <f t="shared" si="426"/>
        <v>50</v>
      </c>
      <c r="AJ551" s="189">
        <f t="shared" si="447"/>
        <v>0</v>
      </c>
      <c r="AK551" s="189">
        <f t="shared" si="447"/>
        <v>0</v>
      </c>
      <c r="AL551" s="189">
        <f t="shared" si="447"/>
        <v>500</v>
      </c>
      <c r="AM551" s="189">
        <f t="shared" si="448"/>
        <v>500</v>
      </c>
      <c r="AN551" s="170">
        <f t="shared" si="431"/>
        <v>25</v>
      </c>
      <c r="AP551" s="189">
        <f t="shared" si="449"/>
        <v>500</v>
      </c>
      <c r="AQ551" s="189">
        <f t="shared" si="449"/>
        <v>0</v>
      </c>
      <c r="AR551" s="189">
        <f t="shared" si="449"/>
        <v>0</v>
      </c>
      <c r="AS551" s="189">
        <f t="shared" si="450"/>
        <v>500</v>
      </c>
      <c r="AT551" s="170">
        <f t="shared" si="432"/>
        <v>25</v>
      </c>
      <c r="AV551" s="189">
        <f t="shared" si="437"/>
        <v>1000</v>
      </c>
      <c r="AW551" s="86">
        <f>AV551/(S551/100)</f>
        <v>50</v>
      </c>
      <c r="AY551" s="189">
        <f>AG551+AV551</f>
        <v>2000</v>
      </c>
      <c r="AZ551" s="189">
        <f>AY551/(S551/100)</f>
        <v>100</v>
      </c>
      <c r="BB551" s="120">
        <f>S551-AY551</f>
        <v>0</v>
      </c>
      <c r="BC551" s="189">
        <f>BB551/(S551/100)</f>
        <v>0</v>
      </c>
      <c r="BD551" s="189">
        <f>S551-BB551</f>
        <v>2000</v>
      </c>
      <c r="BE551" s="93"/>
    </row>
    <row r="552" spans="1:57" ht="30" customHeight="1" thickBot="1" x14ac:dyDescent="0.25">
      <c r="A552" s="74"/>
      <c r="B552" s="76"/>
      <c r="C552" s="76"/>
      <c r="D552" s="77"/>
      <c r="E552" s="78"/>
      <c r="F552" s="76"/>
      <c r="G552" s="79"/>
      <c r="H552" s="191"/>
      <c r="I552" s="192"/>
      <c r="J552" s="124" t="s">
        <v>60</v>
      </c>
      <c r="K552" s="178"/>
      <c r="L552" s="178"/>
      <c r="M552" s="179"/>
      <c r="N552" s="101" t="s">
        <v>61</v>
      </c>
      <c r="O552" s="102">
        <v>0</v>
      </c>
      <c r="P552" s="193">
        <f>P553</f>
        <v>2000</v>
      </c>
      <c r="Q552" s="193">
        <f t="shared" si="443"/>
        <v>2000</v>
      </c>
      <c r="R552" s="193">
        <f t="shared" si="443"/>
        <v>2000</v>
      </c>
      <c r="S552" s="193">
        <f>S553</f>
        <v>2000</v>
      </c>
      <c r="T552" s="193"/>
      <c r="U552" s="193">
        <f t="shared" si="444"/>
        <v>0</v>
      </c>
      <c r="V552" s="193">
        <f t="shared" si="444"/>
        <v>0</v>
      </c>
      <c r="W552" s="193">
        <f t="shared" si="444"/>
        <v>500</v>
      </c>
      <c r="X552" s="193">
        <f>U552+V552+W552</f>
        <v>500</v>
      </c>
      <c r="Y552" s="86">
        <f t="shared" si="424"/>
        <v>25</v>
      </c>
      <c r="AA552" s="193">
        <f t="shared" si="445"/>
        <v>0</v>
      </c>
      <c r="AB552" s="193">
        <f t="shared" si="445"/>
        <v>500</v>
      </c>
      <c r="AC552" s="193">
        <f t="shared" si="445"/>
        <v>0</v>
      </c>
      <c r="AD552" s="193">
        <f t="shared" si="446"/>
        <v>500</v>
      </c>
      <c r="AE552" s="170">
        <f t="shared" si="430"/>
        <v>25</v>
      </c>
      <c r="AG552" s="193">
        <f t="shared" si="425"/>
        <v>1000</v>
      </c>
      <c r="AH552" s="193">
        <f t="shared" si="426"/>
        <v>50</v>
      </c>
      <c r="AJ552" s="193">
        <f t="shared" si="447"/>
        <v>0</v>
      </c>
      <c r="AK552" s="193">
        <f t="shared" si="447"/>
        <v>0</v>
      </c>
      <c r="AL552" s="193">
        <f t="shared" si="447"/>
        <v>500</v>
      </c>
      <c r="AM552" s="193">
        <f t="shared" si="448"/>
        <v>500</v>
      </c>
      <c r="AN552" s="170">
        <f t="shared" si="431"/>
        <v>25</v>
      </c>
      <c r="AP552" s="193">
        <f t="shared" si="449"/>
        <v>500</v>
      </c>
      <c r="AQ552" s="193">
        <f t="shared" si="449"/>
        <v>0</v>
      </c>
      <c r="AR552" s="193">
        <f t="shared" si="449"/>
        <v>0</v>
      </c>
      <c r="AS552" s="193">
        <f t="shared" si="450"/>
        <v>500</v>
      </c>
      <c r="AT552" s="170">
        <f t="shared" si="432"/>
        <v>25</v>
      </c>
      <c r="AV552" s="193">
        <f>AV553</f>
        <v>1000</v>
      </c>
      <c r="AW552" s="86">
        <f>AV552/(S552/100)</f>
        <v>50</v>
      </c>
      <c r="AY552" s="193">
        <f>AG552+AV552</f>
        <v>2000</v>
      </c>
      <c r="AZ552" s="193">
        <f>AY552/(S552/100)</f>
        <v>100</v>
      </c>
      <c r="BB552" s="102">
        <f>S552-AY552</f>
        <v>0</v>
      </c>
      <c r="BC552" s="193">
        <f>BB552/(S552/100)</f>
        <v>0</v>
      </c>
      <c r="BD552" s="193">
        <f>S552-BB552</f>
        <v>2000</v>
      </c>
      <c r="BE552" s="93"/>
    </row>
    <row r="553" spans="1:57" ht="30" customHeight="1" x14ac:dyDescent="0.2">
      <c r="A553" s="74"/>
      <c r="B553" s="76"/>
      <c r="C553" s="76"/>
      <c r="D553" s="77"/>
      <c r="E553" s="78"/>
      <c r="F553" s="76"/>
      <c r="G553" s="79"/>
      <c r="H553" s="80"/>
      <c r="I553" s="81"/>
      <c r="J553" s="78"/>
      <c r="K553" s="127">
        <v>1</v>
      </c>
      <c r="L553" s="83"/>
      <c r="M553" s="77"/>
      <c r="N553" s="128" t="s">
        <v>62</v>
      </c>
      <c r="O553" s="129">
        <v>0</v>
      </c>
      <c r="P553" s="117">
        <v>2000</v>
      </c>
      <c r="Q553" s="117">
        <v>2000</v>
      </c>
      <c r="R553" s="117">
        <v>2000</v>
      </c>
      <c r="S553" s="117">
        <v>2000</v>
      </c>
      <c r="T553" s="117"/>
      <c r="U553" s="117"/>
      <c r="V553" s="117"/>
      <c r="W553" s="117">
        <v>500</v>
      </c>
      <c r="X553" s="117">
        <f>U553+V553+W553</f>
        <v>500</v>
      </c>
      <c r="Y553" s="86">
        <f t="shared" si="424"/>
        <v>25</v>
      </c>
      <c r="AA553" s="117"/>
      <c r="AB553" s="117">
        <v>500</v>
      </c>
      <c r="AC553" s="117"/>
      <c r="AD553" s="117">
        <f t="shared" si="446"/>
        <v>500</v>
      </c>
      <c r="AE553" s="170">
        <f t="shared" si="430"/>
        <v>25</v>
      </c>
      <c r="AG553" s="117">
        <f t="shared" si="425"/>
        <v>1000</v>
      </c>
      <c r="AH553" s="117">
        <f t="shared" si="426"/>
        <v>50</v>
      </c>
      <c r="AJ553" s="117"/>
      <c r="AK553" s="117"/>
      <c r="AL553" s="117">
        <v>500</v>
      </c>
      <c r="AM553" s="117">
        <f t="shared" si="448"/>
        <v>500</v>
      </c>
      <c r="AN553" s="170">
        <f t="shared" si="431"/>
        <v>25</v>
      </c>
      <c r="AP553" s="117">
        <v>500</v>
      </c>
      <c r="AQ553" s="117"/>
      <c r="AR553" s="117"/>
      <c r="AS553" s="117">
        <f t="shared" si="450"/>
        <v>500</v>
      </c>
      <c r="AT553" s="170">
        <f t="shared" si="432"/>
        <v>25</v>
      </c>
      <c r="AV553" s="117">
        <f>AM553+AS553</f>
        <v>1000</v>
      </c>
      <c r="AW553" s="86">
        <f>AV553/(S553/100)</f>
        <v>50</v>
      </c>
      <c r="AY553" s="117">
        <f>AG553+AV553</f>
        <v>2000</v>
      </c>
      <c r="AZ553" s="117">
        <f>AY553/(S553/100)</f>
        <v>100</v>
      </c>
      <c r="BB553" s="117">
        <f>S553-AY553</f>
        <v>0</v>
      </c>
      <c r="BC553" s="117">
        <f>BB553/(S553/100)</f>
        <v>0</v>
      </c>
      <c r="BD553" s="117">
        <f>S553-BB553</f>
        <v>2000</v>
      </c>
    </row>
    <row r="554" spans="1:57" ht="30" customHeight="1" x14ac:dyDescent="0.2">
      <c r="A554" s="74"/>
      <c r="B554" s="76"/>
      <c r="C554" s="76"/>
      <c r="D554" s="386" t="s">
        <v>100</v>
      </c>
      <c r="E554" s="387"/>
      <c r="F554" s="388"/>
      <c r="G554" s="389"/>
      <c r="H554" s="390"/>
      <c r="I554" s="391"/>
      <c r="J554" s="387"/>
      <c r="K554" s="392"/>
      <c r="L554" s="393"/>
      <c r="M554" s="394"/>
      <c r="N554" s="395" t="s">
        <v>101</v>
      </c>
      <c r="O554" s="396">
        <v>8521000</v>
      </c>
      <c r="P554" s="397">
        <f t="shared" ref="P554:W556" si="451">P555</f>
        <v>12665000</v>
      </c>
      <c r="Q554" s="399">
        <f t="shared" si="451"/>
        <v>13890000</v>
      </c>
      <c r="R554" s="400">
        <f t="shared" si="451"/>
        <v>14861000</v>
      </c>
      <c r="S554" s="397">
        <f t="shared" si="451"/>
        <v>12665000</v>
      </c>
      <c r="T554" s="397"/>
      <c r="U554" s="397">
        <f t="shared" si="451"/>
        <v>1413000</v>
      </c>
      <c r="V554" s="397">
        <f t="shared" si="451"/>
        <v>939000</v>
      </c>
      <c r="W554" s="397">
        <f t="shared" si="451"/>
        <v>988000</v>
      </c>
      <c r="X554" s="397">
        <f t="shared" ref="X554:X617" si="452">U554+V554+W554</f>
        <v>3340000</v>
      </c>
      <c r="Y554" s="397">
        <f t="shared" si="424"/>
        <v>26.371891038294514</v>
      </c>
      <c r="Z554" s="398"/>
      <c r="AA554" s="397">
        <f t="shared" ref="AA554:AC556" si="453">AA555</f>
        <v>952000</v>
      </c>
      <c r="AB554" s="397">
        <f t="shared" si="453"/>
        <v>962000</v>
      </c>
      <c r="AC554" s="397">
        <f t="shared" si="453"/>
        <v>964500</v>
      </c>
      <c r="AD554" s="397">
        <f t="shared" si="446"/>
        <v>2878500</v>
      </c>
      <c r="AE554" s="397">
        <f t="shared" si="430"/>
        <v>22.727990525069089</v>
      </c>
      <c r="AF554" s="398"/>
      <c r="AG554" s="397">
        <f t="shared" si="425"/>
        <v>6218500</v>
      </c>
      <c r="AH554" s="397">
        <f t="shared" si="426"/>
        <v>49.099881563363603</v>
      </c>
      <c r="AI554" s="398"/>
      <c r="AJ554" s="397">
        <f t="shared" ref="AJ554:AL556" si="454">AJ555</f>
        <v>1084000</v>
      </c>
      <c r="AK554" s="397">
        <f t="shared" si="454"/>
        <v>1080500</v>
      </c>
      <c r="AL554" s="397">
        <f t="shared" si="454"/>
        <v>1087000</v>
      </c>
      <c r="AM554" s="397">
        <f t="shared" si="448"/>
        <v>3251500</v>
      </c>
      <c r="AN554" s="397">
        <f t="shared" si="431"/>
        <v>25.673114883537309</v>
      </c>
      <c r="AO554" s="398"/>
      <c r="AP554" s="397">
        <f t="shared" ref="AP554:AR556" si="455">AP555</f>
        <v>870000</v>
      </c>
      <c r="AQ554" s="397">
        <f t="shared" si="455"/>
        <v>869000</v>
      </c>
      <c r="AR554" s="397">
        <f t="shared" si="455"/>
        <v>1456000</v>
      </c>
      <c r="AS554" s="397">
        <f t="shared" si="450"/>
        <v>3195000</v>
      </c>
      <c r="AT554" s="397">
        <f t="shared" si="432"/>
        <v>25.227003553099092</v>
      </c>
      <c r="AU554" s="398"/>
      <c r="AV554" s="397">
        <f t="shared" si="437"/>
        <v>6446500</v>
      </c>
      <c r="AW554" s="397">
        <f t="shared" ref="AW554:AW617" si="456">AV554/(S554/100)</f>
        <v>50.900118436636397</v>
      </c>
      <c r="AX554" s="398"/>
      <c r="AY554" s="397">
        <f t="shared" ref="AY554:AY617" si="457">AG554+AV554</f>
        <v>12665000</v>
      </c>
      <c r="AZ554" s="397">
        <f t="shared" ref="AZ554:AZ617" si="458">AY554/(S554/100)</f>
        <v>100</v>
      </c>
      <c r="BB554" s="95">
        <f t="shared" ref="BB554:BB617" si="459">S554-AY554</f>
        <v>0</v>
      </c>
      <c r="BC554" s="96">
        <f t="shared" ref="BC554:BC617" si="460">BB554/(S554/100)</f>
        <v>0</v>
      </c>
      <c r="BD554" s="96">
        <f t="shared" ref="BD554:BD617" si="461">S554-BB554</f>
        <v>12665000</v>
      </c>
      <c r="BE554" s="93"/>
    </row>
    <row r="555" spans="1:57" ht="30" customHeight="1" x14ac:dyDescent="0.2">
      <c r="A555" s="74"/>
      <c r="B555" s="76"/>
      <c r="C555" s="76"/>
      <c r="D555" s="77"/>
      <c r="E555" s="97" t="s">
        <v>45</v>
      </c>
      <c r="F555" s="76"/>
      <c r="G555" s="79"/>
      <c r="H555" s="80"/>
      <c r="I555" s="81"/>
      <c r="J555" s="78"/>
      <c r="K555" s="82"/>
      <c r="L555" s="83"/>
      <c r="M555" s="77"/>
      <c r="N555" s="84" t="s">
        <v>46</v>
      </c>
      <c r="O555" s="98">
        <v>8521000</v>
      </c>
      <c r="P555" s="99">
        <f t="shared" si="451"/>
        <v>12665000</v>
      </c>
      <c r="Q555" s="86">
        <f t="shared" si="451"/>
        <v>13890000</v>
      </c>
      <c r="R555" s="87">
        <f t="shared" si="451"/>
        <v>14861000</v>
      </c>
      <c r="S555" s="99">
        <f t="shared" si="451"/>
        <v>12665000</v>
      </c>
      <c r="T555" s="99"/>
      <c r="U555" s="99">
        <f t="shared" si="451"/>
        <v>1413000</v>
      </c>
      <c r="V555" s="99">
        <f t="shared" si="451"/>
        <v>939000</v>
      </c>
      <c r="W555" s="99">
        <f t="shared" si="451"/>
        <v>988000</v>
      </c>
      <c r="X555" s="99">
        <f t="shared" si="452"/>
        <v>3340000</v>
      </c>
      <c r="Y555" s="99">
        <f t="shared" si="424"/>
        <v>26.371891038294514</v>
      </c>
      <c r="AA555" s="99">
        <f t="shared" si="453"/>
        <v>952000</v>
      </c>
      <c r="AB555" s="99">
        <f t="shared" si="453"/>
        <v>962000</v>
      </c>
      <c r="AC555" s="99">
        <f t="shared" si="453"/>
        <v>964500</v>
      </c>
      <c r="AD555" s="99">
        <f t="shared" si="446"/>
        <v>2878500</v>
      </c>
      <c r="AE555" s="99">
        <f t="shared" si="430"/>
        <v>22.727990525069089</v>
      </c>
      <c r="AG555" s="99">
        <f t="shared" si="425"/>
        <v>6218500</v>
      </c>
      <c r="AH555" s="99">
        <f t="shared" si="426"/>
        <v>49.099881563363603</v>
      </c>
      <c r="AJ555" s="99">
        <f t="shared" si="454"/>
        <v>1084000</v>
      </c>
      <c r="AK555" s="99">
        <f t="shared" si="454"/>
        <v>1080500</v>
      </c>
      <c r="AL555" s="99">
        <f t="shared" si="454"/>
        <v>1087000</v>
      </c>
      <c r="AM555" s="99">
        <f t="shared" si="448"/>
        <v>3251500</v>
      </c>
      <c r="AN555" s="99">
        <f t="shared" si="431"/>
        <v>25.673114883537309</v>
      </c>
      <c r="AP555" s="99">
        <f t="shared" si="455"/>
        <v>870000</v>
      </c>
      <c r="AQ555" s="99">
        <f t="shared" si="455"/>
        <v>869000</v>
      </c>
      <c r="AR555" s="99">
        <f t="shared" si="455"/>
        <v>1456000</v>
      </c>
      <c r="AS555" s="99">
        <f t="shared" si="450"/>
        <v>3195000</v>
      </c>
      <c r="AT555" s="99">
        <f t="shared" si="432"/>
        <v>25.227003553099092</v>
      </c>
      <c r="AV555" s="99">
        <f t="shared" si="437"/>
        <v>6446500</v>
      </c>
      <c r="AW555" s="99">
        <f t="shared" si="456"/>
        <v>50.900118436636397</v>
      </c>
      <c r="AY555" s="99">
        <f t="shared" si="457"/>
        <v>12665000</v>
      </c>
      <c r="AZ555" s="99">
        <f t="shared" si="458"/>
        <v>100</v>
      </c>
      <c r="BB555" s="98">
        <f t="shared" si="459"/>
        <v>0</v>
      </c>
      <c r="BC555" s="99">
        <f t="shared" si="460"/>
        <v>0</v>
      </c>
      <c r="BD555" s="99">
        <f t="shared" si="461"/>
        <v>12665000</v>
      </c>
      <c r="BE555" s="93"/>
    </row>
    <row r="556" spans="1:57" ht="30" customHeight="1" x14ac:dyDescent="0.2">
      <c r="A556" s="74"/>
      <c r="B556" s="76"/>
      <c r="C556" s="76"/>
      <c r="D556" s="77"/>
      <c r="E556" s="78"/>
      <c r="F556" s="100">
        <v>4</v>
      </c>
      <c r="G556" s="79"/>
      <c r="H556" s="80"/>
      <c r="I556" s="81"/>
      <c r="J556" s="78"/>
      <c r="K556" s="82"/>
      <c r="L556" s="83"/>
      <c r="M556" s="77"/>
      <c r="N556" s="101" t="s">
        <v>47</v>
      </c>
      <c r="O556" s="102">
        <v>8521000</v>
      </c>
      <c r="P556" s="103">
        <f t="shared" si="451"/>
        <v>12665000</v>
      </c>
      <c r="Q556" s="125">
        <f t="shared" si="451"/>
        <v>13890000</v>
      </c>
      <c r="R556" s="126">
        <f t="shared" si="451"/>
        <v>14861000</v>
      </c>
      <c r="S556" s="103">
        <f t="shared" si="451"/>
        <v>12665000</v>
      </c>
      <c r="T556" s="103"/>
      <c r="U556" s="103">
        <f t="shared" si="451"/>
        <v>1413000</v>
      </c>
      <c r="V556" s="103">
        <f t="shared" si="451"/>
        <v>939000</v>
      </c>
      <c r="W556" s="103">
        <f t="shared" si="451"/>
        <v>988000</v>
      </c>
      <c r="X556" s="103">
        <f t="shared" si="452"/>
        <v>3340000</v>
      </c>
      <c r="Y556" s="103">
        <f t="shared" si="424"/>
        <v>26.371891038294514</v>
      </c>
      <c r="AA556" s="103">
        <f t="shared" si="453"/>
        <v>952000</v>
      </c>
      <c r="AB556" s="103">
        <f t="shared" si="453"/>
        <v>962000</v>
      </c>
      <c r="AC556" s="103">
        <f t="shared" si="453"/>
        <v>964500</v>
      </c>
      <c r="AD556" s="103">
        <f t="shared" si="446"/>
        <v>2878500</v>
      </c>
      <c r="AE556" s="103">
        <f t="shared" si="430"/>
        <v>22.727990525069089</v>
      </c>
      <c r="AG556" s="103">
        <f t="shared" si="425"/>
        <v>6218500</v>
      </c>
      <c r="AH556" s="103">
        <f t="shared" si="426"/>
        <v>49.099881563363603</v>
      </c>
      <c r="AJ556" s="103">
        <f t="shared" si="454"/>
        <v>1084000</v>
      </c>
      <c r="AK556" s="103">
        <f t="shared" si="454"/>
        <v>1080500</v>
      </c>
      <c r="AL556" s="103">
        <f t="shared" si="454"/>
        <v>1087000</v>
      </c>
      <c r="AM556" s="103">
        <f t="shared" si="448"/>
        <v>3251500</v>
      </c>
      <c r="AN556" s="103">
        <f t="shared" si="431"/>
        <v>25.673114883537309</v>
      </c>
      <c r="AP556" s="103">
        <f t="shared" si="455"/>
        <v>870000</v>
      </c>
      <c r="AQ556" s="103">
        <f t="shared" si="455"/>
        <v>869000</v>
      </c>
      <c r="AR556" s="103">
        <f t="shared" si="455"/>
        <v>1456000</v>
      </c>
      <c r="AS556" s="103">
        <f t="shared" si="450"/>
        <v>3195000</v>
      </c>
      <c r="AT556" s="103">
        <f t="shared" si="432"/>
        <v>25.227003553099092</v>
      </c>
      <c r="AV556" s="103">
        <f t="shared" si="437"/>
        <v>6446500</v>
      </c>
      <c r="AW556" s="103">
        <f t="shared" si="456"/>
        <v>50.900118436636397</v>
      </c>
      <c r="AY556" s="103">
        <f t="shared" si="457"/>
        <v>12665000</v>
      </c>
      <c r="AZ556" s="103">
        <f t="shared" si="458"/>
        <v>100</v>
      </c>
      <c r="BB556" s="102">
        <f t="shared" si="459"/>
        <v>0</v>
      </c>
      <c r="BC556" s="103">
        <f t="shared" si="460"/>
        <v>0</v>
      </c>
      <c r="BD556" s="103">
        <f t="shared" si="461"/>
        <v>12665000</v>
      </c>
      <c r="BE556" s="93"/>
    </row>
    <row r="557" spans="1:57" ht="30" customHeight="1" x14ac:dyDescent="0.2">
      <c r="A557" s="74"/>
      <c r="B557" s="76"/>
      <c r="C557" s="76"/>
      <c r="D557" s="77"/>
      <c r="E557" s="78"/>
      <c r="F557" s="76"/>
      <c r="G557" s="104">
        <v>1</v>
      </c>
      <c r="H557" s="105"/>
      <c r="I557" s="81"/>
      <c r="J557" s="78"/>
      <c r="K557" s="82"/>
      <c r="L557" s="83"/>
      <c r="M557" s="77"/>
      <c r="N557" s="101" t="s">
        <v>48</v>
      </c>
      <c r="O557" s="102">
        <v>8521000</v>
      </c>
      <c r="P557" s="103">
        <f>P558+P573+P584+P590</f>
        <v>12665000</v>
      </c>
      <c r="Q557" s="125">
        <f>Q558+Q573+Q584+Q590</f>
        <v>13890000</v>
      </c>
      <c r="R557" s="126">
        <f>R558+R573+R584+R590</f>
        <v>14861000</v>
      </c>
      <c r="S557" s="103">
        <f>S558+S573+S584+S590</f>
        <v>12665000</v>
      </c>
      <c r="T557" s="103"/>
      <c r="U557" s="103">
        <f>U558+U573+U584+U590</f>
        <v>1413000</v>
      </c>
      <c r="V557" s="103">
        <f>V558+V573+V584+V590</f>
        <v>939000</v>
      </c>
      <c r="W557" s="103">
        <f>W558+W573+W584+W590</f>
        <v>988000</v>
      </c>
      <c r="X557" s="103">
        <f t="shared" si="452"/>
        <v>3340000</v>
      </c>
      <c r="Y557" s="103">
        <f t="shared" si="424"/>
        <v>26.371891038294514</v>
      </c>
      <c r="AA557" s="103">
        <f>AA558+AA573+AA584+AA590</f>
        <v>952000</v>
      </c>
      <c r="AB557" s="103">
        <f>AB558+AB573+AB584+AB590</f>
        <v>962000</v>
      </c>
      <c r="AC557" s="103">
        <f>AC558+AC573+AC584+AC590</f>
        <v>964500</v>
      </c>
      <c r="AD557" s="103">
        <f t="shared" si="446"/>
        <v>2878500</v>
      </c>
      <c r="AE557" s="103">
        <f t="shared" si="430"/>
        <v>22.727990525069089</v>
      </c>
      <c r="AG557" s="103">
        <f t="shared" si="425"/>
        <v>6218500</v>
      </c>
      <c r="AH557" s="103">
        <f t="shared" si="426"/>
        <v>49.099881563363603</v>
      </c>
      <c r="AJ557" s="103">
        <f>AJ558+AJ573+AJ584+AJ590</f>
        <v>1084000</v>
      </c>
      <c r="AK557" s="103">
        <f>AK558+AK573+AK584+AK590</f>
        <v>1080500</v>
      </c>
      <c r="AL557" s="103">
        <f>AL558+AL573+AL584+AL590</f>
        <v>1087000</v>
      </c>
      <c r="AM557" s="103">
        <f t="shared" si="448"/>
        <v>3251500</v>
      </c>
      <c r="AN557" s="103">
        <f t="shared" si="431"/>
        <v>25.673114883537309</v>
      </c>
      <c r="AP557" s="103">
        <f>AP558+AP573+AP584+AP590</f>
        <v>870000</v>
      </c>
      <c r="AQ557" s="103">
        <f>AQ558+AQ573+AQ584+AQ590</f>
        <v>869000</v>
      </c>
      <c r="AR557" s="103">
        <f>AR558+AR573+AR584+AR590</f>
        <v>1456000</v>
      </c>
      <c r="AS557" s="103">
        <f t="shared" si="450"/>
        <v>3195000</v>
      </c>
      <c r="AT557" s="103">
        <f t="shared" si="432"/>
        <v>25.227003553099092</v>
      </c>
      <c r="AV557" s="103">
        <f t="shared" si="437"/>
        <v>6446500</v>
      </c>
      <c r="AW557" s="103">
        <f t="shared" si="456"/>
        <v>50.900118436636397</v>
      </c>
      <c r="AY557" s="103">
        <f t="shared" si="457"/>
        <v>12665000</v>
      </c>
      <c r="AZ557" s="103">
        <f t="shared" si="458"/>
        <v>100</v>
      </c>
      <c r="BB557" s="102">
        <f t="shared" si="459"/>
        <v>0</v>
      </c>
      <c r="BC557" s="103">
        <f t="shared" si="460"/>
        <v>0</v>
      </c>
      <c r="BD557" s="103">
        <f t="shared" si="461"/>
        <v>12665000</v>
      </c>
      <c r="BE557" s="93"/>
    </row>
    <row r="558" spans="1:57" ht="30" customHeight="1" x14ac:dyDescent="0.2">
      <c r="A558" s="74"/>
      <c r="B558" s="76"/>
      <c r="C558" s="76"/>
      <c r="D558" s="77"/>
      <c r="E558" s="78"/>
      <c r="F558" s="76"/>
      <c r="G558" s="104"/>
      <c r="H558" s="169" t="s">
        <v>43</v>
      </c>
      <c r="I558" s="81"/>
      <c r="J558" s="78"/>
      <c r="K558" s="82"/>
      <c r="L558" s="83"/>
      <c r="M558" s="77"/>
      <c r="N558" s="101" t="s">
        <v>48</v>
      </c>
      <c r="O558" s="102">
        <v>7909000</v>
      </c>
      <c r="P558" s="103">
        <f>P559</f>
        <v>12536000</v>
      </c>
      <c r="Q558" s="125">
        <f>Q559</f>
        <v>13740000</v>
      </c>
      <c r="R558" s="126">
        <f>R559</f>
        <v>14697000</v>
      </c>
      <c r="S558" s="103">
        <f>S559</f>
        <v>12536000</v>
      </c>
      <c r="T558" s="103"/>
      <c r="U558" s="103">
        <f>U559</f>
        <v>1413000</v>
      </c>
      <c r="V558" s="103">
        <f>V559</f>
        <v>939000</v>
      </c>
      <c r="W558" s="103">
        <f>W559</f>
        <v>896500</v>
      </c>
      <c r="X558" s="103">
        <f t="shared" si="452"/>
        <v>3248500</v>
      </c>
      <c r="Y558" s="103">
        <f t="shared" si="424"/>
        <v>25.913369495851946</v>
      </c>
      <c r="AA558" s="103">
        <f>AA559</f>
        <v>946500</v>
      </c>
      <c r="AB558" s="103">
        <f>AB559</f>
        <v>955000</v>
      </c>
      <c r="AC558" s="103">
        <f>AC559</f>
        <v>957000</v>
      </c>
      <c r="AD558" s="103">
        <f t="shared" si="446"/>
        <v>2858500</v>
      </c>
      <c r="AE558" s="103">
        <f t="shared" si="430"/>
        <v>22.802329291640078</v>
      </c>
      <c r="AG558" s="103">
        <f t="shared" si="425"/>
        <v>6107000</v>
      </c>
      <c r="AH558" s="103">
        <f t="shared" si="426"/>
        <v>48.715698787492023</v>
      </c>
      <c r="AJ558" s="103">
        <f>AJ559</f>
        <v>1075500</v>
      </c>
      <c r="AK558" s="103">
        <f>AK559</f>
        <v>1076500</v>
      </c>
      <c r="AL558" s="103">
        <f>AL559</f>
        <v>1085000</v>
      </c>
      <c r="AM558" s="103">
        <f t="shared" si="448"/>
        <v>3237000</v>
      </c>
      <c r="AN558" s="103">
        <f t="shared" si="431"/>
        <v>25.821633694958521</v>
      </c>
      <c r="AP558" s="103">
        <f>AP559</f>
        <v>868000</v>
      </c>
      <c r="AQ558" s="103">
        <f>AQ559</f>
        <v>868000</v>
      </c>
      <c r="AR558" s="103">
        <f>AR559</f>
        <v>1456000</v>
      </c>
      <c r="AS558" s="103">
        <f t="shared" si="450"/>
        <v>3192000</v>
      </c>
      <c r="AT558" s="103">
        <f t="shared" si="432"/>
        <v>25.462667517549459</v>
      </c>
      <c r="AV558" s="103">
        <f t="shared" si="437"/>
        <v>6429000</v>
      </c>
      <c r="AW558" s="103">
        <f t="shared" si="456"/>
        <v>51.284301212507977</v>
      </c>
      <c r="AY558" s="103">
        <f t="shared" si="457"/>
        <v>12536000</v>
      </c>
      <c r="AZ558" s="103">
        <f t="shared" si="458"/>
        <v>100</v>
      </c>
      <c r="BB558" s="102">
        <f t="shared" si="459"/>
        <v>0</v>
      </c>
      <c r="BC558" s="103">
        <f t="shared" si="460"/>
        <v>0</v>
      </c>
      <c r="BD558" s="103">
        <f t="shared" si="461"/>
        <v>12536000</v>
      </c>
      <c r="BE558" s="93"/>
    </row>
    <row r="559" spans="1:57" ht="30" customHeight="1" thickBot="1" x14ac:dyDescent="0.25">
      <c r="A559" s="74"/>
      <c r="B559" s="76"/>
      <c r="C559" s="76"/>
      <c r="D559" s="77"/>
      <c r="E559" s="78"/>
      <c r="F559" s="76"/>
      <c r="G559" s="79"/>
      <c r="H559" s="80"/>
      <c r="I559" s="118">
        <v>2</v>
      </c>
      <c r="J559" s="78"/>
      <c r="K559" s="82"/>
      <c r="L559" s="83"/>
      <c r="M559" s="77"/>
      <c r="N559" s="119" t="s">
        <v>51</v>
      </c>
      <c r="O559" s="120">
        <v>7909000</v>
      </c>
      <c r="P559" s="121">
        <f>P560+P564+P568</f>
        <v>12536000</v>
      </c>
      <c r="Q559" s="122">
        <f>Q560+Q564+Q568</f>
        <v>13740000</v>
      </c>
      <c r="R559" s="123">
        <f>R560+R564+R568</f>
        <v>14697000</v>
      </c>
      <c r="S559" s="121">
        <f>S560+S564+S568</f>
        <v>12536000</v>
      </c>
      <c r="T559" s="121"/>
      <c r="U559" s="121">
        <f>U560+U564+U568</f>
        <v>1413000</v>
      </c>
      <c r="V559" s="121">
        <f>V560+V564+V568</f>
        <v>939000</v>
      </c>
      <c r="W559" s="121">
        <f>W560+W564+W568</f>
        <v>896500</v>
      </c>
      <c r="X559" s="121">
        <f t="shared" si="452"/>
        <v>3248500</v>
      </c>
      <c r="Y559" s="121">
        <f t="shared" si="424"/>
        <v>25.913369495851946</v>
      </c>
      <c r="AA559" s="121">
        <f>AA560+AA564+AA568</f>
        <v>946500</v>
      </c>
      <c r="AB559" s="121">
        <f>AB560+AB564+AB568</f>
        <v>955000</v>
      </c>
      <c r="AC559" s="121">
        <f>AC560+AC564+AC568</f>
        <v>957000</v>
      </c>
      <c r="AD559" s="121">
        <f t="shared" si="446"/>
        <v>2858500</v>
      </c>
      <c r="AE559" s="121">
        <f t="shared" si="430"/>
        <v>22.802329291640078</v>
      </c>
      <c r="AG559" s="121">
        <f t="shared" si="425"/>
        <v>6107000</v>
      </c>
      <c r="AH559" s="121">
        <f t="shared" si="426"/>
        <v>48.715698787492023</v>
      </c>
      <c r="AJ559" s="121">
        <f>AJ560+AJ564+AJ568</f>
        <v>1075500</v>
      </c>
      <c r="AK559" s="121">
        <f>AK560+AK564+AK568</f>
        <v>1076500</v>
      </c>
      <c r="AL559" s="121">
        <f>AL560+AL564+AL568</f>
        <v>1085000</v>
      </c>
      <c r="AM559" s="121">
        <f t="shared" si="448"/>
        <v>3237000</v>
      </c>
      <c r="AN559" s="121">
        <f t="shared" si="431"/>
        <v>25.821633694958521</v>
      </c>
      <c r="AP559" s="121">
        <f>AP560+AP564+AP568</f>
        <v>868000</v>
      </c>
      <c r="AQ559" s="121">
        <f>AQ560+AQ564+AQ568</f>
        <v>868000</v>
      </c>
      <c r="AR559" s="121">
        <f>AR560+AR564+AR568</f>
        <v>1456000</v>
      </c>
      <c r="AS559" s="121">
        <f t="shared" si="450"/>
        <v>3192000</v>
      </c>
      <c r="AT559" s="121">
        <f t="shared" si="432"/>
        <v>25.462667517549459</v>
      </c>
      <c r="AV559" s="121">
        <f t="shared" si="437"/>
        <v>6429000</v>
      </c>
      <c r="AW559" s="121">
        <f t="shared" si="456"/>
        <v>51.284301212507977</v>
      </c>
      <c r="AY559" s="121">
        <f t="shared" si="457"/>
        <v>12536000</v>
      </c>
      <c r="AZ559" s="121">
        <f t="shared" si="458"/>
        <v>100</v>
      </c>
      <c r="BB559" s="120">
        <f t="shared" si="459"/>
        <v>0</v>
      </c>
      <c r="BC559" s="121">
        <f t="shared" si="460"/>
        <v>0</v>
      </c>
      <c r="BD559" s="121">
        <f t="shared" si="461"/>
        <v>12536000</v>
      </c>
      <c r="BE559" s="93"/>
    </row>
    <row r="560" spans="1:57" ht="30" customHeight="1" thickBot="1" x14ac:dyDescent="0.25">
      <c r="A560" s="74"/>
      <c r="B560" s="76"/>
      <c r="C560" s="76"/>
      <c r="D560" s="77"/>
      <c r="E560" s="78"/>
      <c r="F560" s="76"/>
      <c r="G560" s="79"/>
      <c r="H560" s="80"/>
      <c r="I560" s="81"/>
      <c r="J560" s="124" t="s">
        <v>60</v>
      </c>
      <c r="K560" s="82"/>
      <c r="L560" s="83"/>
      <c r="M560" s="77"/>
      <c r="N560" s="101" t="s">
        <v>61</v>
      </c>
      <c r="O560" s="103">
        <v>6634000</v>
      </c>
      <c r="P560" s="103">
        <f>P561+P562+P563</f>
        <v>10796000</v>
      </c>
      <c r="Q560" s="125">
        <f>Q561+Q562+Q563</f>
        <v>11938000</v>
      </c>
      <c r="R560" s="126">
        <f>R561+R562+R563</f>
        <v>12785000</v>
      </c>
      <c r="S560" s="103">
        <f>S561+S562+S563</f>
        <v>10796000</v>
      </c>
      <c r="T560" s="103"/>
      <c r="U560" s="103">
        <f>U561+U562+U563</f>
        <v>1197000</v>
      </c>
      <c r="V560" s="103">
        <f>V561+V562+V563</f>
        <v>789000</v>
      </c>
      <c r="W560" s="103">
        <f>W561+W562+W563</f>
        <v>727000</v>
      </c>
      <c r="X560" s="103">
        <f t="shared" si="452"/>
        <v>2713000</v>
      </c>
      <c r="Y560" s="103">
        <f t="shared" si="424"/>
        <v>25.129677658391998</v>
      </c>
      <c r="AA560" s="103">
        <f>AA561+AA562+AA563</f>
        <v>805000</v>
      </c>
      <c r="AB560" s="103">
        <f>AB561+AB562+AB563</f>
        <v>815000</v>
      </c>
      <c r="AC560" s="103">
        <f>AC561+AC562+AC563</f>
        <v>815000</v>
      </c>
      <c r="AD560" s="103">
        <f t="shared" si="446"/>
        <v>2435000</v>
      </c>
      <c r="AE560" s="170">
        <f t="shared" ref="AE560:AE567" si="462">AD560/(P560/100)</f>
        <v>22.55464987032234</v>
      </c>
      <c r="AG560" s="103">
        <f t="shared" si="425"/>
        <v>5148000</v>
      </c>
      <c r="AH560" s="103">
        <f t="shared" si="426"/>
        <v>47.684327528714341</v>
      </c>
      <c r="AJ560" s="103">
        <f>AJ561+AJ562+AJ563</f>
        <v>938000</v>
      </c>
      <c r="AK560" s="103">
        <f>AK561+AK562+AK563</f>
        <v>938000</v>
      </c>
      <c r="AL560" s="103">
        <f>AL561+AL562+AL563</f>
        <v>943000</v>
      </c>
      <c r="AM560" s="103">
        <f t="shared" si="448"/>
        <v>2819000</v>
      </c>
      <c r="AN560" s="170">
        <f t="shared" ref="AN560:AN567" si="463">AM560/(P560/100)</f>
        <v>26.111522786217119</v>
      </c>
      <c r="AP560" s="103">
        <f>AP561+AP562+AP563</f>
        <v>727000</v>
      </c>
      <c r="AQ560" s="103">
        <f>AQ561+AQ562+AQ563</f>
        <v>731000</v>
      </c>
      <c r="AR560" s="103">
        <f>AR561+AR562+AR563</f>
        <v>1371000</v>
      </c>
      <c r="AS560" s="103">
        <f t="shared" si="450"/>
        <v>2829000</v>
      </c>
      <c r="AT560" s="170">
        <f t="shared" ref="AT560:AT567" si="464">AS560/(P560/100)</f>
        <v>26.204149685068543</v>
      </c>
      <c r="AV560" s="103">
        <f t="shared" si="437"/>
        <v>5648000</v>
      </c>
      <c r="AW560" s="103">
        <f t="shared" si="456"/>
        <v>52.315672471285659</v>
      </c>
      <c r="AY560" s="103">
        <f t="shared" si="457"/>
        <v>10796000</v>
      </c>
      <c r="AZ560" s="103">
        <f t="shared" si="458"/>
        <v>100</v>
      </c>
      <c r="BB560" s="102">
        <f t="shared" si="459"/>
        <v>0</v>
      </c>
      <c r="BC560" s="103">
        <f t="shared" si="460"/>
        <v>0</v>
      </c>
      <c r="BD560" s="103">
        <f t="shared" si="461"/>
        <v>10796000</v>
      </c>
      <c r="BE560" s="93"/>
    </row>
    <row r="561" spans="1:57" ht="30" customHeight="1" thickBot="1" x14ac:dyDescent="0.25">
      <c r="A561" s="74"/>
      <c r="B561" s="76"/>
      <c r="C561" s="76"/>
      <c r="D561" s="77"/>
      <c r="E561" s="78"/>
      <c r="F561" s="76"/>
      <c r="G561" s="79"/>
      <c r="H561" s="80"/>
      <c r="I561" s="81"/>
      <c r="J561" s="78"/>
      <c r="K561" s="127">
        <v>1</v>
      </c>
      <c r="L561" s="83"/>
      <c r="M561" s="77"/>
      <c r="N561" s="128" t="s">
        <v>62</v>
      </c>
      <c r="O561" s="117">
        <v>6547000</v>
      </c>
      <c r="P561" s="117">
        <v>10370000</v>
      </c>
      <c r="Q561" s="117">
        <v>11474000</v>
      </c>
      <c r="R561" s="117">
        <v>12300000</v>
      </c>
      <c r="S561" s="117">
        <v>10370000</v>
      </c>
      <c r="T561" s="117"/>
      <c r="U561" s="160">
        <v>1154000</v>
      </c>
      <c r="V561" s="160">
        <v>756000</v>
      </c>
      <c r="W561" s="160">
        <v>600000</v>
      </c>
      <c r="X561" s="117">
        <f t="shared" si="452"/>
        <v>2510000</v>
      </c>
      <c r="Y561" s="144">
        <f t="shared" si="424"/>
        <v>24.204435872709741</v>
      </c>
      <c r="AA561" s="160">
        <v>800000</v>
      </c>
      <c r="AB561" s="160">
        <v>800000</v>
      </c>
      <c r="AC561" s="160">
        <v>800000</v>
      </c>
      <c r="AD561" s="117">
        <f>AA561+AB561+AC561</f>
        <v>2400000</v>
      </c>
      <c r="AE561" s="171">
        <f t="shared" si="462"/>
        <v>23.143683702989392</v>
      </c>
      <c r="AG561" s="117">
        <f t="shared" si="425"/>
        <v>4910000</v>
      </c>
      <c r="AH561" s="117">
        <f t="shared" si="426"/>
        <v>47.34811957569913</v>
      </c>
      <c r="AJ561" s="160">
        <v>900000</v>
      </c>
      <c r="AK561" s="160">
        <v>900000</v>
      </c>
      <c r="AL561" s="160">
        <v>900000</v>
      </c>
      <c r="AM561" s="117">
        <f>AJ561+AK561+AL561</f>
        <v>2700000</v>
      </c>
      <c r="AN561" s="171">
        <f t="shared" si="463"/>
        <v>26.036644165863066</v>
      </c>
      <c r="AP561" s="160">
        <v>700000</v>
      </c>
      <c r="AQ561" s="160">
        <v>700000</v>
      </c>
      <c r="AR561" s="160">
        <v>1360000</v>
      </c>
      <c r="AS561" s="117">
        <f>AP561+AQ561+AR561</f>
        <v>2760000</v>
      </c>
      <c r="AT561" s="171">
        <f t="shared" si="464"/>
        <v>26.6152362584378</v>
      </c>
      <c r="AV561" s="117">
        <f t="shared" si="437"/>
        <v>5460000</v>
      </c>
      <c r="AW561" s="117">
        <f t="shared" si="456"/>
        <v>52.65188042430087</v>
      </c>
      <c r="AY561" s="117">
        <f t="shared" si="457"/>
        <v>10370000</v>
      </c>
      <c r="AZ561" s="117">
        <f t="shared" si="458"/>
        <v>100</v>
      </c>
      <c r="BB561" s="117">
        <f t="shared" si="459"/>
        <v>0</v>
      </c>
      <c r="BC561" s="117">
        <f t="shared" si="460"/>
        <v>0</v>
      </c>
      <c r="BD561" s="117">
        <f t="shared" si="461"/>
        <v>10370000</v>
      </c>
      <c r="BE561" s="93"/>
    </row>
    <row r="562" spans="1:57" ht="30" customHeight="1" thickBot="1" x14ac:dyDescent="0.25">
      <c r="A562" s="74"/>
      <c r="B562" s="76"/>
      <c r="C562" s="76"/>
      <c r="D562" s="77"/>
      <c r="E562" s="78"/>
      <c r="F562" s="76"/>
      <c r="G562" s="79"/>
      <c r="H562" s="80"/>
      <c r="I562" s="81"/>
      <c r="J562" s="78"/>
      <c r="K562" s="127">
        <v>2</v>
      </c>
      <c r="L562" s="83"/>
      <c r="M562" s="77"/>
      <c r="N562" s="128" t="s">
        <v>70</v>
      </c>
      <c r="O562" s="117">
        <v>80000</v>
      </c>
      <c r="P562" s="117">
        <v>420000</v>
      </c>
      <c r="Q562" s="117">
        <v>456000</v>
      </c>
      <c r="R562" s="117">
        <v>470000</v>
      </c>
      <c r="S562" s="117">
        <v>420000</v>
      </c>
      <c r="T562" s="117"/>
      <c r="U562" s="160">
        <v>43000</v>
      </c>
      <c r="V562" s="160">
        <v>33000</v>
      </c>
      <c r="W562" s="160">
        <v>124000</v>
      </c>
      <c r="X562" s="117">
        <f t="shared" si="452"/>
        <v>200000</v>
      </c>
      <c r="Y562" s="144">
        <f t="shared" si="424"/>
        <v>47.61904761904762</v>
      </c>
      <c r="AA562" s="160">
        <v>4000</v>
      </c>
      <c r="AB562" s="160">
        <v>14000</v>
      </c>
      <c r="AC562" s="160">
        <v>14000</v>
      </c>
      <c r="AD562" s="117">
        <f>AA562+AB562+AC562</f>
        <v>32000</v>
      </c>
      <c r="AE562" s="171">
        <f t="shared" si="462"/>
        <v>7.6190476190476186</v>
      </c>
      <c r="AG562" s="117">
        <f t="shared" si="425"/>
        <v>232000</v>
      </c>
      <c r="AH562" s="117">
        <f t="shared" si="426"/>
        <v>55.238095238095241</v>
      </c>
      <c r="AJ562" s="160">
        <v>38000</v>
      </c>
      <c r="AK562" s="160">
        <v>38000</v>
      </c>
      <c r="AL562" s="160">
        <v>43000</v>
      </c>
      <c r="AM562" s="117">
        <f>AJ562+AK562+AL562</f>
        <v>119000</v>
      </c>
      <c r="AN562" s="171">
        <f t="shared" si="463"/>
        <v>28.333333333333332</v>
      </c>
      <c r="AP562" s="160">
        <v>27000</v>
      </c>
      <c r="AQ562" s="160">
        <v>31000</v>
      </c>
      <c r="AR562" s="160">
        <v>11000</v>
      </c>
      <c r="AS562" s="117">
        <f>AP562+AQ562+AR562</f>
        <v>69000</v>
      </c>
      <c r="AT562" s="171">
        <f t="shared" si="464"/>
        <v>16.428571428571427</v>
      </c>
      <c r="AV562" s="117">
        <f t="shared" si="437"/>
        <v>188000</v>
      </c>
      <c r="AW562" s="117">
        <f t="shared" si="456"/>
        <v>44.761904761904759</v>
      </c>
      <c r="AY562" s="117">
        <f t="shared" si="457"/>
        <v>420000</v>
      </c>
      <c r="AZ562" s="117">
        <f t="shared" si="458"/>
        <v>100</v>
      </c>
      <c r="BB562" s="117">
        <f t="shared" si="459"/>
        <v>0</v>
      </c>
      <c r="BC562" s="117">
        <f t="shared" si="460"/>
        <v>0</v>
      </c>
      <c r="BD562" s="117">
        <f t="shared" si="461"/>
        <v>420000</v>
      </c>
      <c r="BE562" s="93"/>
    </row>
    <row r="563" spans="1:57" ht="30" customHeight="1" thickBot="1" x14ac:dyDescent="0.25">
      <c r="A563" s="74"/>
      <c r="B563" s="76"/>
      <c r="C563" s="76"/>
      <c r="D563" s="77"/>
      <c r="E563" s="78"/>
      <c r="F563" s="76"/>
      <c r="G563" s="79"/>
      <c r="H563" s="80"/>
      <c r="I563" s="81"/>
      <c r="J563" s="78"/>
      <c r="K563" s="127">
        <v>4</v>
      </c>
      <c r="L563" s="83"/>
      <c r="M563" s="77"/>
      <c r="N563" s="128" t="s">
        <v>63</v>
      </c>
      <c r="O563" s="117">
        <v>7000</v>
      </c>
      <c r="P563" s="117">
        <v>6000</v>
      </c>
      <c r="Q563" s="117">
        <v>8000</v>
      </c>
      <c r="R563" s="117">
        <v>15000</v>
      </c>
      <c r="S563" s="117">
        <v>6000</v>
      </c>
      <c r="T563" s="117"/>
      <c r="U563" s="160"/>
      <c r="V563" s="160"/>
      <c r="W563" s="160">
        <v>3000</v>
      </c>
      <c r="X563" s="117">
        <f t="shared" si="452"/>
        <v>3000</v>
      </c>
      <c r="Y563" s="144">
        <f t="shared" si="424"/>
        <v>50</v>
      </c>
      <c r="AA563" s="160">
        <v>1000</v>
      </c>
      <c r="AB563" s="160">
        <v>1000</v>
      </c>
      <c r="AC563" s="160">
        <v>1000</v>
      </c>
      <c r="AD563" s="117">
        <f>AA563+AB563+AC563</f>
        <v>3000</v>
      </c>
      <c r="AE563" s="171">
        <f t="shared" si="462"/>
        <v>50</v>
      </c>
      <c r="AG563" s="117">
        <f t="shared" si="425"/>
        <v>6000</v>
      </c>
      <c r="AH563" s="117">
        <f t="shared" si="426"/>
        <v>100</v>
      </c>
      <c r="AJ563" s="160"/>
      <c r="AK563" s="160"/>
      <c r="AL563" s="160"/>
      <c r="AM563" s="117">
        <f>AJ563+AK563+AL563</f>
        <v>0</v>
      </c>
      <c r="AN563" s="171">
        <f t="shared" si="463"/>
        <v>0</v>
      </c>
      <c r="AP563" s="160"/>
      <c r="AQ563" s="160"/>
      <c r="AR563" s="160"/>
      <c r="AS563" s="117">
        <f>AP563+AQ563+AR563</f>
        <v>0</v>
      </c>
      <c r="AT563" s="171">
        <f t="shared" si="464"/>
        <v>0</v>
      </c>
      <c r="AV563" s="117">
        <f t="shared" si="437"/>
        <v>0</v>
      </c>
      <c r="AW563" s="117">
        <f t="shared" si="456"/>
        <v>0</v>
      </c>
      <c r="AY563" s="117">
        <f t="shared" si="457"/>
        <v>6000</v>
      </c>
      <c r="AZ563" s="117">
        <f t="shared" si="458"/>
        <v>100</v>
      </c>
      <c r="BB563" s="117">
        <f t="shared" si="459"/>
        <v>0</v>
      </c>
      <c r="BC563" s="117">
        <f t="shared" si="460"/>
        <v>0</v>
      </c>
      <c r="BD563" s="117">
        <f t="shared" si="461"/>
        <v>6000</v>
      </c>
      <c r="BE563" s="93"/>
    </row>
    <row r="564" spans="1:57" ht="30" customHeight="1" thickBot="1" x14ac:dyDescent="0.25">
      <c r="A564" s="74"/>
      <c r="B564" s="76"/>
      <c r="C564" s="76"/>
      <c r="D564" s="77"/>
      <c r="E564" s="78"/>
      <c r="F564" s="76"/>
      <c r="G564" s="79"/>
      <c r="H564" s="80"/>
      <c r="I564" s="81"/>
      <c r="J564" s="124" t="s">
        <v>64</v>
      </c>
      <c r="K564" s="82"/>
      <c r="L564" s="83"/>
      <c r="M564" s="77"/>
      <c r="N564" s="101" t="s">
        <v>65</v>
      </c>
      <c r="O564" s="103">
        <v>1228000</v>
      </c>
      <c r="P564" s="103">
        <f>P565+P566+P567</f>
        <v>1699000</v>
      </c>
      <c r="Q564" s="125">
        <f>Q565+Q566+Q567</f>
        <v>1754000</v>
      </c>
      <c r="R564" s="126">
        <f>R565+R566+R567</f>
        <v>1861000</v>
      </c>
      <c r="S564" s="103">
        <f>S565+S566+S567</f>
        <v>1699000</v>
      </c>
      <c r="T564" s="103"/>
      <c r="U564" s="103">
        <f>U565+U566+U567</f>
        <v>216000</v>
      </c>
      <c r="V564" s="103">
        <f>V565+V566+V567</f>
        <v>145000</v>
      </c>
      <c r="W564" s="103">
        <f>W565+W566+W567</f>
        <v>160500</v>
      </c>
      <c r="X564" s="103">
        <f t="shared" si="452"/>
        <v>521500</v>
      </c>
      <c r="Y564" s="103">
        <f t="shared" si="424"/>
        <v>30.694526191877575</v>
      </c>
      <c r="AA564" s="103">
        <f>AA565+AA566+AA567</f>
        <v>138000</v>
      </c>
      <c r="AB564" s="103">
        <f>AB565+AB566+AB567</f>
        <v>136500</v>
      </c>
      <c r="AC564" s="103">
        <f>AC565+AC566+AC567</f>
        <v>138000</v>
      </c>
      <c r="AD564" s="103">
        <f t="shared" si="446"/>
        <v>412500</v>
      </c>
      <c r="AE564" s="170">
        <f t="shared" si="462"/>
        <v>24.278987639788109</v>
      </c>
      <c r="AG564" s="103">
        <f t="shared" si="425"/>
        <v>934000</v>
      </c>
      <c r="AH564" s="103">
        <f t="shared" si="426"/>
        <v>54.973513831665684</v>
      </c>
      <c r="AJ564" s="103">
        <f>AJ565+AJ566+AJ567</f>
        <v>134000</v>
      </c>
      <c r="AK564" s="103">
        <f>AK565+AK566+AK567</f>
        <v>135000</v>
      </c>
      <c r="AL564" s="103">
        <f>AL565+AL566+AL567</f>
        <v>138000</v>
      </c>
      <c r="AM564" s="103">
        <f t="shared" si="448"/>
        <v>407000</v>
      </c>
      <c r="AN564" s="170">
        <f t="shared" si="463"/>
        <v>23.955267804590935</v>
      </c>
      <c r="AP564" s="103">
        <f>AP565+AP566+AP567</f>
        <v>139000</v>
      </c>
      <c r="AQ564" s="103">
        <f>AQ565+AQ566+AQ567</f>
        <v>135000</v>
      </c>
      <c r="AR564" s="103">
        <f>AR565+AR566+AR567</f>
        <v>84000</v>
      </c>
      <c r="AS564" s="103">
        <f t="shared" si="450"/>
        <v>358000</v>
      </c>
      <c r="AT564" s="170">
        <f t="shared" si="464"/>
        <v>21.071218363743377</v>
      </c>
      <c r="AV564" s="103">
        <f t="shared" si="437"/>
        <v>765000</v>
      </c>
      <c r="AW564" s="103">
        <f t="shared" si="456"/>
        <v>45.026486168334316</v>
      </c>
      <c r="AY564" s="103">
        <f t="shared" si="457"/>
        <v>1699000</v>
      </c>
      <c r="AZ564" s="103">
        <f t="shared" si="458"/>
        <v>100</v>
      </c>
      <c r="BB564" s="102">
        <f t="shared" si="459"/>
        <v>0</v>
      </c>
      <c r="BC564" s="103">
        <f t="shared" si="460"/>
        <v>0</v>
      </c>
      <c r="BD564" s="103">
        <f t="shared" si="461"/>
        <v>1699000</v>
      </c>
      <c r="BE564" s="93"/>
    </row>
    <row r="565" spans="1:57" ht="30" customHeight="1" thickBot="1" x14ac:dyDescent="0.25">
      <c r="A565" s="74"/>
      <c r="B565" s="76"/>
      <c r="C565" s="76"/>
      <c r="D565" s="77"/>
      <c r="E565" s="78"/>
      <c r="F565" s="76"/>
      <c r="G565" s="79"/>
      <c r="H565" s="80"/>
      <c r="I565" s="81"/>
      <c r="J565" s="78"/>
      <c r="K565" s="127">
        <v>1</v>
      </c>
      <c r="L565" s="83"/>
      <c r="M565" s="77"/>
      <c r="N565" s="128" t="s">
        <v>62</v>
      </c>
      <c r="O565" s="117">
        <v>1210000</v>
      </c>
      <c r="P565" s="117">
        <v>1600000</v>
      </c>
      <c r="Q565" s="117">
        <v>1650000</v>
      </c>
      <c r="R565" s="117">
        <v>1750000</v>
      </c>
      <c r="S565" s="117">
        <v>1600000</v>
      </c>
      <c r="T565" s="117"/>
      <c r="U565" s="160">
        <v>206000</v>
      </c>
      <c r="V565" s="160">
        <v>137000</v>
      </c>
      <c r="W565" s="160">
        <v>137000</v>
      </c>
      <c r="X565" s="117">
        <f t="shared" si="452"/>
        <v>480000</v>
      </c>
      <c r="Y565" s="144">
        <f t="shared" si="424"/>
        <v>30</v>
      </c>
      <c r="AA565" s="160">
        <v>130000</v>
      </c>
      <c r="AB565" s="160">
        <v>130000</v>
      </c>
      <c r="AC565" s="160">
        <v>130000</v>
      </c>
      <c r="AD565" s="117">
        <f>AA565+AB565+AC565</f>
        <v>390000</v>
      </c>
      <c r="AE565" s="171">
        <f t="shared" si="462"/>
        <v>24.375</v>
      </c>
      <c r="AG565" s="117">
        <f t="shared" si="425"/>
        <v>870000</v>
      </c>
      <c r="AH565" s="117">
        <f t="shared" si="426"/>
        <v>54.375</v>
      </c>
      <c r="AJ565" s="160">
        <v>130000</v>
      </c>
      <c r="AK565" s="160">
        <v>130000</v>
      </c>
      <c r="AL565" s="160">
        <v>130000</v>
      </c>
      <c r="AM565" s="117">
        <f>AJ565+AK565+AL565</f>
        <v>390000</v>
      </c>
      <c r="AN565" s="171">
        <f t="shared" si="463"/>
        <v>24.375</v>
      </c>
      <c r="AP565" s="160">
        <v>130000</v>
      </c>
      <c r="AQ565" s="160">
        <v>130000</v>
      </c>
      <c r="AR565" s="160">
        <v>80000</v>
      </c>
      <c r="AS565" s="117">
        <f>AP565+AQ565+AR565</f>
        <v>340000</v>
      </c>
      <c r="AT565" s="171">
        <f t="shared" si="464"/>
        <v>21.25</v>
      </c>
      <c r="AV565" s="117">
        <f t="shared" si="437"/>
        <v>730000</v>
      </c>
      <c r="AW565" s="117">
        <f t="shared" si="456"/>
        <v>45.625</v>
      </c>
      <c r="AY565" s="117">
        <f t="shared" si="457"/>
        <v>1600000</v>
      </c>
      <c r="AZ565" s="117">
        <f t="shared" si="458"/>
        <v>100</v>
      </c>
      <c r="BB565" s="117">
        <f t="shared" si="459"/>
        <v>0</v>
      </c>
      <c r="BC565" s="117">
        <f t="shared" si="460"/>
        <v>0</v>
      </c>
      <c r="BD565" s="117">
        <f t="shared" si="461"/>
        <v>1600000</v>
      </c>
      <c r="BE565" s="93"/>
    </row>
    <row r="566" spans="1:57" ht="30" customHeight="1" thickBot="1" x14ac:dyDescent="0.25">
      <c r="A566" s="74"/>
      <c r="B566" s="76"/>
      <c r="C566" s="76"/>
      <c r="D566" s="77"/>
      <c r="E566" s="78"/>
      <c r="F566" s="76"/>
      <c r="G566" s="79"/>
      <c r="H566" s="80"/>
      <c r="I566" s="81"/>
      <c r="J566" s="78"/>
      <c r="K566" s="127">
        <v>2</v>
      </c>
      <c r="L566" s="83"/>
      <c r="M566" s="77"/>
      <c r="N566" s="128" t="s">
        <v>70</v>
      </c>
      <c r="O566" s="117">
        <v>17000</v>
      </c>
      <c r="P566" s="117">
        <v>98000</v>
      </c>
      <c r="Q566" s="117">
        <v>103000</v>
      </c>
      <c r="R566" s="117">
        <v>110000</v>
      </c>
      <c r="S566" s="117">
        <v>98000</v>
      </c>
      <c r="T566" s="117"/>
      <c r="U566" s="160">
        <v>10000</v>
      </c>
      <c r="V566" s="160">
        <v>8000</v>
      </c>
      <c r="W566" s="160">
        <v>23500</v>
      </c>
      <c r="X566" s="117">
        <f t="shared" si="452"/>
        <v>41500</v>
      </c>
      <c r="Y566" s="144">
        <f t="shared" si="424"/>
        <v>42.346938775510203</v>
      </c>
      <c r="AA566" s="160">
        <v>7000</v>
      </c>
      <c r="AB566" s="160">
        <v>6500</v>
      </c>
      <c r="AC566" s="160">
        <v>8000</v>
      </c>
      <c r="AD566" s="117">
        <f>AA566+AB566+AC566</f>
        <v>21500</v>
      </c>
      <c r="AE566" s="171">
        <f t="shared" si="462"/>
        <v>21.938775510204081</v>
      </c>
      <c r="AG566" s="117">
        <f t="shared" si="425"/>
        <v>63000</v>
      </c>
      <c r="AH566" s="117">
        <f t="shared" si="426"/>
        <v>64.285714285714292</v>
      </c>
      <c r="AJ566" s="160">
        <v>4000</v>
      </c>
      <c r="AK566" s="160">
        <v>5000</v>
      </c>
      <c r="AL566" s="160">
        <v>8000</v>
      </c>
      <c r="AM566" s="117">
        <f>AJ566+AK566+AL566</f>
        <v>17000</v>
      </c>
      <c r="AN566" s="171">
        <f t="shared" si="463"/>
        <v>17.346938775510203</v>
      </c>
      <c r="AP566" s="160">
        <v>9000</v>
      </c>
      <c r="AQ566" s="160">
        <v>5000</v>
      </c>
      <c r="AR566" s="160">
        <v>4000</v>
      </c>
      <c r="AS566" s="117">
        <f>AP566+AQ566+AR566</f>
        <v>18000</v>
      </c>
      <c r="AT566" s="171">
        <f t="shared" si="464"/>
        <v>18.367346938775512</v>
      </c>
      <c r="AV566" s="117">
        <f t="shared" si="437"/>
        <v>35000</v>
      </c>
      <c r="AW566" s="117">
        <f t="shared" si="456"/>
        <v>35.714285714285715</v>
      </c>
      <c r="AY566" s="117">
        <f t="shared" si="457"/>
        <v>98000</v>
      </c>
      <c r="AZ566" s="117">
        <f t="shared" si="458"/>
        <v>100</v>
      </c>
      <c r="BB566" s="117">
        <f t="shared" si="459"/>
        <v>0</v>
      </c>
      <c r="BC566" s="117">
        <f t="shared" si="460"/>
        <v>0</v>
      </c>
      <c r="BD566" s="117">
        <f t="shared" si="461"/>
        <v>98000</v>
      </c>
      <c r="BE566" s="93"/>
    </row>
    <row r="567" spans="1:57" ht="30" customHeight="1" x14ac:dyDescent="0.2">
      <c r="A567" s="74"/>
      <c r="B567" s="76"/>
      <c r="C567" s="76"/>
      <c r="D567" s="77"/>
      <c r="E567" s="78"/>
      <c r="F567" s="76"/>
      <c r="G567" s="79"/>
      <c r="H567" s="80"/>
      <c r="I567" s="81"/>
      <c r="J567" s="78"/>
      <c r="K567" s="127">
        <v>4</v>
      </c>
      <c r="L567" s="83"/>
      <c r="M567" s="77"/>
      <c r="N567" s="128" t="s">
        <v>63</v>
      </c>
      <c r="O567" s="117">
        <v>1000</v>
      </c>
      <c r="P567" s="117">
        <v>1000</v>
      </c>
      <c r="Q567" s="117">
        <v>1000</v>
      </c>
      <c r="R567" s="117">
        <v>1000</v>
      </c>
      <c r="S567" s="117">
        <v>1000</v>
      </c>
      <c r="T567" s="117"/>
      <c r="U567" s="160"/>
      <c r="V567" s="160"/>
      <c r="W567" s="160"/>
      <c r="X567" s="117">
        <f t="shared" si="452"/>
        <v>0</v>
      </c>
      <c r="Y567" s="144">
        <f t="shared" si="424"/>
        <v>0</v>
      </c>
      <c r="AA567" s="160">
        <v>1000</v>
      </c>
      <c r="AB567" s="160"/>
      <c r="AC567" s="160"/>
      <c r="AD567" s="117">
        <f>AA567+AB567+AC567</f>
        <v>1000</v>
      </c>
      <c r="AE567" s="171">
        <f t="shared" si="462"/>
        <v>100</v>
      </c>
      <c r="AG567" s="117">
        <f t="shared" si="425"/>
        <v>1000</v>
      </c>
      <c r="AH567" s="117">
        <f t="shared" si="426"/>
        <v>100</v>
      </c>
      <c r="AJ567" s="160"/>
      <c r="AK567" s="160"/>
      <c r="AL567" s="160"/>
      <c r="AM567" s="117">
        <f>AJ567+AK567+AL567</f>
        <v>0</v>
      </c>
      <c r="AN567" s="171">
        <f t="shared" si="463"/>
        <v>0</v>
      </c>
      <c r="AP567" s="160"/>
      <c r="AQ567" s="160"/>
      <c r="AR567" s="160"/>
      <c r="AS567" s="117">
        <f>AP567+AQ567+AR567</f>
        <v>0</v>
      </c>
      <c r="AT567" s="171">
        <f t="shared" si="464"/>
        <v>0</v>
      </c>
      <c r="AV567" s="117">
        <f t="shared" si="437"/>
        <v>0</v>
      </c>
      <c r="AW567" s="117">
        <f t="shared" si="456"/>
        <v>0</v>
      </c>
      <c r="AY567" s="117">
        <f t="shared" si="457"/>
        <v>1000</v>
      </c>
      <c r="AZ567" s="117">
        <f t="shared" si="458"/>
        <v>100</v>
      </c>
      <c r="BB567" s="117">
        <f t="shared" si="459"/>
        <v>0</v>
      </c>
      <c r="BC567" s="117">
        <f t="shared" si="460"/>
        <v>0</v>
      </c>
      <c r="BD567" s="117">
        <f t="shared" si="461"/>
        <v>1000</v>
      </c>
      <c r="BE567" s="93"/>
    </row>
    <row r="568" spans="1:57" ht="30" customHeight="1" x14ac:dyDescent="0.2">
      <c r="A568" s="74"/>
      <c r="B568" s="76"/>
      <c r="C568" s="76"/>
      <c r="D568" s="77"/>
      <c r="E568" s="78"/>
      <c r="F568" s="76"/>
      <c r="G568" s="79"/>
      <c r="H568" s="80"/>
      <c r="I568" s="81"/>
      <c r="J568" s="124" t="s">
        <v>52</v>
      </c>
      <c r="K568" s="82"/>
      <c r="L568" s="83"/>
      <c r="M568" s="77"/>
      <c r="N568" s="101" t="s">
        <v>53</v>
      </c>
      <c r="O568" s="102">
        <v>47000</v>
      </c>
      <c r="P568" s="103">
        <f>P569+P570+P571+P572</f>
        <v>41000</v>
      </c>
      <c r="Q568" s="125">
        <f>Q569+Q570+Q571+Q572</f>
        <v>48000</v>
      </c>
      <c r="R568" s="126">
        <f>R569+R570+R571+R572</f>
        <v>51000</v>
      </c>
      <c r="S568" s="103">
        <f>S569+S570+S571+S572</f>
        <v>41000</v>
      </c>
      <c r="T568" s="103"/>
      <c r="U568" s="103">
        <f>U569+U570+U571+U572</f>
        <v>0</v>
      </c>
      <c r="V568" s="103">
        <f>V569+V570+V571+V572</f>
        <v>5000</v>
      </c>
      <c r="W568" s="103">
        <f>W569+W570+W571+W572</f>
        <v>9000</v>
      </c>
      <c r="X568" s="103">
        <f t="shared" si="452"/>
        <v>14000</v>
      </c>
      <c r="Y568" s="103">
        <f t="shared" si="424"/>
        <v>34.146341463414636</v>
      </c>
      <c r="AA568" s="103">
        <f>AA569+AA570+AA571+AA572</f>
        <v>3500</v>
      </c>
      <c r="AB568" s="103">
        <f>AB569+AB570+AB571+AB572</f>
        <v>3500</v>
      </c>
      <c r="AC568" s="103">
        <f>AC569+AC570+AC571+AC572</f>
        <v>4000</v>
      </c>
      <c r="AD568" s="103">
        <f t="shared" si="446"/>
        <v>11000</v>
      </c>
      <c r="AE568" s="103">
        <f>AD568/(S568/100)</f>
        <v>26.829268292682926</v>
      </c>
      <c r="AG568" s="103">
        <f t="shared" si="425"/>
        <v>25000</v>
      </c>
      <c r="AH568" s="103">
        <f t="shared" si="426"/>
        <v>60.975609756097562</v>
      </c>
      <c r="AJ568" s="103">
        <f>AJ569+AJ570+AJ571+AJ572</f>
        <v>3500</v>
      </c>
      <c r="AK568" s="103">
        <f>AK569+AK570+AK571+AK572</f>
        <v>3500</v>
      </c>
      <c r="AL568" s="103">
        <f>AL569+AL570+AL571+AL572</f>
        <v>4000</v>
      </c>
      <c r="AM568" s="103">
        <f t="shared" si="448"/>
        <v>11000</v>
      </c>
      <c r="AN568" s="103">
        <f>AM568/(S568/100)</f>
        <v>26.829268292682926</v>
      </c>
      <c r="AP568" s="103">
        <f>AP569+AP570+AP571+AP572</f>
        <v>2000</v>
      </c>
      <c r="AQ568" s="103">
        <f>AQ569+AQ570+AQ571+AQ572</f>
        <v>2000</v>
      </c>
      <c r="AR568" s="103">
        <f>AR569+AR570+AR571+AR572</f>
        <v>1000</v>
      </c>
      <c r="AS568" s="103">
        <f t="shared" si="450"/>
        <v>5000</v>
      </c>
      <c r="AT568" s="103">
        <f>AS568/(S568/100)</f>
        <v>12.195121951219512</v>
      </c>
      <c r="AV568" s="103">
        <f t="shared" si="437"/>
        <v>16000</v>
      </c>
      <c r="AW568" s="103">
        <f t="shared" si="456"/>
        <v>39.024390243902438</v>
      </c>
      <c r="AY568" s="103">
        <f t="shared" si="457"/>
        <v>41000</v>
      </c>
      <c r="AZ568" s="103">
        <f t="shared" si="458"/>
        <v>100</v>
      </c>
      <c r="BB568" s="102">
        <f t="shared" si="459"/>
        <v>0</v>
      </c>
      <c r="BC568" s="103">
        <f t="shared" si="460"/>
        <v>0</v>
      </c>
      <c r="BD568" s="103">
        <f t="shared" si="461"/>
        <v>41000</v>
      </c>
      <c r="BE568" s="93"/>
    </row>
    <row r="569" spans="1:57" ht="30" customHeight="1" x14ac:dyDescent="0.2">
      <c r="A569" s="74"/>
      <c r="B569" s="76"/>
      <c r="C569" s="76"/>
      <c r="D569" s="77"/>
      <c r="E569" s="78"/>
      <c r="F569" s="76"/>
      <c r="G569" s="79"/>
      <c r="H569" s="80"/>
      <c r="I569" s="81"/>
      <c r="J569" s="78"/>
      <c r="K569" s="127">
        <v>2</v>
      </c>
      <c r="L569" s="83"/>
      <c r="M569" s="77"/>
      <c r="N569" s="128" t="s">
        <v>54</v>
      </c>
      <c r="O569" s="129">
        <v>9000</v>
      </c>
      <c r="P569" s="117">
        <v>12000</v>
      </c>
      <c r="Q569" s="117">
        <v>13000</v>
      </c>
      <c r="R569" s="117">
        <v>13000</v>
      </c>
      <c r="S569" s="117">
        <v>12000</v>
      </c>
      <c r="T569" s="117"/>
      <c r="U569" s="160"/>
      <c r="V569" s="160"/>
      <c r="W569" s="160">
        <v>4000</v>
      </c>
      <c r="X569" s="117">
        <f t="shared" si="452"/>
        <v>4000</v>
      </c>
      <c r="Y569" s="144">
        <f t="shared" si="424"/>
        <v>33.333333333333336</v>
      </c>
      <c r="AA569" s="160">
        <v>1000</v>
      </c>
      <c r="AB569" s="160">
        <v>1000</v>
      </c>
      <c r="AC569" s="160">
        <v>1000</v>
      </c>
      <c r="AD569" s="117">
        <f t="shared" si="446"/>
        <v>3000</v>
      </c>
      <c r="AE569" s="144">
        <f>AD569/(S569/100)</f>
        <v>25</v>
      </c>
      <c r="AG569" s="117">
        <f t="shared" si="425"/>
        <v>7000</v>
      </c>
      <c r="AH569" s="117">
        <f t="shared" si="426"/>
        <v>58.333333333333336</v>
      </c>
      <c r="AJ569" s="160">
        <v>1000</v>
      </c>
      <c r="AK569" s="160">
        <v>1000</v>
      </c>
      <c r="AL569" s="160">
        <v>1000</v>
      </c>
      <c r="AM569" s="117">
        <f t="shared" si="448"/>
        <v>3000</v>
      </c>
      <c r="AN569" s="144">
        <f>AM569/(S569/100)</f>
        <v>25</v>
      </c>
      <c r="AP569" s="160">
        <v>1000</v>
      </c>
      <c r="AQ569" s="160">
        <v>1000</v>
      </c>
      <c r="AR569" s="160"/>
      <c r="AS569" s="117">
        <f t="shared" si="450"/>
        <v>2000</v>
      </c>
      <c r="AT569" s="144">
        <f>AS569/(S569/100)</f>
        <v>16.666666666666668</v>
      </c>
      <c r="AV569" s="117">
        <f t="shared" si="437"/>
        <v>5000</v>
      </c>
      <c r="AW569" s="117">
        <f t="shared" si="456"/>
        <v>41.666666666666664</v>
      </c>
      <c r="AY569" s="117">
        <f t="shared" si="457"/>
        <v>12000</v>
      </c>
      <c r="AZ569" s="117">
        <f t="shared" si="458"/>
        <v>100</v>
      </c>
      <c r="BB569" s="117">
        <f t="shared" si="459"/>
        <v>0</v>
      </c>
      <c r="BC569" s="117">
        <f t="shared" si="460"/>
        <v>0</v>
      </c>
      <c r="BD569" s="117">
        <f t="shared" si="461"/>
        <v>12000</v>
      </c>
      <c r="BE569" s="93"/>
    </row>
    <row r="570" spans="1:57" ht="30" customHeight="1" x14ac:dyDescent="0.2">
      <c r="A570" s="74"/>
      <c r="B570" s="76"/>
      <c r="C570" s="76"/>
      <c r="D570" s="77"/>
      <c r="E570" s="78"/>
      <c r="F570" s="76"/>
      <c r="G570" s="79"/>
      <c r="H570" s="80"/>
      <c r="I570" s="81"/>
      <c r="J570" s="78"/>
      <c r="K570" s="127">
        <v>3</v>
      </c>
      <c r="L570" s="83"/>
      <c r="M570" s="77"/>
      <c r="N570" s="128" t="s">
        <v>66</v>
      </c>
      <c r="O570" s="129">
        <v>30000</v>
      </c>
      <c r="P570" s="117">
        <v>21000</v>
      </c>
      <c r="Q570" s="117">
        <v>23000</v>
      </c>
      <c r="R570" s="117">
        <v>25000</v>
      </c>
      <c r="S570" s="117">
        <v>21000</v>
      </c>
      <c r="T570" s="117"/>
      <c r="U570" s="160"/>
      <c r="V570" s="160">
        <v>4000</v>
      </c>
      <c r="W570" s="160">
        <v>2000</v>
      </c>
      <c r="X570" s="117">
        <f t="shared" si="452"/>
        <v>6000</v>
      </c>
      <c r="Y570" s="144">
        <f t="shared" si="424"/>
        <v>28.571428571428573</v>
      </c>
      <c r="AA570" s="160">
        <v>2000</v>
      </c>
      <c r="AB570" s="160">
        <v>2000</v>
      </c>
      <c r="AC570" s="160">
        <v>2000</v>
      </c>
      <c r="AD570" s="117">
        <f t="shared" si="446"/>
        <v>6000</v>
      </c>
      <c r="AE570" s="144">
        <f>AD570/(S570/100)</f>
        <v>28.571428571428573</v>
      </c>
      <c r="AG570" s="117">
        <f t="shared" si="425"/>
        <v>12000</v>
      </c>
      <c r="AH570" s="117">
        <f t="shared" si="426"/>
        <v>57.142857142857146</v>
      </c>
      <c r="AJ570" s="160">
        <v>2000</v>
      </c>
      <c r="AK570" s="160">
        <v>2000</v>
      </c>
      <c r="AL570" s="160">
        <v>2000</v>
      </c>
      <c r="AM570" s="117">
        <f t="shared" si="448"/>
        <v>6000</v>
      </c>
      <c r="AN570" s="144">
        <f>AM570/(S570/100)</f>
        <v>28.571428571428573</v>
      </c>
      <c r="AP570" s="160">
        <v>1000</v>
      </c>
      <c r="AQ570" s="160">
        <v>1000</v>
      </c>
      <c r="AR570" s="160">
        <v>1000</v>
      </c>
      <c r="AS570" s="117">
        <f t="shared" si="450"/>
        <v>3000</v>
      </c>
      <c r="AT570" s="144">
        <f>AS570/(S570/100)</f>
        <v>14.285714285714286</v>
      </c>
      <c r="AV570" s="117">
        <f t="shared" si="437"/>
        <v>9000</v>
      </c>
      <c r="AW570" s="117">
        <f t="shared" si="456"/>
        <v>42.857142857142854</v>
      </c>
      <c r="AY570" s="117">
        <f t="shared" si="457"/>
        <v>21000</v>
      </c>
      <c r="AZ570" s="117">
        <f t="shared" si="458"/>
        <v>100</v>
      </c>
      <c r="BB570" s="117">
        <f t="shared" si="459"/>
        <v>0</v>
      </c>
      <c r="BC570" s="117">
        <f t="shared" si="460"/>
        <v>0</v>
      </c>
      <c r="BD570" s="117">
        <f t="shared" si="461"/>
        <v>21000</v>
      </c>
      <c r="BE570" s="93"/>
    </row>
    <row r="571" spans="1:57" ht="30" customHeight="1" x14ac:dyDescent="0.2">
      <c r="A571" s="74"/>
      <c r="B571" s="76"/>
      <c r="C571" s="76"/>
      <c r="D571" s="77"/>
      <c r="E571" s="78"/>
      <c r="F571" s="76"/>
      <c r="G571" s="79"/>
      <c r="H571" s="80"/>
      <c r="I571" s="81"/>
      <c r="J571" s="78"/>
      <c r="K571" s="127">
        <v>5</v>
      </c>
      <c r="L571" s="83"/>
      <c r="M571" s="77"/>
      <c r="N571" s="128" t="s">
        <v>55</v>
      </c>
      <c r="O571" s="129">
        <v>2000</v>
      </c>
      <c r="P571" s="117">
        <v>2000</v>
      </c>
      <c r="Q571" s="117">
        <v>6000</v>
      </c>
      <c r="R571" s="117">
        <v>6000</v>
      </c>
      <c r="S571" s="117">
        <v>2000</v>
      </c>
      <c r="T571" s="117"/>
      <c r="U571" s="160"/>
      <c r="V571" s="160">
        <v>1000</v>
      </c>
      <c r="W571" s="160">
        <v>1000</v>
      </c>
      <c r="X571" s="117">
        <f t="shared" si="452"/>
        <v>2000</v>
      </c>
      <c r="Y571" s="144">
        <f t="shared" si="424"/>
        <v>100</v>
      </c>
      <c r="AA571" s="160"/>
      <c r="AB571" s="160"/>
      <c r="AC571" s="160"/>
      <c r="AD571" s="117">
        <f t="shared" si="446"/>
        <v>0</v>
      </c>
      <c r="AE571" s="144">
        <f>AD571/(S571/100)</f>
        <v>0</v>
      </c>
      <c r="AG571" s="117">
        <f t="shared" si="425"/>
        <v>2000</v>
      </c>
      <c r="AH571" s="117">
        <f t="shared" si="426"/>
        <v>100</v>
      </c>
      <c r="AJ571" s="160"/>
      <c r="AK571" s="160"/>
      <c r="AL571" s="160"/>
      <c r="AM571" s="117">
        <f t="shared" si="448"/>
        <v>0</v>
      </c>
      <c r="AN571" s="144">
        <f>AM571/(S571/100)</f>
        <v>0</v>
      </c>
      <c r="AP571" s="160"/>
      <c r="AQ571" s="160"/>
      <c r="AR571" s="160"/>
      <c r="AS571" s="117">
        <f t="shared" si="450"/>
        <v>0</v>
      </c>
      <c r="AT571" s="144">
        <f>AS571/(S571/100)</f>
        <v>0</v>
      </c>
      <c r="AV571" s="117">
        <f t="shared" si="437"/>
        <v>0</v>
      </c>
      <c r="AW571" s="117">
        <f t="shared" si="456"/>
        <v>0</v>
      </c>
      <c r="AY571" s="117">
        <f t="shared" si="457"/>
        <v>2000</v>
      </c>
      <c r="AZ571" s="117">
        <f t="shared" si="458"/>
        <v>100</v>
      </c>
      <c r="BB571" s="117">
        <f t="shared" si="459"/>
        <v>0</v>
      </c>
      <c r="BC571" s="117">
        <f t="shared" si="460"/>
        <v>0</v>
      </c>
      <c r="BD571" s="117">
        <f t="shared" si="461"/>
        <v>2000</v>
      </c>
      <c r="BE571" s="93"/>
    </row>
    <row r="572" spans="1:57" ht="30" customHeight="1" x14ac:dyDescent="0.2">
      <c r="A572" s="74"/>
      <c r="B572" s="76"/>
      <c r="C572" s="76"/>
      <c r="D572" s="77"/>
      <c r="E572" s="78"/>
      <c r="F572" s="76"/>
      <c r="G572" s="79"/>
      <c r="H572" s="80"/>
      <c r="I572" s="81"/>
      <c r="J572" s="78"/>
      <c r="K572" s="127">
        <v>7</v>
      </c>
      <c r="L572" s="83"/>
      <c r="M572" s="77"/>
      <c r="N572" s="128" t="s">
        <v>56</v>
      </c>
      <c r="O572" s="129">
        <v>6000</v>
      </c>
      <c r="P572" s="117">
        <v>6000</v>
      </c>
      <c r="Q572" s="117">
        <v>6000</v>
      </c>
      <c r="R572" s="117">
        <v>7000</v>
      </c>
      <c r="S572" s="117">
        <v>6000</v>
      </c>
      <c r="T572" s="117"/>
      <c r="U572" s="160"/>
      <c r="V572" s="160"/>
      <c r="W572" s="160">
        <v>2000</v>
      </c>
      <c r="X572" s="117">
        <f t="shared" si="452"/>
        <v>2000</v>
      </c>
      <c r="Y572" s="144">
        <f t="shared" si="424"/>
        <v>33.333333333333336</v>
      </c>
      <c r="AA572" s="160">
        <v>500</v>
      </c>
      <c r="AB572" s="160">
        <v>500</v>
      </c>
      <c r="AC572" s="160">
        <v>1000</v>
      </c>
      <c r="AD572" s="117">
        <f t="shared" si="446"/>
        <v>2000</v>
      </c>
      <c r="AE572" s="144">
        <f>AD572/(S572/100)</f>
        <v>33.333333333333336</v>
      </c>
      <c r="AG572" s="117">
        <f t="shared" si="425"/>
        <v>4000</v>
      </c>
      <c r="AH572" s="117">
        <f t="shared" si="426"/>
        <v>66.666666666666671</v>
      </c>
      <c r="AJ572" s="160">
        <v>500</v>
      </c>
      <c r="AK572" s="160">
        <v>500</v>
      </c>
      <c r="AL572" s="160">
        <v>1000</v>
      </c>
      <c r="AM572" s="117">
        <f t="shared" si="448"/>
        <v>2000</v>
      </c>
      <c r="AN572" s="144">
        <f>AM572/(S572/100)</f>
        <v>33.333333333333336</v>
      </c>
      <c r="AP572" s="160"/>
      <c r="AQ572" s="160"/>
      <c r="AR572" s="160"/>
      <c r="AS572" s="117">
        <f t="shared" si="450"/>
        <v>0</v>
      </c>
      <c r="AT572" s="144">
        <f>AS572/(S572/100)</f>
        <v>0</v>
      </c>
      <c r="AV572" s="117">
        <f t="shared" si="437"/>
        <v>2000</v>
      </c>
      <c r="AW572" s="117">
        <f t="shared" si="456"/>
        <v>33.333333333333336</v>
      </c>
      <c r="AY572" s="117">
        <f t="shared" si="457"/>
        <v>6000</v>
      </c>
      <c r="AZ572" s="117">
        <f t="shared" si="458"/>
        <v>100</v>
      </c>
      <c r="BB572" s="117">
        <f t="shared" si="459"/>
        <v>0</v>
      </c>
      <c r="BC572" s="117">
        <f t="shared" si="460"/>
        <v>0</v>
      </c>
      <c r="BD572" s="117">
        <f t="shared" si="461"/>
        <v>6000</v>
      </c>
      <c r="BE572" s="93"/>
    </row>
    <row r="573" spans="1:57" ht="30" customHeight="1" x14ac:dyDescent="0.2">
      <c r="A573" s="74"/>
      <c r="B573" s="76"/>
      <c r="C573" s="76"/>
      <c r="D573" s="77"/>
      <c r="E573" s="78"/>
      <c r="F573" s="76"/>
      <c r="G573" s="104"/>
      <c r="H573" s="106" t="s">
        <v>49</v>
      </c>
      <c r="I573" s="107"/>
      <c r="J573" s="108"/>
      <c r="K573" s="109"/>
      <c r="L573" s="110"/>
      <c r="M573" s="111"/>
      <c r="N573" s="112" t="s">
        <v>50</v>
      </c>
      <c r="O573" s="113">
        <v>547000</v>
      </c>
      <c r="P573" s="114">
        <f>P574</f>
        <v>108000</v>
      </c>
      <c r="Q573" s="115">
        <f>Q574</f>
        <v>128000</v>
      </c>
      <c r="R573" s="116">
        <f>R574</f>
        <v>132000</v>
      </c>
      <c r="S573" s="114">
        <f>S574</f>
        <v>108000</v>
      </c>
      <c r="T573" s="114"/>
      <c r="U573" s="114">
        <f>U574</f>
        <v>0</v>
      </c>
      <c r="V573" s="114">
        <f>V574</f>
        <v>0</v>
      </c>
      <c r="W573" s="114">
        <f>W574</f>
        <v>88000</v>
      </c>
      <c r="X573" s="114">
        <f>X574</f>
        <v>88000</v>
      </c>
      <c r="Y573" s="114">
        <f t="shared" si="424"/>
        <v>81.481481481481481</v>
      </c>
      <c r="AA573" s="114">
        <f>AA574</f>
        <v>3500</v>
      </c>
      <c r="AB573" s="114">
        <f>AB574</f>
        <v>3500</v>
      </c>
      <c r="AC573" s="114">
        <f>AC574</f>
        <v>3500</v>
      </c>
      <c r="AD573" s="114">
        <f>AD574</f>
        <v>10500</v>
      </c>
      <c r="AE573" s="114">
        <f t="shared" si="430"/>
        <v>9.7222222222222214</v>
      </c>
      <c r="AG573" s="114">
        <f t="shared" si="425"/>
        <v>98500</v>
      </c>
      <c r="AH573" s="114">
        <f t="shared" si="426"/>
        <v>91.203703703703709</v>
      </c>
      <c r="AJ573" s="114">
        <f>AJ574</f>
        <v>3500</v>
      </c>
      <c r="AK573" s="114">
        <f>AK574</f>
        <v>2000</v>
      </c>
      <c r="AL573" s="114">
        <f>AL574</f>
        <v>2000</v>
      </c>
      <c r="AM573" s="114">
        <f>AM574</f>
        <v>7500</v>
      </c>
      <c r="AN573" s="114">
        <f t="shared" si="431"/>
        <v>6.9444444444444446</v>
      </c>
      <c r="AP573" s="114">
        <f>AP574</f>
        <v>1000</v>
      </c>
      <c r="AQ573" s="114">
        <f>AQ574</f>
        <v>1000</v>
      </c>
      <c r="AR573" s="114">
        <f>AR574</f>
        <v>0</v>
      </c>
      <c r="AS573" s="114">
        <f>AS574</f>
        <v>2000</v>
      </c>
      <c r="AT573" s="114">
        <f t="shared" si="432"/>
        <v>1.8518518518518519</v>
      </c>
      <c r="AV573" s="114">
        <f>AV574</f>
        <v>1000</v>
      </c>
      <c r="AW573" s="114">
        <f t="shared" si="456"/>
        <v>0.92592592592592593</v>
      </c>
      <c r="AY573" s="114">
        <f>AY574</f>
        <v>108000</v>
      </c>
      <c r="AZ573" s="114">
        <f t="shared" si="458"/>
        <v>100</v>
      </c>
      <c r="BB573" s="113">
        <f t="shared" si="459"/>
        <v>0</v>
      </c>
      <c r="BC573" s="117">
        <f t="shared" si="460"/>
        <v>0</v>
      </c>
      <c r="BD573" s="114">
        <f t="shared" si="461"/>
        <v>108000</v>
      </c>
      <c r="BE573" s="93"/>
    </row>
    <row r="574" spans="1:57" ht="30" customHeight="1" x14ac:dyDescent="0.2">
      <c r="A574" s="74"/>
      <c r="B574" s="76"/>
      <c r="C574" s="76"/>
      <c r="D574" s="77"/>
      <c r="E574" s="78"/>
      <c r="F574" s="76"/>
      <c r="G574" s="79"/>
      <c r="H574" s="80"/>
      <c r="I574" s="118">
        <v>2</v>
      </c>
      <c r="J574" s="78"/>
      <c r="K574" s="82"/>
      <c r="L574" s="83"/>
      <c r="M574" s="77"/>
      <c r="N574" s="119" t="s">
        <v>51</v>
      </c>
      <c r="O574" s="120">
        <v>547000</v>
      </c>
      <c r="P574" s="121">
        <f>P575+P578+P580</f>
        <v>108000</v>
      </c>
      <c r="Q574" s="122">
        <f>Q575+Q578+Q580</f>
        <v>128000</v>
      </c>
      <c r="R574" s="123">
        <f>R575+R578+R580</f>
        <v>132000</v>
      </c>
      <c r="S574" s="121">
        <f>S575+S578+S580</f>
        <v>108000</v>
      </c>
      <c r="T574" s="121"/>
      <c r="U574" s="121">
        <f t="shared" ref="U574:AD574" si="465">U575+U578+U580</f>
        <v>0</v>
      </c>
      <c r="V574" s="121">
        <f t="shared" si="465"/>
        <v>0</v>
      </c>
      <c r="W574" s="121">
        <f t="shared" si="465"/>
        <v>88000</v>
      </c>
      <c r="X574" s="121">
        <f t="shared" si="465"/>
        <v>88000</v>
      </c>
      <c r="Y574" s="121">
        <f t="shared" si="465"/>
        <v>215.40229885057471</v>
      </c>
      <c r="Z574" s="121">
        <f t="shared" si="465"/>
        <v>0</v>
      </c>
      <c r="AA574" s="121">
        <f>AA575+AA578+AA580</f>
        <v>3500</v>
      </c>
      <c r="AB574" s="121">
        <f>AB575+AB578+AB580</f>
        <v>3500</v>
      </c>
      <c r="AC574" s="121">
        <f>AC575+AC578+AC580</f>
        <v>3500</v>
      </c>
      <c r="AD574" s="121">
        <f t="shared" si="465"/>
        <v>10500</v>
      </c>
      <c r="AE574" s="121">
        <f t="shared" si="430"/>
        <v>9.7222222222222214</v>
      </c>
      <c r="AG574" s="121">
        <f t="shared" si="425"/>
        <v>98500</v>
      </c>
      <c r="AH574" s="121">
        <f t="shared" si="426"/>
        <v>91.203703703703709</v>
      </c>
      <c r="AJ574" s="121">
        <f>AJ575+AJ578+AJ580</f>
        <v>3500</v>
      </c>
      <c r="AK574" s="121">
        <f>AK575+AK578+AK580</f>
        <v>2000</v>
      </c>
      <c r="AL574" s="121">
        <f>AL575+AL578+AL580</f>
        <v>2000</v>
      </c>
      <c r="AM574" s="121">
        <f>AM575+AM578+AM580</f>
        <v>7500</v>
      </c>
      <c r="AN574" s="121">
        <f t="shared" si="431"/>
        <v>6.9444444444444446</v>
      </c>
      <c r="AP574" s="121">
        <f>AP575+AP578+AP580</f>
        <v>1000</v>
      </c>
      <c r="AQ574" s="121">
        <f>AQ575+AQ578+AQ580</f>
        <v>1000</v>
      </c>
      <c r="AR574" s="121">
        <f>AR575+AR578+AR580</f>
        <v>0</v>
      </c>
      <c r="AS574" s="121">
        <f>AS575+AS578+AS580</f>
        <v>2000</v>
      </c>
      <c r="AT574" s="121">
        <f t="shared" si="432"/>
        <v>1.8518518518518519</v>
      </c>
      <c r="AV574" s="121">
        <f>AV575</f>
        <v>1000</v>
      </c>
      <c r="AW574" s="121">
        <f t="shared" si="456"/>
        <v>0.92592592592592593</v>
      </c>
      <c r="AY574" s="121">
        <f>AY575+AY578+AY580</f>
        <v>108000</v>
      </c>
      <c r="AZ574" s="121">
        <f t="shared" si="458"/>
        <v>100</v>
      </c>
      <c r="BB574" s="120">
        <f t="shared" si="459"/>
        <v>0</v>
      </c>
      <c r="BC574" s="117">
        <f t="shared" si="460"/>
        <v>0</v>
      </c>
      <c r="BD574" s="121">
        <f t="shared" si="461"/>
        <v>108000</v>
      </c>
      <c r="BE574" s="93"/>
    </row>
    <row r="575" spans="1:57" ht="30" customHeight="1" x14ac:dyDescent="0.2">
      <c r="A575" s="74"/>
      <c r="B575" s="76"/>
      <c r="C575" s="76"/>
      <c r="D575" s="77"/>
      <c r="E575" s="78"/>
      <c r="F575" s="76"/>
      <c r="G575" s="79"/>
      <c r="H575" s="80"/>
      <c r="I575" s="81"/>
      <c r="J575" s="124" t="s">
        <v>60</v>
      </c>
      <c r="K575" s="82"/>
      <c r="L575" s="83"/>
      <c r="M575" s="77"/>
      <c r="N575" s="101" t="s">
        <v>61</v>
      </c>
      <c r="O575" s="102">
        <v>525000</v>
      </c>
      <c r="P575" s="103">
        <f>P576+P577</f>
        <v>87000</v>
      </c>
      <c r="Q575" s="125">
        <f>Q576+Q577</f>
        <v>106000</v>
      </c>
      <c r="R575" s="126">
        <f>R576+R577</f>
        <v>108000</v>
      </c>
      <c r="S575" s="103">
        <f>S576+S577</f>
        <v>87000</v>
      </c>
      <c r="T575" s="103"/>
      <c r="U575" s="103">
        <f>U576+U577</f>
        <v>0</v>
      </c>
      <c r="V575" s="103">
        <f>V576+V577</f>
        <v>0</v>
      </c>
      <c r="W575" s="103">
        <f>W576+W577</f>
        <v>83000</v>
      </c>
      <c r="X575" s="103">
        <f>X576+X577</f>
        <v>83000</v>
      </c>
      <c r="Y575" s="103">
        <f t="shared" si="424"/>
        <v>95.402298850574709</v>
      </c>
      <c r="AA575" s="103">
        <f>AA576+AA577</f>
        <v>1000</v>
      </c>
      <c r="AB575" s="103">
        <f>AB576+AB577</f>
        <v>1000</v>
      </c>
      <c r="AC575" s="103">
        <f>AC576+AC577</f>
        <v>1000</v>
      </c>
      <c r="AD575" s="103">
        <f>AD576+AD577</f>
        <v>3000</v>
      </c>
      <c r="AE575" s="103">
        <f t="shared" si="430"/>
        <v>3.4482758620689653</v>
      </c>
      <c r="AG575" s="103">
        <f t="shared" si="425"/>
        <v>86000</v>
      </c>
      <c r="AH575" s="103">
        <f t="shared" si="426"/>
        <v>98.850574712643677</v>
      </c>
      <c r="AJ575" s="103">
        <f>AJ576+AJ577</f>
        <v>1000</v>
      </c>
      <c r="AK575" s="103">
        <f>AK576+AK577</f>
        <v>0</v>
      </c>
      <c r="AL575" s="103">
        <f>AL576+AL577</f>
        <v>0</v>
      </c>
      <c r="AM575" s="103">
        <f>AM576+AM577</f>
        <v>1000</v>
      </c>
      <c r="AN575" s="103">
        <f t="shared" si="431"/>
        <v>1.1494252873563218</v>
      </c>
      <c r="AP575" s="103">
        <f>AP576+AP577</f>
        <v>0</v>
      </c>
      <c r="AQ575" s="103">
        <f>AQ576+AQ577</f>
        <v>0</v>
      </c>
      <c r="AR575" s="103">
        <f>AR576+AR577</f>
        <v>0</v>
      </c>
      <c r="AS575" s="103">
        <f>AS576+AS577</f>
        <v>0</v>
      </c>
      <c r="AT575" s="103">
        <f t="shared" si="432"/>
        <v>0</v>
      </c>
      <c r="AV575" s="103">
        <f>AV576+AV577</f>
        <v>1000</v>
      </c>
      <c r="AW575" s="103">
        <f t="shared" si="456"/>
        <v>1.1494252873563218</v>
      </c>
      <c r="AY575" s="103">
        <f>AY576+AY577</f>
        <v>87000</v>
      </c>
      <c r="AZ575" s="103">
        <f t="shared" si="458"/>
        <v>100</v>
      </c>
      <c r="BB575" s="102">
        <f t="shared" si="459"/>
        <v>0</v>
      </c>
      <c r="BC575" s="117">
        <f t="shared" si="460"/>
        <v>0</v>
      </c>
      <c r="BD575" s="103">
        <f t="shared" si="461"/>
        <v>87000</v>
      </c>
      <c r="BE575" s="93"/>
    </row>
    <row r="576" spans="1:57" ht="30" customHeight="1" x14ac:dyDescent="0.2">
      <c r="A576" s="74"/>
      <c r="B576" s="76"/>
      <c r="C576" s="76"/>
      <c r="D576" s="77"/>
      <c r="E576" s="78"/>
      <c r="F576" s="76"/>
      <c r="G576" s="79"/>
      <c r="H576" s="80"/>
      <c r="I576" s="81"/>
      <c r="J576" s="78"/>
      <c r="K576" s="127">
        <v>1</v>
      </c>
      <c r="L576" s="83"/>
      <c r="M576" s="77"/>
      <c r="N576" s="128" t="s">
        <v>62</v>
      </c>
      <c r="O576" s="129">
        <v>520000</v>
      </c>
      <c r="P576" s="117">
        <v>81000</v>
      </c>
      <c r="Q576" s="117">
        <v>98000</v>
      </c>
      <c r="R576" s="117">
        <v>100000</v>
      </c>
      <c r="S576" s="117">
        <v>81000</v>
      </c>
      <c r="T576" s="117"/>
      <c r="U576" s="117"/>
      <c r="V576" s="117"/>
      <c r="W576" s="117">
        <v>81000</v>
      </c>
      <c r="X576" s="117">
        <f>SUM(U576:W576)</f>
        <v>81000</v>
      </c>
      <c r="Y576" s="117">
        <f t="shared" si="424"/>
        <v>100</v>
      </c>
      <c r="AA576" s="117"/>
      <c r="AB576" s="117"/>
      <c r="AC576" s="117"/>
      <c r="AD576" s="117">
        <f>SUM(AA576:AC576)</f>
        <v>0</v>
      </c>
      <c r="AE576" s="117">
        <f t="shared" si="430"/>
        <v>0</v>
      </c>
      <c r="AG576" s="117">
        <f t="shared" si="425"/>
        <v>81000</v>
      </c>
      <c r="AH576" s="117">
        <f t="shared" si="426"/>
        <v>100</v>
      </c>
      <c r="AJ576" s="117"/>
      <c r="AK576" s="117"/>
      <c r="AL576" s="117"/>
      <c r="AM576" s="117">
        <f>SUM(AJ576:AL576)</f>
        <v>0</v>
      </c>
      <c r="AN576" s="117">
        <f t="shared" si="431"/>
        <v>0</v>
      </c>
      <c r="AP576" s="117"/>
      <c r="AQ576" s="117"/>
      <c r="AR576" s="117"/>
      <c r="AS576" s="117">
        <f>SUM(AP576:AR576)</f>
        <v>0</v>
      </c>
      <c r="AT576" s="117">
        <f t="shared" si="432"/>
        <v>0</v>
      </c>
      <c r="AV576" s="117">
        <f>AM576+AS576</f>
        <v>0</v>
      </c>
      <c r="AW576" s="117">
        <f t="shared" si="456"/>
        <v>0</v>
      </c>
      <c r="AY576" s="117">
        <f t="shared" ref="AY576:AY584" si="466">AG576+AV576</f>
        <v>81000</v>
      </c>
      <c r="AZ576" s="117">
        <f t="shared" si="458"/>
        <v>100</v>
      </c>
      <c r="BB576" s="117">
        <f t="shared" si="459"/>
        <v>0</v>
      </c>
      <c r="BC576" s="117">
        <f t="shared" si="460"/>
        <v>0</v>
      </c>
      <c r="BD576" s="117">
        <f t="shared" si="461"/>
        <v>81000</v>
      </c>
      <c r="BE576" s="93"/>
    </row>
    <row r="577" spans="1:58" ht="30" customHeight="1" x14ac:dyDescent="0.2">
      <c r="A577" s="74"/>
      <c r="B577" s="76"/>
      <c r="C577" s="76"/>
      <c r="D577" s="77"/>
      <c r="E577" s="78"/>
      <c r="F577" s="76"/>
      <c r="G577" s="79"/>
      <c r="H577" s="80"/>
      <c r="I577" s="81"/>
      <c r="J577" s="78"/>
      <c r="K577" s="127">
        <v>4</v>
      </c>
      <c r="L577" s="83"/>
      <c r="M577" s="77"/>
      <c r="N577" s="128" t="s">
        <v>63</v>
      </c>
      <c r="O577" s="129">
        <v>5000</v>
      </c>
      <c r="P577" s="117">
        <v>6000</v>
      </c>
      <c r="Q577" s="117">
        <v>8000</v>
      </c>
      <c r="R577" s="117">
        <v>8000</v>
      </c>
      <c r="S577" s="117">
        <v>6000</v>
      </c>
      <c r="T577" s="117"/>
      <c r="U577" s="117"/>
      <c r="V577" s="117"/>
      <c r="W577" s="117">
        <v>2000</v>
      </c>
      <c r="X577" s="117">
        <f>SUM(U577:W577)</f>
        <v>2000</v>
      </c>
      <c r="Y577" s="117">
        <f t="shared" si="424"/>
        <v>33.333333333333336</v>
      </c>
      <c r="AA577" s="117">
        <v>1000</v>
      </c>
      <c r="AB577" s="117">
        <v>1000</v>
      </c>
      <c r="AC577" s="117">
        <v>1000</v>
      </c>
      <c r="AD577" s="117">
        <f>SUM(AA577:AC577)</f>
        <v>3000</v>
      </c>
      <c r="AE577" s="117">
        <f t="shared" si="430"/>
        <v>50</v>
      </c>
      <c r="AG577" s="117">
        <f t="shared" si="425"/>
        <v>5000</v>
      </c>
      <c r="AH577" s="117">
        <f t="shared" si="426"/>
        <v>83.333333333333329</v>
      </c>
      <c r="AJ577" s="117">
        <v>1000</v>
      </c>
      <c r="AK577" s="117"/>
      <c r="AL577" s="117"/>
      <c r="AM577" s="117">
        <f>SUM(AJ577:AL577)</f>
        <v>1000</v>
      </c>
      <c r="AN577" s="117">
        <f t="shared" si="431"/>
        <v>16.666666666666668</v>
      </c>
      <c r="AP577" s="117"/>
      <c r="AQ577" s="117"/>
      <c r="AR577" s="117"/>
      <c r="AS577" s="117">
        <f>SUM(AP577:AR577)</f>
        <v>0</v>
      </c>
      <c r="AT577" s="117">
        <f t="shared" si="432"/>
        <v>0</v>
      </c>
      <c r="AV577" s="117">
        <f>AM577+AS577</f>
        <v>1000</v>
      </c>
      <c r="AW577" s="117">
        <f t="shared" si="456"/>
        <v>16.666666666666668</v>
      </c>
      <c r="AY577" s="117">
        <f t="shared" si="466"/>
        <v>6000</v>
      </c>
      <c r="AZ577" s="117">
        <f t="shared" si="458"/>
        <v>100</v>
      </c>
      <c r="BB577" s="117">
        <f t="shared" si="459"/>
        <v>0</v>
      </c>
      <c r="BC577" s="117">
        <f t="shared" si="460"/>
        <v>0</v>
      </c>
      <c r="BD577" s="117">
        <f t="shared" si="461"/>
        <v>6000</v>
      </c>
      <c r="BE577" s="93"/>
    </row>
    <row r="578" spans="1:58" ht="30" customHeight="1" x14ac:dyDescent="0.2">
      <c r="A578" s="74"/>
      <c r="B578" s="76"/>
      <c r="C578" s="76"/>
      <c r="D578" s="77"/>
      <c r="E578" s="78"/>
      <c r="F578" s="76"/>
      <c r="G578" s="79"/>
      <c r="H578" s="80"/>
      <c r="I578" s="81"/>
      <c r="J578" s="124" t="s">
        <v>64</v>
      </c>
      <c r="K578" s="82"/>
      <c r="L578" s="83"/>
      <c r="M578" s="77"/>
      <c r="N578" s="101" t="s">
        <v>65</v>
      </c>
      <c r="O578" s="102">
        <v>3000</v>
      </c>
      <c r="P578" s="103">
        <f>P579</f>
        <v>1000</v>
      </c>
      <c r="Q578" s="125">
        <f>Q579</f>
        <v>1000</v>
      </c>
      <c r="R578" s="126">
        <f>R579</f>
        <v>1000</v>
      </c>
      <c r="S578" s="103">
        <f>S579</f>
        <v>1000</v>
      </c>
      <c r="T578" s="103"/>
      <c r="U578" s="103">
        <f>U579</f>
        <v>0</v>
      </c>
      <c r="V578" s="103">
        <f>V579</f>
        <v>0</v>
      </c>
      <c r="W578" s="103">
        <f>W579</f>
        <v>1000</v>
      </c>
      <c r="X578" s="103">
        <f>X579</f>
        <v>1000</v>
      </c>
      <c r="Y578" s="103">
        <f t="shared" si="424"/>
        <v>100</v>
      </c>
      <c r="AA578" s="103">
        <f>AA579</f>
        <v>0</v>
      </c>
      <c r="AB578" s="103">
        <f>AB579</f>
        <v>0</v>
      </c>
      <c r="AC578" s="103">
        <f>AC579</f>
        <v>0</v>
      </c>
      <c r="AD578" s="103">
        <f>AD579</f>
        <v>0</v>
      </c>
      <c r="AE578" s="103">
        <f t="shared" si="430"/>
        <v>0</v>
      </c>
      <c r="AG578" s="103">
        <f t="shared" si="425"/>
        <v>1000</v>
      </c>
      <c r="AH578" s="103">
        <f t="shared" si="426"/>
        <v>100</v>
      </c>
      <c r="AJ578" s="103">
        <f>AJ579</f>
        <v>0</v>
      </c>
      <c r="AK578" s="103">
        <f>AK579</f>
        <v>0</v>
      </c>
      <c r="AL578" s="103">
        <f>AL579</f>
        <v>0</v>
      </c>
      <c r="AM578" s="103">
        <f>AM579</f>
        <v>0</v>
      </c>
      <c r="AN578" s="103">
        <f t="shared" si="431"/>
        <v>0</v>
      </c>
      <c r="AP578" s="103">
        <f>AP579</f>
        <v>0</v>
      </c>
      <c r="AQ578" s="103">
        <f>AQ579</f>
        <v>0</v>
      </c>
      <c r="AR578" s="103">
        <f>AR579</f>
        <v>0</v>
      </c>
      <c r="AS578" s="103">
        <f>AS579</f>
        <v>0</v>
      </c>
      <c r="AT578" s="103">
        <f t="shared" si="432"/>
        <v>0</v>
      </c>
      <c r="AV578" s="103">
        <f>AV579</f>
        <v>0</v>
      </c>
      <c r="AW578" s="103">
        <f t="shared" si="456"/>
        <v>0</v>
      </c>
      <c r="AY578" s="103">
        <f t="shared" si="466"/>
        <v>1000</v>
      </c>
      <c r="AZ578" s="103">
        <f t="shared" si="458"/>
        <v>100</v>
      </c>
      <c r="BB578" s="103">
        <f t="shared" si="459"/>
        <v>0</v>
      </c>
      <c r="BC578" s="117">
        <f t="shared" si="460"/>
        <v>0</v>
      </c>
      <c r="BD578" s="103">
        <f t="shared" si="461"/>
        <v>1000</v>
      </c>
      <c r="BE578" s="93"/>
      <c r="BF578" s="248"/>
    </row>
    <row r="579" spans="1:58" ht="30" customHeight="1" x14ac:dyDescent="0.2">
      <c r="A579" s="74"/>
      <c r="B579" s="76"/>
      <c r="C579" s="76"/>
      <c r="D579" s="77"/>
      <c r="E579" s="78"/>
      <c r="F579" s="76"/>
      <c r="G579" s="79"/>
      <c r="H579" s="80"/>
      <c r="I579" s="81"/>
      <c r="J579" s="78"/>
      <c r="K579" s="127">
        <v>4</v>
      </c>
      <c r="L579" s="83"/>
      <c r="M579" s="77"/>
      <c r="N579" s="128" t="s">
        <v>63</v>
      </c>
      <c r="O579" s="129">
        <v>3000</v>
      </c>
      <c r="P579" s="117">
        <v>1000</v>
      </c>
      <c r="Q579" s="117">
        <v>1000</v>
      </c>
      <c r="R579" s="117">
        <v>1000</v>
      </c>
      <c r="S579" s="117">
        <v>1000</v>
      </c>
      <c r="T579" s="117"/>
      <c r="U579" s="117"/>
      <c r="V579" s="117"/>
      <c r="W579" s="117">
        <v>1000</v>
      </c>
      <c r="X579" s="117">
        <f t="shared" ref="X579:X584" si="467">SUM(U579:W579)</f>
        <v>1000</v>
      </c>
      <c r="Y579" s="117">
        <f t="shared" si="424"/>
        <v>100</v>
      </c>
      <c r="AA579" s="117"/>
      <c r="AB579" s="117"/>
      <c r="AC579" s="117"/>
      <c r="AD579" s="117">
        <f t="shared" ref="AD579:AD584" si="468">SUM(AA579:AC579)</f>
        <v>0</v>
      </c>
      <c r="AE579" s="117">
        <f t="shared" si="430"/>
        <v>0</v>
      </c>
      <c r="AG579" s="117">
        <f t="shared" si="425"/>
        <v>1000</v>
      </c>
      <c r="AH579" s="117">
        <f t="shared" si="426"/>
        <v>100</v>
      </c>
      <c r="AJ579" s="117"/>
      <c r="AK579" s="117"/>
      <c r="AL579" s="117"/>
      <c r="AM579" s="117">
        <f t="shared" ref="AM579:AM584" si="469">SUM(AJ579:AL579)</f>
        <v>0</v>
      </c>
      <c r="AN579" s="117">
        <f t="shared" si="431"/>
        <v>0</v>
      </c>
      <c r="AP579" s="117"/>
      <c r="AQ579" s="117"/>
      <c r="AR579" s="117"/>
      <c r="AS579" s="117">
        <f t="shared" ref="AS579:AS584" si="470">SUM(AP579:AR579)</f>
        <v>0</v>
      </c>
      <c r="AT579" s="117">
        <f t="shared" si="432"/>
        <v>0</v>
      </c>
      <c r="AV579" s="117">
        <f t="shared" ref="AV579:AV584" si="471">AM579+AS579</f>
        <v>0</v>
      </c>
      <c r="AW579" s="117">
        <f t="shared" si="456"/>
        <v>0</v>
      </c>
      <c r="AY579" s="117">
        <f t="shared" si="466"/>
        <v>1000</v>
      </c>
      <c r="AZ579" s="117">
        <f t="shared" si="458"/>
        <v>100</v>
      </c>
      <c r="BB579" s="117">
        <f t="shared" si="459"/>
        <v>0</v>
      </c>
      <c r="BC579" s="117">
        <f t="shared" si="460"/>
        <v>0</v>
      </c>
      <c r="BD579" s="117">
        <f t="shared" si="461"/>
        <v>1000</v>
      </c>
      <c r="BF579" s="249"/>
    </row>
    <row r="580" spans="1:58" ht="30" customHeight="1" x14ac:dyDescent="0.2">
      <c r="A580" s="74"/>
      <c r="B580" s="76"/>
      <c r="C580" s="76"/>
      <c r="D580" s="77"/>
      <c r="E580" s="78"/>
      <c r="F580" s="76"/>
      <c r="G580" s="79"/>
      <c r="H580" s="80"/>
      <c r="I580" s="81"/>
      <c r="J580" s="124" t="s">
        <v>52</v>
      </c>
      <c r="K580" s="82"/>
      <c r="L580" s="83"/>
      <c r="M580" s="77"/>
      <c r="N580" s="101" t="s">
        <v>53</v>
      </c>
      <c r="O580" s="102">
        <v>19000</v>
      </c>
      <c r="P580" s="103">
        <f>SUM(P581:P583)</f>
        <v>20000</v>
      </c>
      <c r="Q580" s="125">
        <f>SUM(Q581:Q583)</f>
        <v>21000</v>
      </c>
      <c r="R580" s="126">
        <f>SUM(R581:R583)</f>
        <v>23000</v>
      </c>
      <c r="S580" s="103">
        <f>SUM(S581:S583)</f>
        <v>20000</v>
      </c>
      <c r="T580" s="103"/>
      <c r="U580" s="103">
        <f>SUM(U581:U583)</f>
        <v>0</v>
      </c>
      <c r="V580" s="103">
        <f>SUM(V581:V583)</f>
        <v>0</v>
      </c>
      <c r="W580" s="103">
        <f>SUM(W581:W583)</f>
        <v>4000</v>
      </c>
      <c r="X580" s="103">
        <f t="shared" si="467"/>
        <v>4000</v>
      </c>
      <c r="Y580" s="103">
        <f t="shared" si="424"/>
        <v>20</v>
      </c>
      <c r="AA580" s="103">
        <f>SUM(AA581:AA583)</f>
        <v>2500</v>
      </c>
      <c r="AB580" s="103">
        <f>SUM(AB581:AB583)</f>
        <v>2500</v>
      </c>
      <c r="AC580" s="103">
        <f>SUM(AC581:AC583)</f>
        <v>2500</v>
      </c>
      <c r="AD580" s="103">
        <f t="shared" si="468"/>
        <v>7500</v>
      </c>
      <c r="AE580" s="103">
        <f t="shared" si="430"/>
        <v>37.5</v>
      </c>
      <c r="AG580" s="103">
        <f t="shared" si="425"/>
        <v>11500</v>
      </c>
      <c r="AH580" s="103">
        <f t="shared" si="426"/>
        <v>57.5</v>
      </c>
      <c r="AJ580" s="103">
        <f>SUM(AJ581:AJ583)</f>
        <v>2500</v>
      </c>
      <c r="AK580" s="103">
        <f>SUM(AK581:AK583)</f>
        <v>2000</v>
      </c>
      <c r="AL580" s="103">
        <f>SUM(AL581:AL583)</f>
        <v>2000</v>
      </c>
      <c r="AM580" s="103">
        <f t="shared" si="469"/>
        <v>6500</v>
      </c>
      <c r="AN580" s="103">
        <f t="shared" si="431"/>
        <v>32.5</v>
      </c>
      <c r="AP580" s="103">
        <f>SUM(AP581:AP583)</f>
        <v>1000</v>
      </c>
      <c r="AQ580" s="103">
        <f>SUM(AQ581:AQ583)</f>
        <v>1000</v>
      </c>
      <c r="AR580" s="103">
        <f>SUM(AR581:AR583)</f>
        <v>0</v>
      </c>
      <c r="AS580" s="103">
        <f t="shared" si="470"/>
        <v>2000</v>
      </c>
      <c r="AT580" s="103">
        <f t="shared" si="432"/>
        <v>10</v>
      </c>
      <c r="AV580" s="103">
        <f t="shared" si="471"/>
        <v>8500</v>
      </c>
      <c r="AW580" s="103">
        <f t="shared" si="456"/>
        <v>42.5</v>
      </c>
      <c r="AY580" s="103">
        <f t="shared" si="466"/>
        <v>20000</v>
      </c>
      <c r="AZ580" s="103">
        <f t="shared" si="458"/>
        <v>100</v>
      </c>
      <c r="BB580" s="102">
        <f t="shared" si="459"/>
        <v>0</v>
      </c>
      <c r="BC580" s="117">
        <f t="shared" si="460"/>
        <v>0</v>
      </c>
      <c r="BD580" s="103">
        <f t="shared" si="461"/>
        <v>20000</v>
      </c>
      <c r="BE580" s="93"/>
    </row>
    <row r="581" spans="1:58" ht="30" customHeight="1" x14ac:dyDescent="0.2">
      <c r="A581" s="74"/>
      <c r="B581" s="76"/>
      <c r="C581" s="76"/>
      <c r="D581" s="77"/>
      <c r="E581" s="78"/>
      <c r="F581" s="76"/>
      <c r="G581" s="79"/>
      <c r="H581" s="80"/>
      <c r="I581" s="81"/>
      <c r="J581" s="78"/>
      <c r="K581" s="127">
        <v>2</v>
      </c>
      <c r="L581" s="83"/>
      <c r="M581" s="77"/>
      <c r="N581" s="128" t="s">
        <v>54</v>
      </c>
      <c r="O581" s="129">
        <v>10000</v>
      </c>
      <c r="P581" s="117">
        <v>5000</v>
      </c>
      <c r="Q581" s="117">
        <v>6000</v>
      </c>
      <c r="R581" s="117">
        <v>7000</v>
      </c>
      <c r="S581" s="117">
        <v>5000</v>
      </c>
      <c r="T581" s="117"/>
      <c r="U581" s="117"/>
      <c r="V581" s="117"/>
      <c r="W581" s="117">
        <v>1000</v>
      </c>
      <c r="X581" s="117">
        <f t="shared" si="467"/>
        <v>1000</v>
      </c>
      <c r="Y581" s="117">
        <f t="shared" si="424"/>
        <v>20</v>
      </c>
      <c r="AA581" s="117">
        <v>500</v>
      </c>
      <c r="AB581" s="117">
        <v>500</v>
      </c>
      <c r="AC581" s="117">
        <v>500</v>
      </c>
      <c r="AD581" s="117">
        <f t="shared" si="468"/>
        <v>1500</v>
      </c>
      <c r="AE581" s="117">
        <f t="shared" si="430"/>
        <v>30</v>
      </c>
      <c r="AG581" s="117">
        <f t="shared" si="425"/>
        <v>2500</v>
      </c>
      <c r="AH581" s="117">
        <f t="shared" si="426"/>
        <v>50</v>
      </c>
      <c r="AJ581" s="117">
        <v>500</v>
      </c>
      <c r="AK581" s="117">
        <v>1000</v>
      </c>
      <c r="AL581" s="117">
        <v>1000</v>
      </c>
      <c r="AM581" s="117">
        <f t="shared" si="469"/>
        <v>2500</v>
      </c>
      <c r="AN581" s="117">
        <f t="shared" si="431"/>
        <v>50</v>
      </c>
      <c r="AP581" s="117"/>
      <c r="AQ581" s="117"/>
      <c r="AR581" s="117"/>
      <c r="AS581" s="117">
        <f t="shared" si="470"/>
        <v>0</v>
      </c>
      <c r="AT581" s="117">
        <f t="shared" si="432"/>
        <v>0</v>
      </c>
      <c r="AV581" s="117">
        <f t="shared" si="471"/>
        <v>2500</v>
      </c>
      <c r="AW581" s="117">
        <f t="shared" si="456"/>
        <v>50</v>
      </c>
      <c r="AY581" s="117">
        <f t="shared" si="466"/>
        <v>5000</v>
      </c>
      <c r="AZ581" s="117">
        <f t="shared" si="458"/>
        <v>100</v>
      </c>
      <c r="BB581" s="117">
        <f t="shared" si="459"/>
        <v>0</v>
      </c>
      <c r="BC581" s="117">
        <f t="shared" si="460"/>
        <v>0</v>
      </c>
      <c r="BD581" s="117">
        <f t="shared" si="461"/>
        <v>5000</v>
      </c>
      <c r="BE581" s="93"/>
    </row>
    <row r="582" spans="1:58" ht="30" customHeight="1" x14ac:dyDescent="0.2">
      <c r="A582" s="74"/>
      <c r="B582" s="76"/>
      <c r="C582" s="76"/>
      <c r="D582" s="77"/>
      <c r="E582" s="78"/>
      <c r="F582" s="76"/>
      <c r="G582" s="79"/>
      <c r="H582" s="80"/>
      <c r="I582" s="81"/>
      <c r="J582" s="78"/>
      <c r="K582" s="127">
        <v>3</v>
      </c>
      <c r="L582" s="83"/>
      <c r="M582" s="77"/>
      <c r="N582" s="128" t="s">
        <v>66</v>
      </c>
      <c r="O582" s="129">
        <v>0</v>
      </c>
      <c r="P582" s="117">
        <v>5000</v>
      </c>
      <c r="Q582" s="117">
        <v>5000</v>
      </c>
      <c r="R582" s="117">
        <v>6000</v>
      </c>
      <c r="S582" s="117">
        <v>5000</v>
      </c>
      <c r="T582" s="117"/>
      <c r="U582" s="117"/>
      <c r="V582" s="117"/>
      <c r="W582" s="117">
        <v>1000</v>
      </c>
      <c r="X582" s="117">
        <f t="shared" si="467"/>
        <v>1000</v>
      </c>
      <c r="Y582" s="117">
        <f t="shared" si="424"/>
        <v>20</v>
      </c>
      <c r="AA582" s="117">
        <v>1000</v>
      </c>
      <c r="AB582" s="117">
        <v>1000</v>
      </c>
      <c r="AC582" s="117">
        <v>1000</v>
      </c>
      <c r="AD582" s="117">
        <f t="shared" si="468"/>
        <v>3000</v>
      </c>
      <c r="AE582" s="117">
        <f t="shared" si="430"/>
        <v>60</v>
      </c>
      <c r="AG582" s="117">
        <f t="shared" si="425"/>
        <v>4000</v>
      </c>
      <c r="AH582" s="117">
        <f t="shared" si="426"/>
        <v>80</v>
      </c>
      <c r="AJ582" s="117">
        <v>1000</v>
      </c>
      <c r="AK582" s="117"/>
      <c r="AL582" s="117"/>
      <c r="AM582" s="117">
        <f t="shared" si="469"/>
        <v>1000</v>
      </c>
      <c r="AN582" s="117">
        <f t="shared" si="431"/>
        <v>20</v>
      </c>
      <c r="AP582" s="117"/>
      <c r="AQ582" s="117"/>
      <c r="AR582" s="117"/>
      <c r="AS582" s="117">
        <f t="shared" si="470"/>
        <v>0</v>
      </c>
      <c r="AT582" s="117">
        <f t="shared" si="432"/>
        <v>0</v>
      </c>
      <c r="AV582" s="117">
        <f t="shared" si="471"/>
        <v>1000</v>
      </c>
      <c r="AW582" s="117">
        <f t="shared" si="456"/>
        <v>20</v>
      </c>
      <c r="AY582" s="117">
        <f t="shared" si="466"/>
        <v>5000</v>
      </c>
      <c r="AZ582" s="117">
        <f t="shared" si="458"/>
        <v>100</v>
      </c>
      <c r="BB582" s="117">
        <f t="shared" si="459"/>
        <v>0</v>
      </c>
      <c r="BC582" s="117">
        <f t="shared" si="460"/>
        <v>0</v>
      </c>
      <c r="BD582" s="117">
        <f t="shared" si="461"/>
        <v>5000</v>
      </c>
      <c r="BE582" s="93"/>
    </row>
    <row r="583" spans="1:58" ht="30" customHeight="1" x14ac:dyDescent="0.2">
      <c r="A583" s="74"/>
      <c r="B583" s="76"/>
      <c r="C583" s="76"/>
      <c r="D583" s="77"/>
      <c r="E583" s="78"/>
      <c r="F583" s="76"/>
      <c r="G583" s="79"/>
      <c r="H583" s="80"/>
      <c r="I583" s="81"/>
      <c r="J583" s="78"/>
      <c r="K583" s="127">
        <v>7</v>
      </c>
      <c r="L583" s="83"/>
      <c r="M583" s="77"/>
      <c r="N583" s="128" t="s">
        <v>56</v>
      </c>
      <c r="O583" s="129">
        <v>6000</v>
      </c>
      <c r="P583" s="117">
        <v>10000</v>
      </c>
      <c r="Q583" s="117">
        <v>10000</v>
      </c>
      <c r="R583" s="117">
        <v>10000</v>
      </c>
      <c r="S583" s="117">
        <v>10000</v>
      </c>
      <c r="T583" s="117"/>
      <c r="U583" s="117"/>
      <c r="V583" s="117"/>
      <c r="W583" s="117">
        <v>2000</v>
      </c>
      <c r="X583" s="117">
        <f t="shared" si="467"/>
        <v>2000</v>
      </c>
      <c r="Y583" s="117">
        <f t="shared" si="424"/>
        <v>20</v>
      </c>
      <c r="AA583" s="117">
        <v>1000</v>
      </c>
      <c r="AB583" s="117">
        <v>1000</v>
      </c>
      <c r="AC583" s="117">
        <v>1000</v>
      </c>
      <c r="AD583" s="117">
        <f t="shared" si="468"/>
        <v>3000</v>
      </c>
      <c r="AE583" s="117">
        <f t="shared" si="430"/>
        <v>30</v>
      </c>
      <c r="AG583" s="117">
        <f t="shared" si="425"/>
        <v>5000</v>
      </c>
      <c r="AH583" s="117">
        <f t="shared" si="426"/>
        <v>50</v>
      </c>
      <c r="AJ583" s="117">
        <v>1000</v>
      </c>
      <c r="AK583" s="117">
        <v>1000</v>
      </c>
      <c r="AL583" s="117">
        <v>1000</v>
      </c>
      <c r="AM583" s="117">
        <f t="shared" si="469"/>
        <v>3000</v>
      </c>
      <c r="AN583" s="117">
        <f t="shared" si="431"/>
        <v>30</v>
      </c>
      <c r="AP583" s="117">
        <v>1000</v>
      </c>
      <c r="AQ583" s="117">
        <v>1000</v>
      </c>
      <c r="AR583" s="117"/>
      <c r="AS583" s="117">
        <f t="shared" si="470"/>
        <v>2000</v>
      </c>
      <c r="AT583" s="117">
        <f t="shared" si="432"/>
        <v>20</v>
      </c>
      <c r="AV583" s="117">
        <f t="shared" si="471"/>
        <v>5000</v>
      </c>
      <c r="AW583" s="117">
        <f t="shared" si="456"/>
        <v>50</v>
      </c>
      <c r="AY583" s="117">
        <f t="shared" si="466"/>
        <v>10000</v>
      </c>
      <c r="AZ583" s="117">
        <f t="shared" si="458"/>
        <v>100</v>
      </c>
      <c r="BB583" s="117">
        <f t="shared" si="459"/>
        <v>0</v>
      </c>
      <c r="BC583" s="117">
        <f t="shared" si="460"/>
        <v>0</v>
      </c>
      <c r="BD583" s="117">
        <f t="shared" si="461"/>
        <v>10000</v>
      </c>
      <c r="BE583" s="93"/>
    </row>
    <row r="584" spans="1:58" ht="30" customHeight="1" x14ac:dyDescent="0.2">
      <c r="A584" s="74"/>
      <c r="B584" s="76"/>
      <c r="C584" s="76"/>
      <c r="D584" s="77"/>
      <c r="E584" s="78"/>
      <c r="F584" s="76"/>
      <c r="G584" s="104"/>
      <c r="H584" s="130" t="s">
        <v>57</v>
      </c>
      <c r="I584" s="131"/>
      <c r="J584" s="132"/>
      <c r="K584" s="133"/>
      <c r="L584" s="134"/>
      <c r="M584" s="135"/>
      <c r="N584" s="136" t="s">
        <v>58</v>
      </c>
      <c r="O584" s="137">
        <v>65000</v>
      </c>
      <c r="P584" s="250">
        <f>P585</f>
        <v>19000</v>
      </c>
      <c r="Q584" s="251">
        <f>Q585</f>
        <v>18000</v>
      </c>
      <c r="R584" s="252">
        <f>R585</f>
        <v>28000</v>
      </c>
      <c r="S584" s="250">
        <f>S585</f>
        <v>19000</v>
      </c>
      <c r="T584" s="250"/>
      <c r="U584" s="253">
        <f>U585</f>
        <v>0</v>
      </c>
      <c r="V584" s="253">
        <f>V585</f>
        <v>0</v>
      </c>
      <c r="W584" s="253">
        <f>W585</f>
        <v>3000</v>
      </c>
      <c r="X584" s="253">
        <f t="shared" si="467"/>
        <v>3000</v>
      </c>
      <c r="Y584" s="253">
        <f t="shared" si="424"/>
        <v>15.789473684210526</v>
      </c>
      <c r="Z584" s="254"/>
      <c r="AA584" s="253">
        <f>AA585</f>
        <v>2000</v>
      </c>
      <c r="AB584" s="253">
        <f>AB585</f>
        <v>3000</v>
      </c>
      <c r="AC584" s="253">
        <f>AC585</f>
        <v>4000</v>
      </c>
      <c r="AD584" s="253">
        <f t="shared" si="468"/>
        <v>9000</v>
      </c>
      <c r="AE584" s="253">
        <f t="shared" si="430"/>
        <v>47.368421052631582</v>
      </c>
      <c r="AF584" s="254"/>
      <c r="AG584" s="253">
        <f t="shared" si="425"/>
        <v>12000</v>
      </c>
      <c r="AH584" s="253">
        <f t="shared" si="426"/>
        <v>63.157894736842103</v>
      </c>
      <c r="AI584" s="254"/>
      <c r="AJ584" s="253">
        <f>AJ585</f>
        <v>5000</v>
      </c>
      <c r="AK584" s="253">
        <f>AK585</f>
        <v>2000</v>
      </c>
      <c r="AL584" s="253">
        <f>AL585</f>
        <v>0</v>
      </c>
      <c r="AM584" s="253">
        <f t="shared" si="469"/>
        <v>7000</v>
      </c>
      <c r="AN584" s="253">
        <f t="shared" si="431"/>
        <v>36.842105263157897</v>
      </c>
      <c r="AO584" s="254"/>
      <c r="AP584" s="253">
        <f>AP585</f>
        <v>0</v>
      </c>
      <c r="AQ584" s="253">
        <f>AQ585</f>
        <v>0</v>
      </c>
      <c r="AR584" s="253">
        <f>AR585</f>
        <v>0</v>
      </c>
      <c r="AS584" s="253">
        <f t="shared" si="470"/>
        <v>0</v>
      </c>
      <c r="AT584" s="253">
        <f t="shared" si="432"/>
        <v>0</v>
      </c>
      <c r="AU584" s="254"/>
      <c r="AV584" s="253">
        <f t="shared" si="471"/>
        <v>7000</v>
      </c>
      <c r="AW584" s="253">
        <f t="shared" si="456"/>
        <v>36.842105263157897</v>
      </c>
      <c r="AX584" s="254"/>
      <c r="AY584" s="253">
        <f t="shared" si="466"/>
        <v>19000</v>
      </c>
      <c r="AZ584" s="253">
        <f t="shared" si="458"/>
        <v>100</v>
      </c>
      <c r="BA584" s="254"/>
      <c r="BB584" s="255">
        <f t="shared" si="459"/>
        <v>0</v>
      </c>
      <c r="BC584" s="253">
        <f t="shared" si="460"/>
        <v>0</v>
      </c>
      <c r="BD584" s="253">
        <f t="shared" si="461"/>
        <v>19000</v>
      </c>
      <c r="BE584" s="93"/>
    </row>
    <row r="585" spans="1:58" ht="30" customHeight="1" x14ac:dyDescent="0.2">
      <c r="A585" s="74"/>
      <c r="B585" s="76"/>
      <c r="C585" s="76"/>
      <c r="D585" s="77"/>
      <c r="E585" s="78"/>
      <c r="F585" s="76"/>
      <c r="G585" s="79"/>
      <c r="H585" s="80"/>
      <c r="I585" s="118">
        <v>2</v>
      </c>
      <c r="J585" s="78"/>
      <c r="K585" s="82"/>
      <c r="L585" s="83"/>
      <c r="M585" s="77"/>
      <c r="N585" s="119" t="s">
        <v>51</v>
      </c>
      <c r="O585" s="120">
        <v>65000</v>
      </c>
      <c r="P585" s="121">
        <f>P586+P588</f>
        <v>19000</v>
      </c>
      <c r="Q585" s="121">
        <f>Q586+Q588</f>
        <v>18000</v>
      </c>
      <c r="R585" s="121">
        <f>R586+R588</f>
        <v>28000</v>
      </c>
      <c r="S585" s="121">
        <f>S586+S588</f>
        <v>19000</v>
      </c>
      <c r="T585" s="121"/>
      <c r="U585" s="121">
        <f>U586+U588</f>
        <v>0</v>
      </c>
      <c r="V585" s="121">
        <f>V586+V588</f>
        <v>0</v>
      </c>
      <c r="W585" s="121">
        <f>W586+W588</f>
        <v>3000</v>
      </c>
      <c r="X585" s="121">
        <f t="shared" si="452"/>
        <v>3000</v>
      </c>
      <c r="Y585" s="121">
        <f t="shared" si="424"/>
        <v>15.789473684210526</v>
      </c>
      <c r="AA585" s="121">
        <f>AA586+AA588</f>
        <v>2000</v>
      </c>
      <c r="AB585" s="121">
        <f>AB586+AB588</f>
        <v>3000</v>
      </c>
      <c r="AC585" s="121">
        <f>AC586+AC588</f>
        <v>4000</v>
      </c>
      <c r="AD585" s="121">
        <f>AA585+AB585+AC585</f>
        <v>9000</v>
      </c>
      <c r="AE585" s="121">
        <f t="shared" si="430"/>
        <v>47.368421052631582</v>
      </c>
      <c r="AG585" s="121">
        <f t="shared" si="425"/>
        <v>12000</v>
      </c>
      <c r="AH585" s="121">
        <f t="shared" si="426"/>
        <v>63.157894736842103</v>
      </c>
      <c r="AJ585" s="121">
        <f>AJ586+AJ588</f>
        <v>5000</v>
      </c>
      <c r="AK585" s="121">
        <f>AK586+AK588</f>
        <v>2000</v>
      </c>
      <c r="AL585" s="121">
        <f>AL586+AL588</f>
        <v>0</v>
      </c>
      <c r="AM585" s="121">
        <f>AJ585+AK585+AL585</f>
        <v>7000</v>
      </c>
      <c r="AN585" s="121">
        <f t="shared" si="431"/>
        <v>36.842105263157897</v>
      </c>
      <c r="AP585" s="121">
        <f>AP586+AP588</f>
        <v>0</v>
      </c>
      <c r="AQ585" s="121">
        <f>AQ586+AQ588</f>
        <v>0</v>
      </c>
      <c r="AR585" s="121">
        <f>AR586+AR588</f>
        <v>0</v>
      </c>
      <c r="AS585" s="121">
        <f>AP585+AQ585+AR585</f>
        <v>0</v>
      </c>
      <c r="AT585" s="121">
        <f t="shared" si="432"/>
        <v>0</v>
      </c>
      <c r="AV585" s="121">
        <f t="shared" si="437"/>
        <v>7000</v>
      </c>
      <c r="AW585" s="121">
        <f t="shared" si="456"/>
        <v>36.842105263157897</v>
      </c>
      <c r="AY585" s="121">
        <f t="shared" si="457"/>
        <v>19000</v>
      </c>
      <c r="AZ585" s="121">
        <f t="shared" si="458"/>
        <v>100</v>
      </c>
      <c r="BB585" s="120">
        <f t="shared" si="459"/>
        <v>0</v>
      </c>
      <c r="BC585" s="121">
        <f t="shared" si="460"/>
        <v>0</v>
      </c>
      <c r="BD585" s="121">
        <f t="shared" si="461"/>
        <v>19000</v>
      </c>
      <c r="BE585" s="93"/>
    </row>
    <row r="586" spans="1:58" ht="30" customHeight="1" x14ac:dyDescent="0.2">
      <c r="A586" s="74"/>
      <c r="B586" s="76"/>
      <c r="C586" s="76"/>
      <c r="D586" s="77"/>
      <c r="E586" s="78"/>
      <c r="F586" s="76"/>
      <c r="G586" s="79"/>
      <c r="H586" s="80"/>
      <c r="I586" s="81"/>
      <c r="J586" s="124" t="s">
        <v>60</v>
      </c>
      <c r="K586" s="82"/>
      <c r="L586" s="83"/>
      <c r="M586" s="77"/>
      <c r="N586" s="101" t="s">
        <v>61</v>
      </c>
      <c r="O586" s="102">
        <v>60000</v>
      </c>
      <c r="P586" s="103">
        <f>P587</f>
        <v>12000</v>
      </c>
      <c r="Q586" s="103">
        <f>Q587</f>
        <v>10000</v>
      </c>
      <c r="R586" s="103">
        <f>R587</f>
        <v>20000</v>
      </c>
      <c r="S586" s="103">
        <f>S587</f>
        <v>12000</v>
      </c>
      <c r="T586" s="103"/>
      <c r="U586" s="103">
        <f>U587</f>
        <v>0</v>
      </c>
      <c r="V586" s="103">
        <f>V587</f>
        <v>0</v>
      </c>
      <c r="W586" s="103">
        <f>W587</f>
        <v>2000</v>
      </c>
      <c r="X586" s="103">
        <f t="shared" si="452"/>
        <v>2000</v>
      </c>
      <c r="Y586" s="103">
        <f t="shared" si="424"/>
        <v>16.666666666666668</v>
      </c>
      <c r="AA586" s="103">
        <f>AA587</f>
        <v>2000</v>
      </c>
      <c r="AB586" s="103">
        <f>AB587</f>
        <v>3000</v>
      </c>
      <c r="AC586" s="103">
        <f>AC587</f>
        <v>3000</v>
      </c>
      <c r="AD586" s="103">
        <f>AA586+AB586+AC586</f>
        <v>8000</v>
      </c>
      <c r="AE586" s="103">
        <f t="shared" si="430"/>
        <v>66.666666666666671</v>
      </c>
      <c r="AG586" s="103">
        <f t="shared" si="425"/>
        <v>10000</v>
      </c>
      <c r="AH586" s="103">
        <f t="shared" si="426"/>
        <v>83.333333333333329</v>
      </c>
      <c r="AJ586" s="103">
        <f>AJ587</f>
        <v>2000</v>
      </c>
      <c r="AK586" s="103">
        <f>AK587</f>
        <v>0</v>
      </c>
      <c r="AL586" s="103">
        <f>AL587</f>
        <v>0</v>
      </c>
      <c r="AM586" s="103">
        <f>AJ586+AK586+AL586</f>
        <v>2000</v>
      </c>
      <c r="AN586" s="103">
        <f t="shared" si="431"/>
        <v>16.666666666666668</v>
      </c>
      <c r="AP586" s="103">
        <f>AP587</f>
        <v>0</v>
      </c>
      <c r="AQ586" s="103">
        <f>AQ587</f>
        <v>0</v>
      </c>
      <c r="AR586" s="103">
        <f>AR587</f>
        <v>0</v>
      </c>
      <c r="AS586" s="103">
        <f>AP586+AQ586+AR586</f>
        <v>0</v>
      </c>
      <c r="AT586" s="103">
        <f t="shared" si="432"/>
        <v>0</v>
      </c>
      <c r="AV586" s="103">
        <f t="shared" si="437"/>
        <v>2000</v>
      </c>
      <c r="AW586" s="103">
        <f t="shared" si="456"/>
        <v>16.666666666666668</v>
      </c>
      <c r="AY586" s="103">
        <f t="shared" si="457"/>
        <v>12000</v>
      </c>
      <c r="AZ586" s="103">
        <f t="shared" si="458"/>
        <v>100</v>
      </c>
      <c r="BB586" s="102">
        <f t="shared" si="459"/>
        <v>0</v>
      </c>
      <c r="BC586" s="103">
        <f t="shared" si="460"/>
        <v>0</v>
      </c>
      <c r="BD586" s="103">
        <f t="shared" si="461"/>
        <v>12000</v>
      </c>
      <c r="BE586" s="93"/>
    </row>
    <row r="587" spans="1:58" ht="30" customHeight="1" x14ac:dyDescent="0.2">
      <c r="A587" s="74"/>
      <c r="B587" s="76"/>
      <c r="C587" s="76"/>
      <c r="D587" s="77"/>
      <c r="E587" s="78"/>
      <c r="F587" s="76"/>
      <c r="G587" s="79"/>
      <c r="H587" s="80"/>
      <c r="I587" s="81"/>
      <c r="J587" s="78"/>
      <c r="K587" s="127">
        <v>1</v>
      </c>
      <c r="L587" s="83"/>
      <c r="M587" s="77"/>
      <c r="N587" s="128" t="s">
        <v>62</v>
      </c>
      <c r="O587" s="129">
        <v>60000</v>
      </c>
      <c r="P587" s="117">
        <v>12000</v>
      </c>
      <c r="Q587" s="117">
        <v>10000</v>
      </c>
      <c r="R587" s="117">
        <v>20000</v>
      </c>
      <c r="S587" s="117">
        <v>12000</v>
      </c>
      <c r="T587" s="117"/>
      <c r="U587" s="117"/>
      <c r="V587" s="117"/>
      <c r="W587" s="117">
        <v>2000</v>
      </c>
      <c r="X587" s="117">
        <f>SUM(U587:W587)</f>
        <v>2000</v>
      </c>
      <c r="Y587" s="117">
        <f t="shared" si="424"/>
        <v>16.666666666666668</v>
      </c>
      <c r="AA587" s="117">
        <v>2000</v>
      </c>
      <c r="AB587" s="117">
        <v>3000</v>
      </c>
      <c r="AC587" s="117">
        <v>3000</v>
      </c>
      <c r="AD587" s="117">
        <f>SUM(AA587:AC587)</f>
        <v>8000</v>
      </c>
      <c r="AE587" s="117">
        <f t="shared" si="430"/>
        <v>66.666666666666671</v>
      </c>
      <c r="AG587" s="117">
        <f t="shared" si="425"/>
        <v>10000</v>
      </c>
      <c r="AH587" s="117">
        <f t="shared" si="426"/>
        <v>83.333333333333329</v>
      </c>
      <c r="AJ587" s="117">
        <v>2000</v>
      </c>
      <c r="AK587" s="117"/>
      <c r="AL587" s="117"/>
      <c r="AM587" s="117">
        <f>SUM(AJ587:AL587)</f>
        <v>2000</v>
      </c>
      <c r="AN587" s="117">
        <f t="shared" si="431"/>
        <v>16.666666666666668</v>
      </c>
      <c r="AP587" s="117"/>
      <c r="AQ587" s="117"/>
      <c r="AR587" s="117"/>
      <c r="AS587" s="117">
        <f>SUM(AP587:AR587)</f>
        <v>0</v>
      </c>
      <c r="AT587" s="117">
        <f t="shared" si="432"/>
        <v>0</v>
      </c>
      <c r="AV587" s="117">
        <f t="shared" si="437"/>
        <v>2000</v>
      </c>
      <c r="AW587" s="117">
        <f t="shared" si="456"/>
        <v>16.666666666666668</v>
      </c>
      <c r="AY587" s="117">
        <f t="shared" si="457"/>
        <v>12000</v>
      </c>
      <c r="AZ587" s="144">
        <f t="shared" si="458"/>
        <v>100</v>
      </c>
      <c r="BB587" s="117">
        <f t="shared" si="459"/>
        <v>0</v>
      </c>
      <c r="BC587" s="117">
        <f>BB587/(P587/100)</f>
        <v>0</v>
      </c>
      <c r="BD587" s="117">
        <f t="shared" si="461"/>
        <v>12000</v>
      </c>
      <c r="BE587" s="93"/>
    </row>
    <row r="588" spans="1:58" ht="30" customHeight="1" x14ac:dyDescent="0.2">
      <c r="A588" s="74"/>
      <c r="B588" s="76"/>
      <c r="C588" s="76"/>
      <c r="D588" s="77"/>
      <c r="E588" s="78"/>
      <c r="F588" s="76"/>
      <c r="G588" s="79"/>
      <c r="H588" s="80"/>
      <c r="I588" s="81"/>
      <c r="J588" s="124" t="s">
        <v>52</v>
      </c>
      <c r="K588" s="82"/>
      <c r="L588" s="83"/>
      <c r="M588" s="77"/>
      <c r="N588" s="101" t="s">
        <v>53</v>
      </c>
      <c r="O588" s="102">
        <v>5000</v>
      </c>
      <c r="P588" s="103">
        <f>P589</f>
        <v>7000</v>
      </c>
      <c r="Q588" s="103">
        <f>Q589</f>
        <v>8000</v>
      </c>
      <c r="R588" s="103">
        <f>R589</f>
        <v>8000</v>
      </c>
      <c r="S588" s="103">
        <f>S589</f>
        <v>7000</v>
      </c>
      <c r="T588" s="103"/>
      <c r="U588" s="103">
        <f>U589</f>
        <v>0</v>
      </c>
      <c r="V588" s="103">
        <f>V589</f>
        <v>0</v>
      </c>
      <c r="W588" s="103">
        <f>W589</f>
        <v>1000</v>
      </c>
      <c r="X588" s="103">
        <f t="shared" si="452"/>
        <v>1000</v>
      </c>
      <c r="Y588" s="103">
        <f t="shared" si="424"/>
        <v>14.285714285714286</v>
      </c>
      <c r="AA588" s="103">
        <f>AA589</f>
        <v>0</v>
      </c>
      <c r="AB588" s="103">
        <f>AB589</f>
        <v>0</v>
      </c>
      <c r="AC588" s="103">
        <f>AC589</f>
        <v>1000</v>
      </c>
      <c r="AD588" s="103">
        <f>AA588+AB588+AC588</f>
        <v>1000</v>
      </c>
      <c r="AE588" s="103">
        <f t="shared" si="430"/>
        <v>14.285714285714286</v>
      </c>
      <c r="AG588" s="103">
        <f t="shared" si="425"/>
        <v>2000</v>
      </c>
      <c r="AH588" s="103">
        <f t="shared" si="426"/>
        <v>28.571428571428573</v>
      </c>
      <c r="AJ588" s="103">
        <f>AJ589</f>
        <v>3000</v>
      </c>
      <c r="AK588" s="103">
        <f>AK589</f>
        <v>2000</v>
      </c>
      <c r="AL588" s="103">
        <f>AL589</f>
        <v>0</v>
      </c>
      <c r="AM588" s="103">
        <f>AJ588+AK588+AL588</f>
        <v>5000</v>
      </c>
      <c r="AN588" s="103">
        <f t="shared" si="431"/>
        <v>71.428571428571431</v>
      </c>
      <c r="AP588" s="103">
        <f>AP589</f>
        <v>0</v>
      </c>
      <c r="AQ588" s="103">
        <f>AQ589</f>
        <v>0</v>
      </c>
      <c r="AR588" s="103">
        <f>AR589</f>
        <v>0</v>
      </c>
      <c r="AS588" s="103">
        <f>AP588+AQ588+AR588</f>
        <v>0</v>
      </c>
      <c r="AT588" s="103">
        <f t="shared" si="432"/>
        <v>0</v>
      </c>
      <c r="AV588" s="103">
        <f t="shared" si="437"/>
        <v>5000</v>
      </c>
      <c r="AW588" s="103">
        <f t="shared" si="456"/>
        <v>71.428571428571431</v>
      </c>
      <c r="AY588" s="103">
        <f t="shared" si="457"/>
        <v>7000</v>
      </c>
      <c r="AZ588" s="103">
        <f t="shared" si="458"/>
        <v>100</v>
      </c>
      <c r="BB588" s="102">
        <f t="shared" si="459"/>
        <v>0</v>
      </c>
      <c r="BC588" s="103">
        <f t="shared" si="460"/>
        <v>0</v>
      </c>
      <c r="BD588" s="103">
        <f t="shared" si="461"/>
        <v>7000</v>
      </c>
      <c r="BE588" s="93"/>
    </row>
    <row r="589" spans="1:58" ht="30" customHeight="1" x14ac:dyDescent="0.2">
      <c r="A589" s="74"/>
      <c r="B589" s="76"/>
      <c r="C589" s="76"/>
      <c r="D589" s="77"/>
      <c r="E589" s="78"/>
      <c r="F589" s="76"/>
      <c r="G589" s="79"/>
      <c r="H589" s="80"/>
      <c r="I589" s="81"/>
      <c r="J589" s="78"/>
      <c r="K589" s="127">
        <v>7</v>
      </c>
      <c r="L589" s="83"/>
      <c r="M589" s="77"/>
      <c r="N589" s="128" t="s">
        <v>56</v>
      </c>
      <c r="O589" s="129">
        <v>5000</v>
      </c>
      <c r="P589" s="117">
        <v>7000</v>
      </c>
      <c r="Q589" s="117">
        <v>8000</v>
      </c>
      <c r="R589" s="117">
        <v>8000</v>
      </c>
      <c r="S589" s="117">
        <v>7000</v>
      </c>
      <c r="T589" s="117"/>
      <c r="U589" s="117"/>
      <c r="V589" s="117"/>
      <c r="W589" s="117">
        <v>1000</v>
      </c>
      <c r="X589" s="117">
        <f>SUM(U589:W589)</f>
        <v>1000</v>
      </c>
      <c r="Y589" s="117">
        <f t="shared" si="424"/>
        <v>14.285714285714286</v>
      </c>
      <c r="AA589" s="117"/>
      <c r="AB589" s="117"/>
      <c r="AC589" s="117">
        <v>1000</v>
      </c>
      <c r="AD589" s="117">
        <f>SUM(AA589:AC589)</f>
        <v>1000</v>
      </c>
      <c r="AE589" s="117">
        <f t="shared" si="430"/>
        <v>14.285714285714286</v>
      </c>
      <c r="AG589" s="117">
        <f t="shared" si="425"/>
        <v>2000</v>
      </c>
      <c r="AH589" s="117">
        <f t="shared" si="426"/>
        <v>28.571428571428573</v>
      </c>
      <c r="AJ589" s="117">
        <v>3000</v>
      </c>
      <c r="AK589" s="117">
        <v>2000</v>
      </c>
      <c r="AL589" s="117"/>
      <c r="AM589" s="117">
        <f>SUM(AJ589:AL589)</f>
        <v>5000</v>
      </c>
      <c r="AN589" s="117">
        <f t="shared" si="431"/>
        <v>71.428571428571431</v>
      </c>
      <c r="AP589" s="117"/>
      <c r="AQ589" s="117"/>
      <c r="AR589" s="117"/>
      <c r="AS589" s="117">
        <f>SUM(AP589:AR589)</f>
        <v>0</v>
      </c>
      <c r="AT589" s="117">
        <f t="shared" si="432"/>
        <v>0</v>
      </c>
      <c r="AV589" s="117">
        <f t="shared" si="437"/>
        <v>5000</v>
      </c>
      <c r="AW589" s="117">
        <f t="shared" si="456"/>
        <v>71.428571428571431</v>
      </c>
      <c r="AY589" s="117">
        <f t="shared" si="457"/>
        <v>7000</v>
      </c>
      <c r="AZ589" s="144">
        <f t="shared" si="458"/>
        <v>100</v>
      </c>
      <c r="BB589" s="117">
        <f t="shared" si="459"/>
        <v>0</v>
      </c>
      <c r="BC589" s="117">
        <f>BB589/(P589/100)</f>
        <v>0</v>
      </c>
      <c r="BD589" s="117">
        <f t="shared" si="461"/>
        <v>7000</v>
      </c>
      <c r="BE589" s="93"/>
    </row>
    <row r="590" spans="1:58" ht="30" customHeight="1" x14ac:dyDescent="0.2">
      <c r="A590" s="74"/>
      <c r="B590" s="76"/>
      <c r="C590" s="76"/>
      <c r="D590" s="77"/>
      <c r="E590" s="78"/>
      <c r="F590" s="76"/>
      <c r="G590" s="79"/>
      <c r="H590" s="220" t="s">
        <v>71</v>
      </c>
      <c r="I590" s="221"/>
      <c r="J590" s="222"/>
      <c r="K590" s="223"/>
      <c r="L590" s="223"/>
      <c r="M590" s="224"/>
      <c r="N590" s="225" t="s">
        <v>72</v>
      </c>
      <c r="O590" s="226">
        <v>0</v>
      </c>
      <c r="P590" s="227">
        <f>P591</f>
        <v>2000</v>
      </c>
      <c r="Q590" s="227">
        <f t="shared" ref="Q590:R592" si="472">Q591</f>
        <v>4000</v>
      </c>
      <c r="R590" s="227">
        <f t="shared" si="472"/>
        <v>4000</v>
      </c>
      <c r="S590" s="227">
        <f>S591</f>
        <v>2000</v>
      </c>
      <c r="T590" s="227"/>
      <c r="U590" s="227">
        <f t="shared" ref="U590:W592" si="473">U591</f>
        <v>0</v>
      </c>
      <c r="V590" s="227">
        <f t="shared" si="473"/>
        <v>0</v>
      </c>
      <c r="W590" s="227">
        <f t="shared" si="473"/>
        <v>500</v>
      </c>
      <c r="X590" s="227">
        <f t="shared" si="452"/>
        <v>500</v>
      </c>
      <c r="Y590" s="227">
        <f t="shared" si="424"/>
        <v>25</v>
      </c>
      <c r="AA590" s="227">
        <f t="shared" ref="AA590:AC592" si="474">AA591</f>
        <v>0</v>
      </c>
      <c r="AB590" s="227">
        <f t="shared" si="474"/>
        <v>500</v>
      </c>
      <c r="AC590" s="227">
        <f t="shared" si="474"/>
        <v>0</v>
      </c>
      <c r="AD590" s="227">
        <f>AA590+AB590+AC590</f>
        <v>500</v>
      </c>
      <c r="AE590" s="227">
        <f t="shared" si="430"/>
        <v>25</v>
      </c>
      <c r="AG590" s="227">
        <f t="shared" si="425"/>
        <v>1000</v>
      </c>
      <c r="AH590" s="227">
        <f t="shared" si="426"/>
        <v>50</v>
      </c>
      <c r="AJ590" s="227">
        <f t="shared" ref="AJ590:AL592" si="475">AJ591</f>
        <v>0</v>
      </c>
      <c r="AK590" s="227">
        <f t="shared" si="475"/>
        <v>0</v>
      </c>
      <c r="AL590" s="227">
        <f t="shared" si="475"/>
        <v>0</v>
      </c>
      <c r="AM590" s="227">
        <f>AJ590+AK590+AL590</f>
        <v>0</v>
      </c>
      <c r="AN590" s="227">
        <f t="shared" si="431"/>
        <v>0</v>
      </c>
      <c r="AP590" s="227">
        <f t="shared" ref="AP590:AR592" si="476">AP591</f>
        <v>1000</v>
      </c>
      <c r="AQ590" s="227">
        <f t="shared" si="476"/>
        <v>0</v>
      </c>
      <c r="AR590" s="227">
        <f t="shared" si="476"/>
        <v>0</v>
      </c>
      <c r="AS590" s="227">
        <f>AP590+AQ590+AR590</f>
        <v>1000</v>
      </c>
      <c r="AT590" s="227">
        <f t="shared" si="432"/>
        <v>50</v>
      </c>
      <c r="AV590" s="227">
        <f t="shared" si="437"/>
        <v>1000</v>
      </c>
      <c r="AW590" s="227">
        <f t="shared" si="456"/>
        <v>50</v>
      </c>
      <c r="AY590" s="227">
        <f t="shared" si="457"/>
        <v>2000</v>
      </c>
      <c r="AZ590" s="227">
        <f t="shared" si="458"/>
        <v>100</v>
      </c>
      <c r="BB590" s="226">
        <f t="shared" si="459"/>
        <v>0</v>
      </c>
      <c r="BC590" s="227">
        <f t="shared" si="460"/>
        <v>0</v>
      </c>
      <c r="BD590" s="227">
        <f t="shared" si="461"/>
        <v>2000</v>
      </c>
      <c r="BE590" s="93"/>
    </row>
    <row r="591" spans="1:58" ht="30" customHeight="1" thickBot="1" x14ac:dyDescent="0.25">
      <c r="A591" s="74"/>
      <c r="B591" s="76"/>
      <c r="C591" s="76"/>
      <c r="D591" s="77"/>
      <c r="E591" s="78"/>
      <c r="F591" s="76"/>
      <c r="G591" s="79"/>
      <c r="H591" s="80"/>
      <c r="I591" s="118">
        <v>2</v>
      </c>
      <c r="J591" s="78"/>
      <c r="K591" s="76"/>
      <c r="L591" s="76"/>
      <c r="M591" s="77"/>
      <c r="N591" s="119" t="s">
        <v>51</v>
      </c>
      <c r="O591" s="120">
        <v>0</v>
      </c>
      <c r="P591" s="189">
        <f>P592</f>
        <v>2000</v>
      </c>
      <c r="Q591" s="189">
        <f t="shared" si="472"/>
        <v>4000</v>
      </c>
      <c r="R591" s="189">
        <f t="shared" si="472"/>
        <v>4000</v>
      </c>
      <c r="S591" s="189">
        <f>S592</f>
        <v>2000</v>
      </c>
      <c r="T591" s="189"/>
      <c r="U591" s="189">
        <f t="shared" si="473"/>
        <v>0</v>
      </c>
      <c r="V591" s="189">
        <f t="shared" si="473"/>
        <v>0</v>
      </c>
      <c r="W591" s="189">
        <f t="shared" si="473"/>
        <v>500</v>
      </c>
      <c r="X591" s="189">
        <f t="shared" si="452"/>
        <v>500</v>
      </c>
      <c r="Y591" s="189">
        <f t="shared" si="424"/>
        <v>25</v>
      </c>
      <c r="AA591" s="189">
        <f t="shared" si="474"/>
        <v>0</v>
      </c>
      <c r="AB591" s="189">
        <f t="shared" si="474"/>
        <v>500</v>
      </c>
      <c r="AC591" s="189">
        <f t="shared" si="474"/>
        <v>0</v>
      </c>
      <c r="AD591" s="189">
        <f>AA591+AB591+AC591</f>
        <v>500</v>
      </c>
      <c r="AE591" s="189">
        <f t="shared" si="430"/>
        <v>25</v>
      </c>
      <c r="AG591" s="189">
        <f t="shared" si="425"/>
        <v>1000</v>
      </c>
      <c r="AH591" s="189">
        <f t="shared" si="426"/>
        <v>50</v>
      </c>
      <c r="AJ591" s="189">
        <f t="shared" si="475"/>
        <v>0</v>
      </c>
      <c r="AK591" s="189">
        <f t="shared" si="475"/>
        <v>0</v>
      </c>
      <c r="AL591" s="189">
        <f t="shared" si="475"/>
        <v>0</v>
      </c>
      <c r="AM591" s="189">
        <f>AJ591+AK591+AL591</f>
        <v>0</v>
      </c>
      <c r="AN591" s="189">
        <f t="shared" si="431"/>
        <v>0</v>
      </c>
      <c r="AP591" s="189">
        <f t="shared" si="476"/>
        <v>1000</v>
      </c>
      <c r="AQ591" s="189">
        <f t="shared" si="476"/>
        <v>0</v>
      </c>
      <c r="AR591" s="189">
        <f t="shared" si="476"/>
        <v>0</v>
      </c>
      <c r="AS591" s="189">
        <f>AP591+AQ591+AR591</f>
        <v>1000</v>
      </c>
      <c r="AT591" s="189">
        <f t="shared" si="432"/>
        <v>50</v>
      </c>
      <c r="AV591" s="189">
        <f t="shared" si="437"/>
        <v>1000</v>
      </c>
      <c r="AW591" s="189">
        <f t="shared" si="456"/>
        <v>50</v>
      </c>
      <c r="AY591" s="189">
        <f t="shared" si="457"/>
        <v>2000</v>
      </c>
      <c r="AZ591" s="189">
        <f t="shared" si="458"/>
        <v>100</v>
      </c>
      <c r="BB591" s="120">
        <f t="shared" si="459"/>
        <v>0</v>
      </c>
      <c r="BC591" s="189">
        <f t="shared" si="460"/>
        <v>0</v>
      </c>
      <c r="BD591" s="189">
        <f t="shared" si="461"/>
        <v>2000</v>
      </c>
      <c r="BE591" s="93"/>
    </row>
    <row r="592" spans="1:58" ht="30" customHeight="1" thickBot="1" x14ac:dyDescent="0.25">
      <c r="A592" s="74"/>
      <c r="B592" s="76"/>
      <c r="C592" s="76"/>
      <c r="D592" s="77"/>
      <c r="E592" s="78"/>
      <c r="F592" s="76"/>
      <c r="G592" s="79"/>
      <c r="H592" s="191"/>
      <c r="I592" s="192"/>
      <c r="J592" s="124" t="s">
        <v>60</v>
      </c>
      <c r="K592" s="178"/>
      <c r="L592" s="178"/>
      <c r="M592" s="179"/>
      <c r="N592" s="101" t="s">
        <v>61</v>
      </c>
      <c r="O592" s="102">
        <v>0</v>
      </c>
      <c r="P592" s="193">
        <f>P593</f>
        <v>2000</v>
      </c>
      <c r="Q592" s="193">
        <f t="shared" si="472"/>
        <v>4000</v>
      </c>
      <c r="R592" s="193">
        <f t="shared" si="472"/>
        <v>4000</v>
      </c>
      <c r="S592" s="193">
        <f>S593</f>
        <v>2000</v>
      </c>
      <c r="T592" s="193"/>
      <c r="U592" s="193">
        <f t="shared" si="473"/>
        <v>0</v>
      </c>
      <c r="V592" s="193">
        <f t="shared" si="473"/>
        <v>0</v>
      </c>
      <c r="W592" s="193">
        <f t="shared" si="473"/>
        <v>500</v>
      </c>
      <c r="X592" s="193">
        <f t="shared" si="452"/>
        <v>500</v>
      </c>
      <c r="Y592" s="86">
        <f t="shared" si="424"/>
        <v>25</v>
      </c>
      <c r="AA592" s="193">
        <f t="shared" si="474"/>
        <v>0</v>
      </c>
      <c r="AB592" s="193">
        <f t="shared" si="474"/>
        <v>500</v>
      </c>
      <c r="AC592" s="193">
        <f t="shared" si="474"/>
        <v>0</v>
      </c>
      <c r="AD592" s="193">
        <f>AA592+AB592+AC592</f>
        <v>500</v>
      </c>
      <c r="AE592" s="170">
        <f t="shared" si="430"/>
        <v>25</v>
      </c>
      <c r="AG592" s="193">
        <f t="shared" si="425"/>
        <v>1000</v>
      </c>
      <c r="AH592" s="193">
        <f t="shared" si="426"/>
        <v>50</v>
      </c>
      <c r="AJ592" s="193">
        <f t="shared" si="475"/>
        <v>0</v>
      </c>
      <c r="AK592" s="193">
        <f t="shared" si="475"/>
        <v>0</v>
      </c>
      <c r="AL592" s="193">
        <f t="shared" si="475"/>
        <v>0</v>
      </c>
      <c r="AM592" s="193">
        <f>AJ592+AK592+AL592</f>
        <v>0</v>
      </c>
      <c r="AN592" s="170">
        <f t="shared" si="431"/>
        <v>0</v>
      </c>
      <c r="AP592" s="193">
        <f t="shared" si="476"/>
        <v>1000</v>
      </c>
      <c r="AQ592" s="193">
        <f t="shared" si="476"/>
        <v>0</v>
      </c>
      <c r="AR592" s="193">
        <f t="shared" si="476"/>
        <v>0</v>
      </c>
      <c r="AS592" s="193">
        <f>AP592+AQ592+AR592</f>
        <v>1000</v>
      </c>
      <c r="AT592" s="170">
        <f t="shared" si="432"/>
        <v>50</v>
      </c>
      <c r="AV592" s="193">
        <f t="shared" si="437"/>
        <v>1000</v>
      </c>
      <c r="AW592" s="86">
        <f t="shared" si="456"/>
        <v>50</v>
      </c>
      <c r="AY592" s="193">
        <f t="shared" si="457"/>
        <v>2000</v>
      </c>
      <c r="AZ592" s="193">
        <f t="shared" si="458"/>
        <v>100</v>
      </c>
      <c r="BB592" s="102">
        <f t="shared" si="459"/>
        <v>0</v>
      </c>
      <c r="BC592" s="193">
        <f t="shared" si="460"/>
        <v>0</v>
      </c>
      <c r="BD592" s="193">
        <f t="shared" si="461"/>
        <v>2000</v>
      </c>
      <c r="BE592" s="93"/>
    </row>
    <row r="593" spans="1:57" ht="30" customHeight="1" x14ac:dyDescent="0.2">
      <c r="A593" s="74"/>
      <c r="B593" s="76"/>
      <c r="C593" s="76"/>
      <c r="D593" s="77"/>
      <c r="E593" s="78"/>
      <c r="F593" s="76"/>
      <c r="G593" s="79"/>
      <c r="H593" s="80"/>
      <c r="I593" s="81"/>
      <c r="J593" s="78"/>
      <c r="K593" s="127">
        <v>1</v>
      </c>
      <c r="L593" s="83"/>
      <c r="M593" s="77"/>
      <c r="N593" s="128" t="s">
        <v>62</v>
      </c>
      <c r="O593" s="129">
        <v>0</v>
      </c>
      <c r="P593" s="117">
        <v>2000</v>
      </c>
      <c r="Q593" s="117">
        <v>4000</v>
      </c>
      <c r="R593" s="117">
        <v>4000</v>
      </c>
      <c r="S593" s="117">
        <v>2000</v>
      </c>
      <c r="T593" s="117"/>
      <c r="U593" s="117"/>
      <c r="V593" s="117"/>
      <c r="W593" s="117">
        <v>500</v>
      </c>
      <c r="X593" s="117">
        <f t="shared" si="452"/>
        <v>500</v>
      </c>
      <c r="Y593" s="86">
        <f t="shared" ref="Y593:Y656" si="477">X593/(S593/100)</f>
        <v>25</v>
      </c>
      <c r="AA593" s="117"/>
      <c r="AB593" s="117">
        <v>500</v>
      </c>
      <c r="AC593" s="117"/>
      <c r="AD593" s="117">
        <f>AA593+AB593+AC593</f>
        <v>500</v>
      </c>
      <c r="AE593" s="170">
        <f t="shared" si="430"/>
        <v>25</v>
      </c>
      <c r="AG593" s="117">
        <f t="shared" ref="AG593:AG656" si="478">X593+AD593</f>
        <v>1000</v>
      </c>
      <c r="AH593" s="117">
        <f t="shared" ref="AH593:AH656" si="479">AG593/(S593/100)</f>
        <v>50</v>
      </c>
      <c r="AJ593" s="117"/>
      <c r="AK593" s="117"/>
      <c r="AL593" s="117"/>
      <c r="AM593" s="117">
        <f>AJ593+AK593+AL593</f>
        <v>0</v>
      </c>
      <c r="AN593" s="170">
        <f t="shared" si="431"/>
        <v>0</v>
      </c>
      <c r="AP593" s="117">
        <v>1000</v>
      </c>
      <c r="AQ593" s="117"/>
      <c r="AR593" s="117"/>
      <c r="AS593" s="117">
        <f>AP593+AQ593+AR593</f>
        <v>1000</v>
      </c>
      <c r="AT593" s="170">
        <f t="shared" si="432"/>
        <v>50</v>
      </c>
      <c r="AV593" s="117">
        <f t="shared" si="437"/>
        <v>1000</v>
      </c>
      <c r="AW593" s="86">
        <f t="shared" si="456"/>
        <v>50</v>
      </c>
      <c r="AY593" s="117">
        <f t="shared" si="457"/>
        <v>2000</v>
      </c>
      <c r="AZ593" s="117">
        <f t="shared" si="458"/>
        <v>100</v>
      </c>
      <c r="BB593" s="117">
        <f t="shared" si="459"/>
        <v>0</v>
      </c>
      <c r="BC593" s="117">
        <f t="shared" si="460"/>
        <v>0</v>
      </c>
      <c r="BD593" s="117">
        <f t="shared" si="461"/>
        <v>2000</v>
      </c>
      <c r="BE593" s="93"/>
    </row>
    <row r="594" spans="1:57" ht="45.75" customHeight="1" x14ac:dyDescent="0.2">
      <c r="A594" s="74"/>
      <c r="B594" s="76"/>
      <c r="C594" s="88" t="s">
        <v>49</v>
      </c>
      <c r="D594" s="256"/>
      <c r="E594" s="124"/>
      <c r="F594" s="100"/>
      <c r="G594" s="104"/>
      <c r="H594" s="105"/>
      <c r="I594" s="257"/>
      <c r="J594" s="124"/>
      <c r="K594" s="258"/>
      <c r="L594" s="259"/>
      <c r="M594" s="256"/>
      <c r="N594" s="260" t="s">
        <v>102</v>
      </c>
      <c r="O594" s="261">
        <v>2659000</v>
      </c>
      <c r="P594" s="262">
        <f>P595+P614</f>
        <v>3550000</v>
      </c>
      <c r="Q594" s="263">
        <f>Q595+Q614</f>
        <v>4152000</v>
      </c>
      <c r="R594" s="264">
        <f>R595+R614</f>
        <v>4527000</v>
      </c>
      <c r="S594" s="262">
        <f>S595+S614</f>
        <v>3550000</v>
      </c>
      <c r="T594" s="262"/>
      <c r="U594" s="262">
        <f>U595+U614</f>
        <v>387000</v>
      </c>
      <c r="V594" s="262">
        <f>V595+V614</f>
        <v>271000</v>
      </c>
      <c r="W594" s="262">
        <f>W595+W614</f>
        <v>326500</v>
      </c>
      <c r="X594" s="262">
        <f t="shared" si="452"/>
        <v>984500</v>
      </c>
      <c r="Y594" s="262">
        <f t="shared" si="477"/>
        <v>27.732394366197184</v>
      </c>
      <c r="AA594" s="262">
        <f>AA595+AA614</f>
        <v>341500</v>
      </c>
      <c r="AB594" s="262">
        <f>AB595+AB614</f>
        <v>315000</v>
      </c>
      <c r="AC594" s="262">
        <f>AC595+AC614</f>
        <v>310500</v>
      </c>
      <c r="AD594" s="262">
        <f t="shared" ref="AD594:AD657" si="480">AA594+AB594+AC594</f>
        <v>967000</v>
      </c>
      <c r="AE594" s="262">
        <f t="shared" si="430"/>
        <v>27.239436619718308</v>
      </c>
      <c r="AG594" s="262">
        <f t="shared" si="478"/>
        <v>1951500</v>
      </c>
      <c r="AH594" s="262">
        <f t="shared" si="479"/>
        <v>54.971830985915496</v>
      </c>
      <c r="AJ594" s="262">
        <f>AJ595+AJ614</f>
        <v>303500</v>
      </c>
      <c r="AK594" s="262">
        <f>AK595+AK614</f>
        <v>302500</v>
      </c>
      <c r="AL594" s="262">
        <f>AL595+AL614</f>
        <v>306000</v>
      </c>
      <c r="AM594" s="262">
        <f t="shared" ref="AM594:AM657" si="481">AJ594+AK594+AL594</f>
        <v>912000</v>
      </c>
      <c r="AN594" s="262">
        <f t="shared" si="431"/>
        <v>25.690140845070424</v>
      </c>
      <c r="AP594" s="262">
        <f>AP595+AP614</f>
        <v>243500</v>
      </c>
      <c r="AQ594" s="262">
        <f>AQ595+AQ614</f>
        <v>241000</v>
      </c>
      <c r="AR594" s="262">
        <f>AR595+AR614</f>
        <v>202000</v>
      </c>
      <c r="AS594" s="262">
        <f t="shared" ref="AS594:AS657" si="482">AP594+AQ594+AR594</f>
        <v>686500</v>
      </c>
      <c r="AT594" s="262">
        <f t="shared" si="432"/>
        <v>19.338028169014084</v>
      </c>
      <c r="AV594" s="262">
        <f t="shared" si="437"/>
        <v>1598500</v>
      </c>
      <c r="AW594" s="262">
        <f t="shared" si="456"/>
        <v>45.028169014084504</v>
      </c>
      <c r="AY594" s="262">
        <f t="shared" si="457"/>
        <v>3550000</v>
      </c>
      <c r="AZ594" s="262">
        <f t="shared" si="458"/>
        <v>100</v>
      </c>
      <c r="BB594" s="261">
        <f t="shared" si="459"/>
        <v>0</v>
      </c>
      <c r="BC594" s="262">
        <f t="shared" si="460"/>
        <v>0</v>
      </c>
      <c r="BD594" s="262">
        <f t="shared" si="461"/>
        <v>3550000</v>
      </c>
      <c r="BE594" s="93"/>
    </row>
    <row r="595" spans="1:57" ht="30" customHeight="1" x14ac:dyDescent="0.2">
      <c r="A595" s="74"/>
      <c r="B595" s="76"/>
      <c r="C595" s="76"/>
      <c r="D595" s="386" t="s">
        <v>103</v>
      </c>
      <c r="E595" s="387"/>
      <c r="F595" s="388"/>
      <c r="G595" s="389"/>
      <c r="H595" s="390"/>
      <c r="I595" s="391"/>
      <c r="J595" s="387"/>
      <c r="K595" s="392"/>
      <c r="L595" s="393"/>
      <c r="M595" s="394"/>
      <c r="N595" s="395" t="s">
        <v>104</v>
      </c>
      <c r="O595" s="396">
        <v>20000</v>
      </c>
      <c r="P595" s="397">
        <f>SUM(P596)</f>
        <v>39000</v>
      </c>
      <c r="Q595" s="399">
        <f>SUM(Q596)</f>
        <v>43000</v>
      </c>
      <c r="R595" s="400">
        <f>SUM(R596)</f>
        <v>43000</v>
      </c>
      <c r="S595" s="397">
        <f>SUM(S596)</f>
        <v>39000</v>
      </c>
      <c r="T595" s="397"/>
      <c r="U595" s="397">
        <f>SUM(U596)</f>
        <v>0</v>
      </c>
      <c r="V595" s="397">
        <f>SUM(V596)</f>
        <v>0</v>
      </c>
      <c r="W595" s="397">
        <f>SUM(W596)</f>
        <v>10500</v>
      </c>
      <c r="X595" s="397">
        <f t="shared" si="452"/>
        <v>10500</v>
      </c>
      <c r="Y595" s="397">
        <f t="shared" si="477"/>
        <v>26.923076923076923</v>
      </c>
      <c r="Z595" s="398"/>
      <c r="AA595" s="397">
        <f>SUM(AA596)</f>
        <v>20000</v>
      </c>
      <c r="AB595" s="397">
        <f>SUM(AB596)</f>
        <v>5000</v>
      </c>
      <c r="AC595" s="397">
        <f>SUM(AC596)</f>
        <v>3500</v>
      </c>
      <c r="AD595" s="397">
        <f t="shared" si="480"/>
        <v>28500</v>
      </c>
      <c r="AE595" s="397">
        <f t="shared" si="430"/>
        <v>73.07692307692308</v>
      </c>
      <c r="AF595" s="398"/>
      <c r="AG595" s="397">
        <f t="shared" si="478"/>
        <v>39000</v>
      </c>
      <c r="AH595" s="397">
        <f t="shared" si="479"/>
        <v>100</v>
      </c>
      <c r="AI595" s="398"/>
      <c r="AJ595" s="397">
        <f>SUM(AJ596)</f>
        <v>0</v>
      </c>
      <c r="AK595" s="397">
        <f>SUM(AK596)</f>
        <v>0</v>
      </c>
      <c r="AL595" s="397">
        <f>SUM(AL596)</f>
        <v>0</v>
      </c>
      <c r="AM595" s="397">
        <f t="shared" si="481"/>
        <v>0</v>
      </c>
      <c r="AN595" s="397">
        <f t="shared" si="431"/>
        <v>0</v>
      </c>
      <c r="AO595" s="398"/>
      <c r="AP595" s="397">
        <f>SUM(AP596)</f>
        <v>0</v>
      </c>
      <c r="AQ595" s="397">
        <f>SUM(AQ596)</f>
        <v>0</v>
      </c>
      <c r="AR595" s="397">
        <f>SUM(AR596)</f>
        <v>0</v>
      </c>
      <c r="AS595" s="397">
        <f t="shared" si="482"/>
        <v>0</v>
      </c>
      <c r="AT595" s="397">
        <f t="shared" si="432"/>
        <v>0</v>
      </c>
      <c r="AU595" s="398"/>
      <c r="AV595" s="397">
        <f t="shared" si="437"/>
        <v>0</v>
      </c>
      <c r="AW595" s="397">
        <f t="shared" si="456"/>
        <v>0</v>
      </c>
      <c r="AX595" s="398"/>
      <c r="AY595" s="397">
        <f t="shared" si="457"/>
        <v>39000</v>
      </c>
      <c r="AZ595" s="397">
        <f t="shared" si="458"/>
        <v>100</v>
      </c>
      <c r="BB595" s="95">
        <f t="shared" si="459"/>
        <v>0</v>
      </c>
      <c r="BC595" s="96">
        <f t="shared" si="460"/>
        <v>0</v>
      </c>
      <c r="BD595" s="96">
        <f t="shared" si="461"/>
        <v>39000</v>
      </c>
      <c r="BE595" s="93"/>
    </row>
    <row r="596" spans="1:57" ht="30" customHeight="1" x14ac:dyDescent="0.2">
      <c r="A596" s="74"/>
      <c r="B596" s="76"/>
      <c r="C596" s="76"/>
      <c r="D596" s="94"/>
      <c r="E596" s="97" t="s">
        <v>45</v>
      </c>
      <c r="F596" s="76"/>
      <c r="G596" s="79"/>
      <c r="H596" s="80"/>
      <c r="I596" s="81"/>
      <c r="J596" s="78"/>
      <c r="K596" s="76"/>
      <c r="L596" s="76"/>
      <c r="M596" s="77"/>
      <c r="N596" s="84" t="s">
        <v>46</v>
      </c>
      <c r="O596" s="84">
        <v>20000</v>
      </c>
      <c r="P596" s="84">
        <f>SUM(P605,P597)</f>
        <v>39000</v>
      </c>
      <c r="Q596" s="265">
        <f>SUM(Q605,Q597)</f>
        <v>43000</v>
      </c>
      <c r="R596" s="266">
        <f>SUM(R605,R597)</f>
        <v>43000</v>
      </c>
      <c r="S596" s="84">
        <f>SUM(S605,S597)</f>
        <v>39000</v>
      </c>
      <c r="T596" s="84"/>
      <c r="U596" s="84">
        <f>SUM(U605,U597)</f>
        <v>0</v>
      </c>
      <c r="V596" s="84">
        <f>SUM(V605,V597)</f>
        <v>0</v>
      </c>
      <c r="W596" s="84">
        <f>SUM(W605,W597)</f>
        <v>10500</v>
      </c>
      <c r="X596" s="84">
        <f t="shared" si="452"/>
        <v>10500</v>
      </c>
      <c r="Y596" s="84">
        <f t="shared" si="477"/>
        <v>26.923076923076923</v>
      </c>
      <c r="AA596" s="84">
        <f>SUM(AA605,AA597)</f>
        <v>20000</v>
      </c>
      <c r="AB596" s="84">
        <f>SUM(AB605,AB597)</f>
        <v>5000</v>
      </c>
      <c r="AC596" s="84">
        <f>SUM(AC605,AC597)</f>
        <v>3500</v>
      </c>
      <c r="AD596" s="84">
        <f t="shared" si="480"/>
        <v>28500</v>
      </c>
      <c r="AE596" s="84">
        <f t="shared" si="430"/>
        <v>73.07692307692308</v>
      </c>
      <c r="AG596" s="84">
        <f t="shared" si="478"/>
        <v>39000</v>
      </c>
      <c r="AH596" s="84">
        <f t="shared" si="479"/>
        <v>100</v>
      </c>
      <c r="AJ596" s="84">
        <f>SUM(AJ605,AJ597)</f>
        <v>0</v>
      </c>
      <c r="AK596" s="84">
        <f>SUM(AK605,AK597)</f>
        <v>0</v>
      </c>
      <c r="AL596" s="84">
        <f>SUM(AL605,AL597)</f>
        <v>0</v>
      </c>
      <c r="AM596" s="84">
        <f t="shared" si="481"/>
        <v>0</v>
      </c>
      <c r="AN596" s="84">
        <f t="shared" si="431"/>
        <v>0</v>
      </c>
      <c r="AP596" s="84">
        <f>SUM(AP605,AP597)</f>
        <v>0</v>
      </c>
      <c r="AQ596" s="84">
        <f>SUM(AQ605,AQ597)</f>
        <v>0</v>
      </c>
      <c r="AR596" s="84">
        <f>SUM(AR605,AR597)</f>
        <v>0</v>
      </c>
      <c r="AS596" s="84">
        <f t="shared" si="482"/>
        <v>0</v>
      </c>
      <c r="AT596" s="84">
        <f t="shared" si="432"/>
        <v>0</v>
      </c>
      <c r="AV596" s="84">
        <f t="shared" si="437"/>
        <v>0</v>
      </c>
      <c r="AW596" s="84">
        <f t="shared" si="456"/>
        <v>0</v>
      </c>
      <c r="AY596" s="84">
        <f t="shared" si="457"/>
        <v>39000</v>
      </c>
      <c r="AZ596" s="84">
        <f t="shared" si="458"/>
        <v>100</v>
      </c>
      <c r="BB596" s="267">
        <f t="shared" si="459"/>
        <v>0</v>
      </c>
      <c r="BC596" s="84">
        <f t="shared" si="460"/>
        <v>0</v>
      </c>
      <c r="BD596" s="84">
        <f t="shared" si="461"/>
        <v>39000</v>
      </c>
      <c r="BE596" s="93"/>
    </row>
    <row r="597" spans="1:57" ht="30" customHeight="1" x14ac:dyDescent="0.2">
      <c r="A597" s="74"/>
      <c r="B597" s="76"/>
      <c r="C597" s="76"/>
      <c r="D597" s="94"/>
      <c r="E597" s="180"/>
      <c r="F597" s="100">
        <v>4</v>
      </c>
      <c r="G597" s="190"/>
      <c r="H597" s="191"/>
      <c r="I597" s="192"/>
      <c r="J597" s="180"/>
      <c r="K597" s="178"/>
      <c r="L597" s="178"/>
      <c r="M597" s="179"/>
      <c r="N597" s="101" t="s">
        <v>47</v>
      </c>
      <c r="O597" s="268">
        <f>SUM(O598:O600)</f>
        <v>0</v>
      </c>
      <c r="P597" s="269">
        <f t="shared" ref="P597:W600" si="483">SUM(P598)</f>
        <v>15000</v>
      </c>
      <c r="Q597" s="270">
        <f t="shared" si="483"/>
        <v>15000</v>
      </c>
      <c r="R597" s="271">
        <f t="shared" si="483"/>
        <v>15000</v>
      </c>
      <c r="S597" s="269">
        <f t="shared" si="483"/>
        <v>15000</v>
      </c>
      <c r="T597" s="269"/>
      <c r="U597" s="269">
        <f t="shared" si="483"/>
        <v>0</v>
      </c>
      <c r="V597" s="269">
        <f t="shared" si="483"/>
        <v>0</v>
      </c>
      <c r="W597" s="269">
        <f t="shared" si="483"/>
        <v>4500</v>
      </c>
      <c r="X597" s="269">
        <f t="shared" si="452"/>
        <v>4500</v>
      </c>
      <c r="Y597" s="269">
        <f t="shared" si="477"/>
        <v>30</v>
      </c>
      <c r="AA597" s="269">
        <f t="shared" ref="AA597:AC600" si="484">SUM(AA598)</f>
        <v>8500</v>
      </c>
      <c r="AB597" s="269">
        <f t="shared" si="484"/>
        <v>1000</v>
      </c>
      <c r="AC597" s="269">
        <f t="shared" si="484"/>
        <v>1000</v>
      </c>
      <c r="AD597" s="269">
        <f t="shared" si="480"/>
        <v>10500</v>
      </c>
      <c r="AE597" s="269">
        <f t="shared" si="430"/>
        <v>70</v>
      </c>
      <c r="AG597" s="269">
        <f t="shared" si="478"/>
        <v>15000</v>
      </c>
      <c r="AH597" s="269">
        <f t="shared" si="479"/>
        <v>100</v>
      </c>
      <c r="AJ597" s="269">
        <f t="shared" ref="AJ597:AL600" si="485">SUM(AJ598)</f>
        <v>0</v>
      </c>
      <c r="AK597" s="269">
        <f t="shared" si="485"/>
        <v>0</v>
      </c>
      <c r="AL597" s="269">
        <f t="shared" si="485"/>
        <v>0</v>
      </c>
      <c r="AM597" s="269">
        <f t="shared" si="481"/>
        <v>0</v>
      </c>
      <c r="AN597" s="269">
        <f t="shared" si="431"/>
        <v>0</v>
      </c>
      <c r="AP597" s="269">
        <f t="shared" ref="AP597:AR600" si="486">SUM(AP598)</f>
        <v>0</v>
      </c>
      <c r="AQ597" s="269">
        <f t="shared" si="486"/>
        <v>0</v>
      </c>
      <c r="AR597" s="269">
        <f t="shared" si="486"/>
        <v>0</v>
      </c>
      <c r="AS597" s="269">
        <f t="shared" si="482"/>
        <v>0</v>
      </c>
      <c r="AT597" s="269">
        <f t="shared" si="432"/>
        <v>0</v>
      </c>
      <c r="AV597" s="269">
        <f t="shared" si="437"/>
        <v>0</v>
      </c>
      <c r="AW597" s="269">
        <f t="shared" si="456"/>
        <v>0</v>
      </c>
      <c r="AY597" s="269">
        <f t="shared" si="457"/>
        <v>15000</v>
      </c>
      <c r="AZ597" s="269">
        <f t="shared" si="458"/>
        <v>100</v>
      </c>
      <c r="BB597" s="268">
        <f t="shared" si="459"/>
        <v>0</v>
      </c>
      <c r="BC597" s="269">
        <f t="shared" si="460"/>
        <v>0</v>
      </c>
      <c r="BD597" s="269">
        <f t="shared" si="461"/>
        <v>15000</v>
      </c>
      <c r="BE597" s="93"/>
    </row>
    <row r="598" spans="1:57" ht="30" customHeight="1" x14ac:dyDescent="0.2">
      <c r="A598" s="74"/>
      <c r="B598" s="76"/>
      <c r="C598" s="76"/>
      <c r="D598" s="94"/>
      <c r="E598" s="180"/>
      <c r="F598" s="178"/>
      <c r="G598" s="104">
        <v>1</v>
      </c>
      <c r="H598" s="105"/>
      <c r="I598" s="192"/>
      <c r="J598" s="180"/>
      <c r="K598" s="178"/>
      <c r="L598" s="178"/>
      <c r="M598" s="179"/>
      <c r="N598" s="101" t="s">
        <v>48</v>
      </c>
      <c r="O598" s="268">
        <f>SUM(O599:O601)</f>
        <v>0</v>
      </c>
      <c r="P598" s="269">
        <f t="shared" si="483"/>
        <v>15000</v>
      </c>
      <c r="Q598" s="270">
        <f t="shared" si="483"/>
        <v>15000</v>
      </c>
      <c r="R598" s="271">
        <f t="shared" si="483"/>
        <v>15000</v>
      </c>
      <c r="S598" s="269">
        <f t="shared" si="483"/>
        <v>15000</v>
      </c>
      <c r="T598" s="269"/>
      <c r="U598" s="269">
        <f t="shared" si="483"/>
        <v>0</v>
      </c>
      <c r="V598" s="269">
        <f t="shared" si="483"/>
        <v>0</v>
      </c>
      <c r="W598" s="269">
        <f t="shared" si="483"/>
        <v>4500</v>
      </c>
      <c r="X598" s="269">
        <f t="shared" si="452"/>
        <v>4500</v>
      </c>
      <c r="Y598" s="269">
        <f t="shared" si="477"/>
        <v>30</v>
      </c>
      <c r="AA598" s="269">
        <f t="shared" si="484"/>
        <v>8500</v>
      </c>
      <c r="AB598" s="269">
        <f t="shared" si="484"/>
        <v>1000</v>
      </c>
      <c r="AC598" s="269">
        <f t="shared" si="484"/>
        <v>1000</v>
      </c>
      <c r="AD598" s="269">
        <f t="shared" si="480"/>
        <v>10500</v>
      </c>
      <c r="AE598" s="269">
        <f t="shared" si="430"/>
        <v>70</v>
      </c>
      <c r="AG598" s="269">
        <f t="shared" si="478"/>
        <v>15000</v>
      </c>
      <c r="AH598" s="269">
        <f t="shared" si="479"/>
        <v>100</v>
      </c>
      <c r="AJ598" s="269">
        <f t="shared" si="485"/>
        <v>0</v>
      </c>
      <c r="AK598" s="269">
        <f t="shared" si="485"/>
        <v>0</v>
      </c>
      <c r="AL598" s="269">
        <f t="shared" si="485"/>
        <v>0</v>
      </c>
      <c r="AM598" s="269">
        <f t="shared" si="481"/>
        <v>0</v>
      </c>
      <c r="AN598" s="269">
        <f t="shared" si="431"/>
        <v>0</v>
      </c>
      <c r="AP598" s="269">
        <f t="shared" si="486"/>
        <v>0</v>
      </c>
      <c r="AQ598" s="269">
        <f t="shared" si="486"/>
        <v>0</v>
      </c>
      <c r="AR598" s="269">
        <f t="shared" si="486"/>
        <v>0</v>
      </c>
      <c r="AS598" s="269">
        <f t="shared" si="482"/>
        <v>0</v>
      </c>
      <c r="AT598" s="269">
        <f t="shared" si="432"/>
        <v>0</v>
      </c>
      <c r="AV598" s="269">
        <f t="shared" si="437"/>
        <v>0</v>
      </c>
      <c r="AW598" s="269">
        <f t="shared" si="456"/>
        <v>0</v>
      </c>
      <c r="AY598" s="269">
        <f t="shared" si="457"/>
        <v>15000</v>
      </c>
      <c r="AZ598" s="269">
        <f t="shared" si="458"/>
        <v>100</v>
      </c>
      <c r="BB598" s="268">
        <f t="shared" si="459"/>
        <v>0</v>
      </c>
      <c r="BC598" s="269">
        <f t="shared" si="460"/>
        <v>0</v>
      </c>
      <c r="BD598" s="269">
        <f t="shared" si="461"/>
        <v>15000</v>
      </c>
      <c r="BE598" s="93"/>
    </row>
    <row r="599" spans="1:57" ht="30" customHeight="1" x14ac:dyDescent="0.2">
      <c r="A599" s="177"/>
      <c r="B599" s="178"/>
      <c r="C599" s="178"/>
      <c r="D599" s="179"/>
      <c r="E599" s="180"/>
      <c r="F599" s="178"/>
      <c r="G599" s="104"/>
      <c r="H599" s="181" t="s">
        <v>71</v>
      </c>
      <c r="I599" s="182"/>
      <c r="J599" s="183"/>
      <c r="K599" s="184"/>
      <c r="L599" s="184"/>
      <c r="M599" s="185"/>
      <c r="N599" s="186" t="s">
        <v>72</v>
      </c>
      <c r="O599" s="188">
        <f>SUM(O600:O602)</f>
        <v>0</v>
      </c>
      <c r="P599" s="187">
        <f t="shared" si="483"/>
        <v>15000</v>
      </c>
      <c r="Q599" s="272">
        <f t="shared" si="483"/>
        <v>15000</v>
      </c>
      <c r="R599" s="273">
        <f t="shared" si="483"/>
        <v>15000</v>
      </c>
      <c r="S599" s="187">
        <f t="shared" si="483"/>
        <v>15000</v>
      </c>
      <c r="T599" s="187"/>
      <c r="U599" s="187">
        <f t="shared" si="483"/>
        <v>0</v>
      </c>
      <c r="V599" s="187">
        <f t="shared" si="483"/>
        <v>0</v>
      </c>
      <c r="W599" s="187">
        <f t="shared" si="483"/>
        <v>4500</v>
      </c>
      <c r="X599" s="187">
        <f t="shared" si="452"/>
        <v>4500</v>
      </c>
      <c r="Y599" s="187">
        <f t="shared" si="477"/>
        <v>30</v>
      </c>
      <c r="Z599" s="274"/>
      <c r="AA599" s="187">
        <f t="shared" si="484"/>
        <v>8500</v>
      </c>
      <c r="AB599" s="187">
        <f t="shared" si="484"/>
        <v>1000</v>
      </c>
      <c r="AC599" s="187">
        <f t="shared" si="484"/>
        <v>1000</v>
      </c>
      <c r="AD599" s="187">
        <f t="shared" si="480"/>
        <v>10500</v>
      </c>
      <c r="AE599" s="187">
        <f t="shared" ref="AE599:AE657" si="487">AD599/(S599/100)</f>
        <v>70</v>
      </c>
      <c r="AF599" s="274"/>
      <c r="AG599" s="187">
        <f t="shared" si="478"/>
        <v>15000</v>
      </c>
      <c r="AH599" s="187">
        <f t="shared" si="479"/>
        <v>100</v>
      </c>
      <c r="AI599" s="274"/>
      <c r="AJ599" s="187">
        <f t="shared" si="485"/>
        <v>0</v>
      </c>
      <c r="AK599" s="187">
        <f t="shared" si="485"/>
        <v>0</v>
      </c>
      <c r="AL599" s="187">
        <f t="shared" si="485"/>
        <v>0</v>
      </c>
      <c r="AM599" s="187">
        <f t="shared" si="481"/>
        <v>0</v>
      </c>
      <c r="AN599" s="187">
        <f t="shared" ref="AN599:AN657" si="488">AM599/(S599/100)</f>
        <v>0</v>
      </c>
      <c r="AO599" s="274"/>
      <c r="AP599" s="187">
        <f t="shared" si="486"/>
        <v>0</v>
      </c>
      <c r="AQ599" s="187">
        <f t="shared" si="486"/>
        <v>0</v>
      </c>
      <c r="AR599" s="187">
        <f t="shared" si="486"/>
        <v>0</v>
      </c>
      <c r="AS599" s="187">
        <f t="shared" si="482"/>
        <v>0</v>
      </c>
      <c r="AT599" s="187">
        <f t="shared" ref="AT599:AT657" si="489">AS599/(S599/100)</f>
        <v>0</v>
      </c>
      <c r="AU599" s="274"/>
      <c r="AV599" s="187">
        <f t="shared" si="437"/>
        <v>0</v>
      </c>
      <c r="AW599" s="187">
        <f t="shared" si="456"/>
        <v>0</v>
      </c>
      <c r="AX599" s="274"/>
      <c r="AY599" s="187">
        <f t="shared" si="457"/>
        <v>15000</v>
      </c>
      <c r="AZ599" s="187">
        <f t="shared" si="458"/>
        <v>100</v>
      </c>
      <c r="BA599" s="274"/>
      <c r="BB599" s="188">
        <f t="shared" si="459"/>
        <v>0</v>
      </c>
      <c r="BC599" s="187">
        <f t="shared" si="460"/>
        <v>0</v>
      </c>
      <c r="BD599" s="187">
        <f t="shared" si="461"/>
        <v>15000</v>
      </c>
      <c r="BE599" s="93"/>
    </row>
    <row r="600" spans="1:57" ht="30" customHeight="1" thickBot="1" x14ac:dyDescent="0.25">
      <c r="A600" s="74"/>
      <c r="B600" s="76"/>
      <c r="C600" s="76"/>
      <c r="D600" s="77"/>
      <c r="E600" s="78"/>
      <c r="F600" s="76"/>
      <c r="G600" s="79"/>
      <c r="H600" s="80"/>
      <c r="I600" s="118">
        <v>2</v>
      </c>
      <c r="J600" s="78"/>
      <c r="K600" s="76"/>
      <c r="L600" s="76"/>
      <c r="M600" s="77"/>
      <c r="N600" s="119" t="s">
        <v>51</v>
      </c>
      <c r="O600" s="120">
        <f>SUM(O601:O603)</f>
        <v>0</v>
      </c>
      <c r="P600" s="189">
        <f t="shared" si="483"/>
        <v>15000</v>
      </c>
      <c r="Q600" s="122">
        <f t="shared" si="483"/>
        <v>15000</v>
      </c>
      <c r="R600" s="123">
        <f t="shared" si="483"/>
        <v>15000</v>
      </c>
      <c r="S600" s="189">
        <f t="shared" si="483"/>
        <v>15000</v>
      </c>
      <c r="T600" s="189"/>
      <c r="U600" s="189">
        <f t="shared" si="483"/>
        <v>0</v>
      </c>
      <c r="V600" s="189">
        <f t="shared" si="483"/>
        <v>0</v>
      </c>
      <c r="W600" s="189">
        <f t="shared" si="483"/>
        <v>4500</v>
      </c>
      <c r="X600" s="189">
        <f t="shared" si="452"/>
        <v>4500</v>
      </c>
      <c r="Y600" s="189">
        <f t="shared" si="477"/>
        <v>30</v>
      </c>
      <c r="AA600" s="189">
        <f t="shared" si="484"/>
        <v>8500</v>
      </c>
      <c r="AB600" s="189">
        <f t="shared" si="484"/>
        <v>1000</v>
      </c>
      <c r="AC600" s="189">
        <f t="shared" si="484"/>
        <v>1000</v>
      </c>
      <c r="AD600" s="189">
        <f t="shared" si="480"/>
        <v>10500</v>
      </c>
      <c r="AE600" s="189">
        <f t="shared" si="487"/>
        <v>70</v>
      </c>
      <c r="AG600" s="189">
        <f t="shared" si="478"/>
        <v>15000</v>
      </c>
      <c r="AH600" s="189">
        <f t="shared" si="479"/>
        <v>100</v>
      </c>
      <c r="AJ600" s="189">
        <f t="shared" si="485"/>
        <v>0</v>
      </c>
      <c r="AK600" s="189">
        <f t="shared" si="485"/>
        <v>0</v>
      </c>
      <c r="AL600" s="189">
        <f t="shared" si="485"/>
        <v>0</v>
      </c>
      <c r="AM600" s="189">
        <f t="shared" si="481"/>
        <v>0</v>
      </c>
      <c r="AN600" s="189">
        <f t="shared" si="488"/>
        <v>0</v>
      </c>
      <c r="AP600" s="189">
        <f t="shared" si="486"/>
        <v>0</v>
      </c>
      <c r="AQ600" s="189">
        <f t="shared" si="486"/>
        <v>0</v>
      </c>
      <c r="AR600" s="189">
        <f t="shared" si="486"/>
        <v>0</v>
      </c>
      <c r="AS600" s="189">
        <f t="shared" si="482"/>
        <v>0</v>
      </c>
      <c r="AT600" s="189">
        <f t="shared" si="489"/>
        <v>0</v>
      </c>
      <c r="AV600" s="189">
        <f t="shared" ref="AV600:AV657" si="490">AM600+AS600</f>
        <v>0</v>
      </c>
      <c r="AW600" s="189">
        <f t="shared" si="456"/>
        <v>0</v>
      </c>
      <c r="AY600" s="189">
        <f t="shared" si="457"/>
        <v>15000</v>
      </c>
      <c r="AZ600" s="189">
        <f t="shared" si="458"/>
        <v>100</v>
      </c>
      <c r="BB600" s="120">
        <f t="shared" si="459"/>
        <v>0</v>
      </c>
      <c r="BC600" s="189">
        <f t="shared" si="460"/>
        <v>0</v>
      </c>
      <c r="BD600" s="189">
        <f t="shared" si="461"/>
        <v>15000</v>
      </c>
      <c r="BE600" s="93"/>
    </row>
    <row r="601" spans="1:57" ht="30" customHeight="1" thickBot="1" x14ac:dyDescent="0.25">
      <c r="A601" s="74"/>
      <c r="B601" s="76"/>
      <c r="C601" s="76"/>
      <c r="D601" s="94"/>
      <c r="E601" s="180"/>
      <c r="F601" s="178"/>
      <c r="G601" s="190"/>
      <c r="H601" s="191"/>
      <c r="I601" s="192"/>
      <c r="J601" s="124" t="s">
        <v>52</v>
      </c>
      <c r="K601" s="178"/>
      <c r="L601" s="178"/>
      <c r="M601" s="179"/>
      <c r="N601" s="101" t="s">
        <v>53</v>
      </c>
      <c r="O601" s="101">
        <f>SUM(O602:O604)</f>
        <v>0</v>
      </c>
      <c r="P601" s="101">
        <f>SUM(P602:P604)</f>
        <v>15000</v>
      </c>
      <c r="Q601" s="275">
        <f>SUM(Q602:Q604)</f>
        <v>15000</v>
      </c>
      <c r="R601" s="276">
        <f>SUM(R602:R604)</f>
        <v>15000</v>
      </c>
      <c r="S601" s="101">
        <f>SUM(S602:S604)</f>
        <v>15000</v>
      </c>
      <c r="T601" s="101"/>
      <c r="U601" s="101">
        <f>SUM(U602:U604)</f>
        <v>0</v>
      </c>
      <c r="V601" s="101">
        <f>SUM(V602:V604)</f>
        <v>0</v>
      </c>
      <c r="W601" s="101">
        <f>SUM(W602:W604)</f>
        <v>4500</v>
      </c>
      <c r="X601" s="101">
        <f t="shared" si="452"/>
        <v>4500</v>
      </c>
      <c r="Y601" s="86">
        <f t="shared" si="477"/>
        <v>30</v>
      </c>
      <c r="AA601" s="101">
        <f>SUM(AA602:AA604)</f>
        <v>8500</v>
      </c>
      <c r="AB601" s="101">
        <f>SUM(AB602:AB604)</f>
        <v>1000</v>
      </c>
      <c r="AC601" s="101">
        <f>SUM(AC602:AC604)</f>
        <v>1000</v>
      </c>
      <c r="AD601" s="101">
        <f t="shared" si="480"/>
        <v>10500</v>
      </c>
      <c r="AE601" s="170">
        <f t="shared" si="487"/>
        <v>70</v>
      </c>
      <c r="AG601" s="101">
        <f t="shared" si="478"/>
        <v>15000</v>
      </c>
      <c r="AH601" s="101">
        <f t="shared" si="479"/>
        <v>100</v>
      </c>
      <c r="AJ601" s="101">
        <f>SUM(AJ602:AJ604)</f>
        <v>0</v>
      </c>
      <c r="AK601" s="101">
        <f>SUM(AK602:AK604)</f>
        <v>0</v>
      </c>
      <c r="AL601" s="101">
        <f>SUM(AL602:AL604)</f>
        <v>0</v>
      </c>
      <c r="AM601" s="101">
        <f t="shared" si="481"/>
        <v>0</v>
      </c>
      <c r="AN601" s="170">
        <f t="shared" si="488"/>
        <v>0</v>
      </c>
      <c r="AP601" s="101">
        <f>SUM(AP602:AP604)</f>
        <v>0</v>
      </c>
      <c r="AQ601" s="101">
        <f>SUM(AQ602:AQ604)</f>
        <v>0</v>
      </c>
      <c r="AR601" s="101">
        <f>SUM(AR602:AR604)</f>
        <v>0</v>
      </c>
      <c r="AS601" s="101">
        <f t="shared" si="482"/>
        <v>0</v>
      </c>
      <c r="AT601" s="170">
        <f t="shared" si="489"/>
        <v>0</v>
      </c>
      <c r="AV601" s="101">
        <f t="shared" si="490"/>
        <v>0</v>
      </c>
      <c r="AW601" s="86">
        <f t="shared" si="456"/>
        <v>0</v>
      </c>
      <c r="AY601" s="101">
        <f t="shared" si="457"/>
        <v>15000</v>
      </c>
      <c r="AZ601" s="101">
        <f t="shared" si="458"/>
        <v>100</v>
      </c>
      <c r="BB601" s="101">
        <f t="shared" si="459"/>
        <v>0</v>
      </c>
      <c r="BC601" s="101">
        <f t="shared" si="460"/>
        <v>0</v>
      </c>
      <c r="BD601" s="101">
        <f t="shared" si="461"/>
        <v>15000</v>
      </c>
    </row>
    <row r="602" spans="1:57" ht="30" customHeight="1" thickBot="1" x14ac:dyDescent="0.25">
      <c r="A602" s="74"/>
      <c r="B602" s="76"/>
      <c r="C602" s="76"/>
      <c r="D602" s="77"/>
      <c r="E602" s="78"/>
      <c r="F602" s="76"/>
      <c r="G602" s="79"/>
      <c r="H602" s="80"/>
      <c r="I602" s="81"/>
      <c r="J602" s="78"/>
      <c r="K602" s="127">
        <v>2</v>
      </c>
      <c r="L602" s="83"/>
      <c r="M602" s="77"/>
      <c r="N602" s="128" t="s">
        <v>54</v>
      </c>
      <c r="O602" s="129">
        <v>0</v>
      </c>
      <c r="P602" s="117">
        <v>11000</v>
      </c>
      <c r="Q602" s="117">
        <v>11000</v>
      </c>
      <c r="R602" s="117">
        <v>11000</v>
      </c>
      <c r="S602" s="117">
        <v>11000</v>
      </c>
      <c r="T602" s="117"/>
      <c r="U602" s="117"/>
      <c r="V602" s="117"/>
      <c r="W602" s="117">
        <v>3000</v>
      </c>
      <c r="X602" s="117">
        <f t="shared" si="452"/>
        <v>3000</v>
      </c>
      <c r="Y602" s="86">
        <f t="shared" si="477"/>
        <v>27.272727272727273</v>
      </c>
      <c r="AA602" s="117">
        <v>6000</v>
      </c>
      <c r="AB602" s="117">
        <v>1000</v>
      </c>
      <c r="AC602" s="117">
        <v>1000</v>
      </c>
      <c r="AD602" s="117">
        <f t="shared" si="480"/>
        <v>8000</v>
      </c>
      <c r="AE602" s="170">
        <f t="shared" si="487"/>
        <v>72.727272727272734</v>
      </c>
      <c r="AG602" s="117">
        <f t="shared" si="478"/>
        <v>11000</v>
      </c>
      <c r="AH602" s="117">
        <f t="shared" si="479"/>
        <v>100</v>
      </c>
      <c r="AJ602" s="117"/>
      <c r="AK602" s="117"/>
      <c r="AL602" s="117"/>
      <c r="AM602" s="117">
        <f t="shared" si="481"/>
        <v>0</v>
      </c>
      <c r="AN602" s="170">
        <f t="shared" si="488"/>
        <v>0</v>
      </c>
      <c r="AP602" s="117"/>
      <c r="AQ602" s="117"/>
      <c r="AR602" s="117"/>
      <c r="AS602" s="117">
        <f t="shared" si="482"/>
        <v>0</v>
      </c>
      <c r="AT602" s="170">
        <f t="shared" si="489"/>
        <v>0</v>
      </c>
      <c r="AV602" s="117">
        <f t="shared" si="490"/>
        <v>0</v>
      </c>
      <c r="AW602" s="86">
        <f t="shared" si="456"/>
        <v>0</v>
      </c>
      <c r="AY602" s="117">
        <f t="shared" si="457"/>
        <v>11000</v>
      </c>
      <c r="AZ602" s="117">
        <f t="shared" si="458"/>
        <v>100</v>
      </c>
      <c r="BB602" s="117">
        <f t="shared" si="459"/>
        <v>0</v>
      </c>
      <c r="BC602" s="117">
        <f t="shared" si="460"/>
        <v>0</v>
      </c>
      <c r="BD602" s="117">
        <f t="shared" si="461"/>
        <v>11000</v>
      </c>
    </row>
    <row r="603" spans="1:57" ht="30" customHeight="1" thickBot="1" x14ac:dyDescent="0.25">
      <c r="A603" s="74"/>
      <c r="B603" s="76"/>
      <c r="C603" s="76"/>
      <c r="D603" s="77"/>
      <c r="E603" s="78"/>
      <c r="F603" s="76"/>
      <c r="G603" s="79"/>
      <c r="H603" s="80"/>
      <c r="I603" s="81"/>
      <c r="J603" s="78"/>
      <c r="K603" s="127">
        <v>5</v>
      </c>
      <c r="L603" s="83"/>
      <c r="M603" s="77"/>
      <c r="N603" s="128" t="s">
        <v>55</v>
      </c>
      <c r="O603" s="129">
        <v>0</v>
      </c>
      <c r="P603" s="117">
        <v>2000</v>
      </c>
      <c r="Q603" s="117">
        <v>2000</v>
      </c>
      <c r="R603" s="117">
        <v>2000</v>
      </c>
      <c r="S603" s="117">
        <v>2000</v>
      </c>
      <c r="T603" s="117"/>
      <c r="U603" s="117"/>
      <c r="V603" s="117"/>
      <c r="W603" s="117">
        <v>500</v>
      </c>
      <c r="X603" s="117">
        <f t="shared" si="452"/>
        <v>500</v>
      </c>
      <c r="Y603" s="86">
        <f t="shared" si="477"/>
        <v>25</v>
      </c>
      <c r="AA603" s="117">
        <v>1500</v>
      </c>
      <c r="AB603" s="117"/>
      <c r="AC603" s="117"/>
      <c r="AD603" s="117">
        <f t="shared" si="480"/>
        <v>1500</v>
      </c>
      <c r="AE603" s="170">
        <f t="shared" si="487"/>
        <v>75</v>
      </c>
      <c r="AG603" s="117">
        <f t="shared" si="478"/>
        <v>2000</v>
      </c>
      <c r="AH603" s="117">
        <f t="shared" si="479"/>
        <v>100</v>
      </c>
      <c r="AJ603" s="117"/>
      <c r="AK603" s="117"/>
      <c r="AL603" s="117"/>
      <c r="AM603" s="117">
        <f t="shared" si="481"/>
        <v>0</v>
      </c>
      <c r="AN603" s="170">
        <f t="shared" si="488"/>
        <v>0</v>
      </c>
      <c r="AP603" s="117"/>
      <c r="AQ603" s="117"/>
      <c r="AR603" s="117"/>
      <c r="AS603" s="117">
        <f t="shared" si="482"/>
        <v>0</v>
      </c>
      <c r="AT603" s="170">
        <f t="shared" si="489"/>
        <v>0</v>
      </c>
      <c r="AV603" s="117">
        <f t="shared" si="490"/>
        <v>0</v>
      </c>
      <c r="AW603" s="86">
        <f t="shared" si="456"/>
        <v>0</v>
      </c>
      <c r="AY603" s="117">
        <f t="shared" si="457"/>
        <v>2000</v>
      </c>
      <c r="AZ603" s="117">
        <f t="shared" si="458"/>
        <v>100</v>
      </c>
      <c r="BB603" s="117">
        <f t="shared" si="459"/>
        <v>0</v>
      </c>
      <c r="BC603" s="117">
        <f t="shared" si="460"/>
        <v>0</v>
      </c>
      <c r="BD603" s="117">
        <f t="shared" si="461"/>
        <v>2000</v>
      </c>
    </row>
    <row r="604" spans="1:57" ht="30" customHeight="1" x14ac:dyDescent="0.2">
      <c r="A604" s="74"/>
      <c r="B604" s="76"/>
      <c r="C604" s="76"/>
      <c r="D604" s="77"/>
      <c r="E604" s="78"/>
      <c r="F604" s="76"/>
      <c r="G604" s="79"/>
      <c r="H604" s="80"/>
      <c r="I604" s="81"/>
      <c r="J604" s="78"/>
      <c r="K604" s="127">
        <v>7</v>
      </c>
      <c r="L604" s="83"/>
      <c r="M604" s="77"/>
      <c r="N604" s="128" t="s">
        <v>56</v>
      </c>
      <c r="O604" s="129">
        <v>0</v>
      </c>
      <c r="P604" s="117">
        <v>2000</v>
      </c>
      <c r="Q604" s="117">
        <v>2000</v>
      </c>
      <c r="R604" s="117">
        <v>2000</v>
      </c>
      <c r="S604" s="117">
        <v>2000</v>
      </c>
      <c r="T604" s="117"/>
      <c r="U604" s="117"/>
      <c r="V604" s="117"/>
      <c r="W604" s="117">
        <v>1000</v>
      </c>
      <c r="X604" s="117">
        <f t="shared" si="452"/>
        <v>1000</v>
      </c>
      <c r="Y604" s="86">
        <f t="shared" si="477"/>
        <v>50</v>
      </c>
      <c r="AA604" s="117">
        <v>1000</v>
      </c>
      <c r="AB604" s="117"/>
      <c r="AC604" s="117"/>
      <c r="AD604" s="117">
        <f t="shared" si="480"/>
        <v>1000</v>
      </c>
      <c r="AE604" s="170">
        <f t="shared" si="487"/>
        <v>50</v>
      </c>
      <c r="AG604" s="117">
        <f t="shared" si="478"/>
        <v>2000</v>
      </c>
      <c r="AH604" s="117">
        <f t="shared" si="479"/>
        <v>100</v>
      </c>
      <c r="AJ604" s="117"/>
      <c r="AK604" s="117"/>
      <c r="AL604" s="117"/>
      <c r="AM604" s="117">
        <f t="shared" si="481"/>
        <v>0</v>
      </c>
      <c r="AN604" s="170">
        <f t="shared" si="488"/>
        <v>0</v>
      </c>
      <c r="AP604" s="117"/>
      <c r="AQ604" s="117"/>
      <c r="AR604" s="117"/>
      <c r="AS604" s="117">
        <f t="shared" si="482"/>
        <v>0</v>
      </c>
      <c r="AT604" s="170">
        <f t="shared" si="489"/>
        <v>0</v>
      </c>
      <c r="AV604" s="117">
        <f t="shared" si="490"/>
        <v>0</v>
      </c>
      <c r="AW604" s="86">
        <f t="shared" si="456"/>
        <v>0</v>
      </c>
      <c r="AY604" s="117">
        <f t="shared" si="457"/>
        <v>2000</v>
      </c>
      <c r="AZ604" s="117">
        <f t="shared" si="458"/>
        <v>100</v>
      </c>
      <c r="BB604" s="117">
        <f t="shared" si="459"/>
        <v>0</v>
      </c>
      <c r="BC604" s="117">
        <f t="shared" si="460"/>
        <v>0</v>
      </c>
      <c r="BD604" s="117">
        <f t="shared" si="461"/>
        <v>2000</v>
      </c>
    </row>
    <row r="605" spans="1:57" ht="30" customHeight="1" x14ac:dyDescent="0.2">
      <c r="A605" s="74"/>
      <c r="B605" s="76"/>
      <c r="C605" s="76"/>
      <c r="D605" s="77"/>
      <c r="E605" s="78"/>
      <c r="F605" s="100">
        <v>8</v>
      </c>
      <c r="G605" s="79"/>
      <c r="H605" s="80"/>
      <c r="I605" s="81"/>
      <c r="J605" s="78"/>
      <c r="K605" s="82"/>
      <c r="L605" s="83"/>
      <c r="M605" s="77"/>
      <c r="N605" s="101" t="s">
        <v>105</v>
      </c>
      <c r="O605" s="102">
        <v>20000</v>
      </c>
      <c r="P605" s="103">
        <f t="shared" ref="P605:W608" si="491">P606</f>
        <v>24000</v>
      </c>
      <c r="Q605" s="125">
        <f t="shared" si="491"/>
        <v>28000</v>
      </c>
      <c r="R605" s="126">
        <f t="shared" si="491"/>
        <v>28000</v>
      </c>
      <c r="S605" s="103">
        <f t="shared" si="491"/>
        <v>24000</v>
      </c>
      <c r="T605" s="103"/>
      <c r="U605" s="103">
        <f t="shared" ref="U605:W606" si="492">U606</f>
        <v>0</v>
      </c>
      <c r="V605" s="103">
        <f t="shared" si="492"/>
        <v>0</v>
      </c>
      <c r="W605" s="103">
        <f t="shared" si="492"/>
        <v>6000</v>
      </c>
      <c r="X605" s="103">
        <f t="shared" si="452"/>
        <v>6000</v>
      </c>
      <c r="Y605" s="103">
        <f t="shared" si="477"/>
        <v>25</v>
      </c>
      <c r="AA605" s="103">
        <f t="shared" ref="AA605:AC608" si="493">AA606</f>
        <v>11500</v>
      </c>
      <c r="AB605" s="103">
        <f t="shared" si="493"/>
        <v>4000</v>
      </c>
      <c r="AC605" s="103">
        <f t="shared" si="493"/>
        <v>2500</v>
      </c>
      <c r="AD605" s="103">
        <f t="shared" si="480"/>
        <v>18000</v>
      </c>
      <c r="AE605" s="103">
        <f t="shared" si="487"/>
        <v>75</v>
      </c>
      <c r="AG605" s="103">
        <f t="shared" si="478"/>
        <v>24000</v>
      </c>
      <c r="AH605" s="103">
        <f t="shared" si="479"/>
        <v>100</v>
      </c>
      <c r="AJ605" s="103">
        <f t="shared" ref="AJ605:AL608" si="494">AJ606</f>
        <v>0</v>
      </c>
      <c r="AK605" s="103">
        <f t="shared" si="494"/>
        <v>0</v>
      </c>
      <c r="AL605" s="103">
        <f t="shared" si="494"/>
        <v>0</v>
      </c>
      <c r="AM605" s="103">
        <f t="shared" si="481"/>
        <v>0</v>
      </c>
      <c r="AN605" s="103">
        <f t="shared" si="488"/>
        <v>0</v>
      </c>
      <c r="AP605" s="103">
        <f t="shared" ref="AP605:AR608" si="495">AP606</f>
        <v>0</v>
      </c>
      <c r="AQ605" s="103">
        <f t="shared" si="495"/>
        <v>0</v>
      </c>
      <c r="AR605" s="103">
        <f t="shared" si="495"/>
        <v>0</v>
      </c>
      <c r="AS605" s="103">
        <f t="shared" si="482"/>
        <v>0</v>
      </c>
      <c r="AT605" s="103">
        <f t="shared" si="489"/>
        <v>0</v>
      </c>
      <c r="AV605" s="103">
        <f t="shared" si="490"/>
        <v>0</v>
      </c>
      <c r="AW605" s="103">
        <f t="shared" si="456"/>
        <v>0</v>
      </c>
      <c r="AY605" s="103">
        <f t="shared" si="457"/>
        <v>24000</v>
      </c>
      <c r="AZ605" s="103">
        <f t="shared" si="458"/>
        <v>100</v>
      </c>
      <c r="BB605" s="102">
        <f t="shared" si="459"/>
        <v>0</v>
      </c>
      <c r="BC605" s="103">
        <f t="shared" si="460"/>
        <v>0</v>
      </c>
      <c r="BD605" s="103">
        <f t="shared" si="461"/>
        <v>24000</v>
      </c>
      <c r="BE605" s="93"/>
    </row>
    <row r="606" spans="1:57" ht="30" customHeight="1" x14ac:dyDescent="0.2">
      <c r="A606" s="74"/>
      <c r="B606" s="76"/>
      <c r="C606" s="76"/>
      <c r="D606" s="77"/>
      <c r="E606" s="78"/>
      <c r="F606" s="76"/>
      <c r="G606" s="104">
        <v>8</v>
      </c>
      <c r="H606" s="105"/>
      <c r="I606" s="81"/>
      <c r="J606" s="78"/>
      <c r="K606" s="82"/>
      <c r="L606" s="83"/>
      <c r="M606" s="77"/>
      <c r="N606" s="101" t="s">
        <v>105</v>
      </c>
      <c r="O606" s="102">
        <v>20000</v>
      </c>
      <c r="P606" s="103">
        <f t="shared" si="491"/>
        <v>24000</v>
      </c>
      <c r="Q606" s="125">
        <f t="shared" si="491"/>
        <v>28000</v>
      </c>
      <c r="R606" s="126">
        <f t="shared" si="491"/>
        <v>28000</v>
      </c>
      <c r="S606" s="103">
        <f t="shared" si="491"/>
        <v>24000</v>
      </c>
      <c r="T606" s="103"/>
      <c r="U606" s="103">
        <f t="shared" si="492"/>
        <v>0</v>
      </c>
      <c r="V606" s="103">
        <f t="shared" si="492"/>
        <v>0</v>
      </c>
      <c r="W606" s="103">
        <f t="shared" si="492"/>
        <v>6000</v>
      </c>
      <c r="X606" s="103">
        <f t="shared" si="452"/>
        <v>6000</v>
      </c>
      <c r="Y606" s="103">
        <f t="shared" si="477"/>
        <v>25</v>
      </c>
      <c r="AA606" s="103">
        <f t="shared" si="493"/>
        <v>11500</v>
      </c>
      <c r="AB606" s="103">
        <f t="shared" si="493"/>
        <v>4000</v>
      </c>
      <c r="AC606" s="103">
        <f t="shared" si="493"/>
        <v>2500</v>
      </c>
      <c r="AD606" s="103">
        <f t="shared" si="480"/>
        <v>18000</v>
      </c>
      <c r="AE606" s="103">
        <f t="shared" si="487"/>
        <v>75</v>
      </c>
      <c r="AG606" s="103">
        <f t="shared" si="478"/>
        <v>24000</v>
      </c>
      <c r="AH606" s="103">
        <f t="shared" si="479"/>
        <v>100</v>
      </c>
      <c r="AJ606" s="103">
        <f t="shared" si="494"/>
        <v>0</v>
      </c>
      <c r="AK606" s="103">
        <f t="shared" si="494"/>
        <v>0</v>
      </c>
      <c r="AL606" s="103">
        <f t="shared" si="494"/>
        <v>0</v>
      </c>
      <c r="AM606" s="103">
        <f t="shared" si="481"/>
        <v>0</v>
      </c>
      <c r="AN606" s="103">
        <f t="shared" si="488"/>
        <v>0</v>
      </c>
      <c r="AP606" s="103">
        <f t="shared" si="495"/>
        <v>0</v>
      </c>
      <c r="AQ606" s="103">
        <f t="shared" si="495"/>
        <v>0</v>
      </c>
      <c r="AR606" s="103">
        <f t="shared" si="495"/>
        <v>0</v>
      </c>
      <c r="AS606" s="103">
        <f t="shared" si="482"/>
        <v>0</v>
      </c>
      <c r="AT606" s="103">
        <f t="shared" si="489"/>
        <v>0</v>
      </c>
      <c r="AV606" s="103">
        <f t="shared" si="490"/>
        <v>0</v>
      </c>
      <c r="AW606" s="103">
        <f t="shared" si="456"/>
        <v>0</v>
      </c>
      <c r="AY606" s="103">
        <f t="shared" si="457"/>
        <v>24000</v>
      </c>
      <c r="AZ606" s="103">
        <f t="shared" si="458"/>
        <v>100</v>
      </c>
      <c r="BB606" s="102">
        <f t="shared" si="459"/>
        <v>0</v>
      </c>
      <c r="BC606" s="103">
        <f t="shared" si="460"/>
        <v>0</v>
      </c>
      <c r="BD606" s="103">
        <f t="shared" si="461"/>
        <v>24000</v>
      </c>
      <c r="BE606" s="93"/>
    </row>
    <row r="607" spans="1:57" ht="30" customHeight="1" x14ac:dyDescent="0.2">
      <c r="A607" s="74"/>
      <c r="B607" s="76"/>
      <c r="C607" s="76"/>
      <c r="D607" s="77"/>
      <c r="E607" s="78"/>
      <c r="F607" s="76"/>
      <c r="G607" s="104"/>
      <c r="H607" s="169" t="s">
        <v>43</v>
      </c>
      <c r="I607" s="81"/>
      <c r="J607" s="78"/>
      <c r="K607" s="82"/>
      <c r="L607" s="83"/>
      <c r="M607" s="77"/>
      <c r="N607" s="101" t="s">
        <v>105</v>
      </c>
      <c r="O607" s="102">
        <v>20000</v>
      </c>
      <c r="P607" s="103">
        <f t="shared" si="491"/>
        <v>24000</v>
      </c>
      <c r="Q607" s="125">
        <f t="shared" si="491"/>
        <v>28000</v>
      </c>
      <c r="R607" s="126">
        <f t="shared" si="491"/>
        <v>28000</v>
      </c>
      <c r="S607" s="103">
        <f t="shared" si="491"/>
        <v>24000</v>
      </c>
      <c r="T607" s="103"/>
      <c r="U607" s="103">
        <f t="shared" si="491"/>
        <v>0</v>
      </c>
      <c r="V607" s="103">
        <f t="shared" si="491"/>
        <v>0</v>
      </c>
      <c r="W607" s="103">
        <f t="shared" si="491"/>
        <v>6000</v>
      </c>
      <c r="X607" s="103">
        <f t="shared" si="452"/>
        <v>6000</v>
      </c>
      <c r="Y607" s="103">
        <f t="shared" si="477"/>
        <v>25</v>
      </c>
      <c r="AA607" s="103">
        <f t="shared" si="493"/>
        <v>11500</v>
      </c>
      <c r="AB607" s="103">
        <f t="shared" si="493"/>
        <v>4000</v>
      </c>
      <c r="AC607" s="103">
        <f t="shared" si="493"/>
        <v>2500</v>
      </c>
      <c r="AD607" s="103">
        <f t="shared" si="480"/>
        <v>18000</v>
      </c>
      <c r="AE607" s="103">
        <f t="shared" si="487"/>
        <v>75</v>
      </c>
      <c r="AG607" s="103">
        <f t="shared" si="478"/>
        <v>24000</v>
      </c>
      <c r="AH607" s="103">
        <f t="shared" si="479"/>
        <v>100</v>
      </c>
      <c r="AJ607" s="103">
        <f t="shared" si="494"/>
        <v>0</v>
      </c>
      <c r="AK607" s="103">
        <f t="shared" si="494"/>
        <v>0</v>
      </c>
      <c r="AL607" s="103">
        <f t="shared" si="494"/>
        <v>0</v>
      </c>
      <c r="AM607" s="103">
        <f t="shared" si="481"/>
        <v>0</v>
      </c>
      <c r="AN607" s="103">
        <f t="shared" si="488"/>
        <v>0</v>
      </c>
      <c r="AP607" s="103">
        <f t="shared" si="495"/>
        <v>0</v>
      </c>
      <c r="AQ607" s="103">
        <f t="shared" si="495"/>
        <v>0</v>
      </c>
      <c r="AR607" s="103">
        <f t="shared" si="495"/>
        <v>0</v>
      </c>
      <c r="AS607" s="103">
        <f t="shared" si="482"/>
        <v>0</v>
      </c>
      <c r="AT607" s="103">
        <f t="shared" si="489"/>
        <v>0</v>
      </c>
      <c r="AV607" s="103">
        <f t="shared" si="490"/>
        <v>0</v>
      </c>
      <c r="AW607" s="103">
        <f t="shared" si="456"/>
        <v>0</v>
      </c>
      <c r="AY607" s="103">
        <f t="shared" si="457"/>
        <v>24000</v>
      </c>
      <c r="AZ607" s="103">
        <f t="shared" si="458"/>
        <v>100</v>
      </c>
      <c r="BB607" s="102">
        <f t="shared" si="459"/>
        <v>0</v>
      </c>
      <c r="BC607" s="103">
        <f t="shared" si="460"/>
        <v>0</v>
      </c>
      <c r="BD607" s="103">
        <f t="shared" si="461"/>
        <v>24000</v>
      </c>
      <c r="BE607" s="93"/>
    </row>
    <row r="608" spans="1:57" ht="30" customHeight="1" x14ac:dyDescent="0.2">
      <c r="A608" s="74"/>
      <c r="B608" s="76"/>
      <c r="C608" s="76"/>
      <c r="D608" s="77"/>
      <c r="E608" s="78"/>
      <c r="F608" s="76"/>
      <c r="G608" s="79"/>
      <c r="H608" s="80"/>
      <c r="I608" s="118">
        <v>2</v>
      </c>
      <c r="J608" s="78"/>
      <c r="K608" s="82"/>
      <c r="L608" s="83"/>
      <c r="M608" s="77"/>
      <c r="N608" s="119" t="s">
        <v>51</v>
      </c>
      <c r="O608" s="120">
        <v>20000</v>
      </c>
      <c r="P608" s="121">
        <f t="shared" si="491"/>
        <v>24000</v>
      </c>
      <c r="Q608" s="122">
        <f t="shared" si="491"/>
        <v>28000</v>
      </c>
      <c r="R608" s="123">
        <f t="shared" si="491"/>
        <v>28000</v>
      </c>
      <c r="S608" s="121">
        <f t="shared" si="491"/>
        <v>24000</v>
      </c>
      <c r="T608" s="121"/>
      <c r="U608" s="121">
        <f t="shared" si="491"/>
        <v>0</v>
      </c>
      <c r="V608" s="121">
        <f t="shared" si="491"/>
        <v>0</v>
      </c>
      <c r="W608" s="121">
        <f t="shared" si="491"/>
        <v>6000</v>
      </c>
      <c r="X608" s="121">
        <f t="shared" si="452"/>
        <v>6000</v>
      </c>
      <c r="Y608" s="121">
        <f t="shared" si="477"/>
        <v>25</v>
      </c>
      <c r="AA608" s="121">
        <f t="shared" si="493"/>
        <v>11500</v>
      </c>
      <c r="AB608" s="121">
        <f t="shared" si="493"/>
        <v>4000</v>
      </c>
      <c r="AC608" s="121">
        <f t="shared" si="493"/>
        <v>2500</v>
      </c>
      <c r="AD608" s="121">
        <f t="shared" si="480"/>
        <v>18000</v>
      </c>
      <c r="AE608" s="121">
        <f t="shared" si="487"/>
        <v>75</v>
      </c>
      <c r="AG608" s="121">
        <f t="shared" si="478"/>
        <v>24000</v>
      </c>
      <c r="AH608" s="121">
        <f t="shared" si="479"/>
        <v>100</v>
      </c>
      <c r="AJ608" s="121">
        <f t="shared" si="494"/>
        <v>0</v>
      </c>
      <c r="AK608" s="121">
        <f t="shared" si="494"/>
        <v>0</v>
      </c>
      <c r="AL608" s="121">
        <f t="shared" si="494"/>
        <v>0</v>
      </c>
      <c r="AM608" s="121">
        <f t="shared" si="481"/>
        <v>0</v>
      </c>
      <c r="AN608" s="121">
        <f t="shared" si="488"/>
        <v>0</v>
      </c>
      <c r="AP608" s="121">
        <f t="shared" si="495"/>
        <v>0</v>
      </c>
      <c r="AQ608" s="121">
        <f t="shared" si="495"/>
        <v>0</v>
      </c>
      <c r="AR608" s="121">
        <f t="shared" si="495"/>
        <v>0</v>
      </c>
      <c r="AS608" s="121">
        <f t="shared" si="482"/>
        <v>0</v>
      </c>
      <c r="AT608" s="121">
        <f t="shared" si="489"/>
        <v>0</v>
      </c>
      <c r="AV608" s="121">
        <f t="shared" si="490"/>
        <v>0</v>
      </c>
      <c r="AW608" s="121">
        <f t="shared" si="456"/>
        <v>0</v>
      </c>
      <c r="AY608" s="121">
        <f t="shared" si="457"/>
        <v>24000</v>
      </c>
      <c r="AZ608" s="121">
        <f t="shared" si="458"/>
        <v>100</v>
      </c>
      <c r="BB608" s="120">
        <f t="shared" si="459"/>
        <v>0</v>
      </c>
      <c r="BC608" s="121">
        <f t="shared" si="460"/>
        <v>0</v>
      </c>
      <c r="BD608" s="121">
        <f t="shared" si="461"/>
        <v>24000</v>
      </c>
      <c r="BE608" s="93"/>
    </row>
    <row r="609" spans="1:57" ht="30" customHeight="1" x14ac:dyDescent="0.2">
      <c r="A609" s="74"/>
      <c r="B609" s="76"/>
      <c r="C609" s="76"/>
      <c r="D609" s="77"/>
      <c r="E609" s="78"/>
      <c r="F609" s="76"/>
      <c r="G609" s="79"/>
      <c r="H609" s="80"/>
      <c r="I609" s="81"/>
      <c r="J609" s="124" t="s">
        <v>52</v>
      </c>
      <c r="K609" s="82"/>
      <c r="L609" s="83"/>
      <c r="M609" s="77"/>
      <c r="N609" s="101" t="s">
        <v>53</v>
      </c>
      <c r="O609" s="102">
        <v>20000</v>
      </c>
      <c r="P609" s="103">
        <f>P610+P611+P612+P613</f>
        <v>24000</v>
      </c>
      <c r="Q609" s="125">
        <f>Q610+Q611+Q612+Q613</f>
        <v>28000</v>
      </c>
      <c r="R609" s="126">
        <f>R610+R611+R612+R613</f>
        <v>28000</v>
      </c>
      <c r="S609" s="103">
        <f>S610+S611+S612+S613</f>
        <v>24000</v>
      </c>
      <c r="T609" s="103"/>
      <c r="U609" s="103">
        <f>U610+U611+U612+U613</f>
        <v>0</v>
      </c>
      <c r="V609" s="103">
        <f>V610+V611+V612+V613</f>
        <v>0</v>
      </c>
      <c r="W609" s="103">
        <f>W610+W611+W612+W613</f>
        <v>6000</v>
      </c>
      <c r="X609" s="103">
        <f t="shared" si="452"/>
        <v>6000</v>
      </c>
      <c r="Y609" s="103">
        <f t="shared" si="477"/>
        <v>25</v>
      </c>
      <c r="AA609" s="103">
        <f>AA610+AA611+AA612+AA613</f>
        <v>11500</v>
      </c>
      <c r="AB609" s="103">
        <f>AB610+AB611+AB612+AB613</f>
        <v>4000</v>
      </c>
      <c r="AC609" s="103">
        <f>AC610+AC611+AC612+AC613</f>
        <v>2500</v>
      </c>
      <c r="AD609" s="103">
        <f t="shared" si="480"/>
        <v>18000</v>
      </c>
      <c r="AE609" s="103">
        <f t="shared" si="487"/>
        <v>75</v>
      </c>
      <c r="AG609" s="103">
        <f t="shared" si="478"/>
        <v>24000</v>
      </c>
      <c r="AH609" s="103">
        <f t="shared" si="479"/>
        <v>100</v>
      </c>
      <c r="AJ609" s="103">
        <f>AJ610+AJ611+AJ612+AJ613</f>
        <v>0</v>
      </c>
      <c r="AK609" s="103">
        <f>AK610+AK611+AK612+AK613</f>
        <v>0</v>
      </c>
      <c r="AL609" s="103">
        <f>AL610+AL611+AL612+AL613</f>
        <v>0</v>
      </c>
      <c r="AM609" s="103">
        <f t="shared" si="481"/>
        <v>0</v>
      </c>
      <c r="AN609" s="103">
        <f t="shared" si="488"/>
        <v>0</v>
      </c>
      <c r="AP609" s="103">
        <f>AP610+AP611+AP612+AP613</f>
        <v>0</v>
      </c>
      <c r="AQ609" s="103">
        <f>AQ610+AQ611+AQ612+AQ613</f>
        <v>0</v>
      </c>
      <c r="AR609" s="103">
        <f>AR610+AR611+AR612+AR613</f>
        <v>0</v>
      </c>
      <c r="AS609" s="103">
        <f t="shared" si="482"/>
        <v>0</v>
      </c>
      <c r="AT609" s="103">
        <f t="shared" si="489"/>
        <v>0</v>
      </c>
      <c r="AV609" s="103">
        <f t="shared" si="490"/>
        <v>0</v>
      </c>
      <c r="AW609" s="103">
        <f t="shared" si="456"/>
        <v>0</v>
      </c>
      <c r="AY609" s="103">
        <f t="shared" si="457"/>
        <v>24000</v>
      </c>
      <c r="AZ609" s="103">
        <f t="shared" si="458"/>
        <v>100</v>
      </c>
      <c r="BB609" s="103">
        <f>S609-AY609</f>
        <v>0</v>
      </c>
      <c r="BC609" s="103">
        <f>BB609/(S609/100)</f>
        <v>0</v>
      </c>
      <c r="BD609" s="103">
        <f>S609-BB609</f>
        <v>24000</v>
      </c>
    </row>
    <row r="610" spans="1:57" ht="30" customHeight="1" x14ac:dyDescent="0.2">
      <c r="A610" s="74"/>
      <c r="B610" s="76"/>
      <c r="C610" s="76"/>
      <c r="D610" s="77"/>
      <c r="E610" s="78"/>
      <c r="F610" s="76"/>
      <c r="G610" s="79"/>
      <c r="H610" s="80"/>
      <c r="I610" s="81"/>
      <c r="J610" s="78"/>
      <c r="K610" s="127">
        <v>2</v>
      </c>
      <c r="L610" s="83"/>
      <c r="M610" s="77"/>
      <c r="N610" s="128" t="s">
        <v>54</v>
      </c>
      <c r="O610" s="129">
        <v>3000</v>
      </c>
      <c r="P610" s="117">
        <v>5000</v>
      </c>
      <c r="Q610" s="117">
        <v>5000</v>
      </c>
      <c r="R610" s="117">
        <v>5000</v>
      </c>
      <c r="S610" s="117">
        <v>5000</v>
      </c>
      <c r="T610" s="117"/>
      <c r="U610" s="117"/>
      <c r="V610" s="117"/>
      <c r="W610" s="117">
        <v>1000</v>
      </c>
      <c r="X610" s="117">
        <f t="shared" si="452"/>
        <v>1000</v>
      </c>
      <c r="Y610" s="144">
        <f t="shared" si="477"/>
        <v>20</v>
      </c>
      <c r="AA610" s="117">
        <v>2000</v>
      </c>
      <c r="AB610" s="117">
        <v>2000</v>
      </c>
      <c r="AC610" s="117"/>
      <c r="AD610" s="117">
        <f t="shared" si="480"/>
        <v>4000</v>
      </c>
      <c r="AE610" s="144">
        <f t="shared" si="487"/>
        <v>80</v>
      </c>
      <c r="AG610" s="117">
        <f t="shared" si="478"/>
        <v>5000</v>
      </c>
      <c r="AH610" s="117">
        <f t="shared" si="479"/>
        <v>100</v>
      </c>
      <c r="AJ610" s="117"/>
      <c r="AK610" s="117"/>
      <c r="AL610" s="117"/>
      <c r="AM610" s="117">
        <f t="shared" si="481"/>
        <v>0</v>
      </c>
      <c r="AN610" s="144">
        <f t="shared" si="488"/>
        <v>0</v>
      </c>
      <c r="AP610" s="117"/>
      <c r="AQ610" s="117"/>
      <c r="AR610" s="117"/>
      <c r="AS610" s="117">
        <f t="shared" si="482"/>
        <v>0</v>
      </c>
      <c r="AT610" s="144">
        <f t="shared" si="489"/>
        <v>0</v>
      </c>
      <c r="AV610" s="117">
        <f t="shared" si="490"/>
        <v>0</v>
      </c>
      <c r="AW610" s="117">
        <f t="shared" si="456"/>
        <v>0</v>
      </c>
      <c r="AY610" s="117">
        <f t="shared" si="457"/>
        <v>5000</v>
      </c>
      <c r="AZ610" s="117">
        <f t="shared" si="458"/>
        <v>100</v>
      </c>
      <c r="BB610" s="117">
        <f>S610-AY610</f>
        <v>0</v>
      </c>
      <c r="BC610" s="117">
        <f>BB610/(S610/100)</f>
        <v>0</v>
      </c>
      <c r="BD610" s="117">
        <f>S610-BB610</f>
        <v>5000</v>
      </c>
    </row>
    <row r="611" spans="1:57" ht="30" customHeight="1" x14ac:dyDescent="0.2">
      <c r="A611" s="74"/>
      <c r="B611" s="76"/>
      <c r="C611" s="76"/>
      <c r="D611" s="77"/>
      <c r="E611" s="78"/>
      <c r="F611" s="76"/>
      <c r="G611" s="79"/>
      <c r="H611" s="80"/>
      <c r="I611" s="81"/>
      <c r="J611" s="78"/>
      <c r="K611" s="127">
        <v>3</v>
      </c>
      <c r="L611" s="83"/>
      <c r="M611" s="77"/>
      <c r="N611" s="128" t="s">
        <v>66</v>
      </c>
      <c r="O611" s="129">
        <v>10000</v>
      </c>
      <c r="P611" s="117">
        <v>13000</v>
      </c>
      <c r="Q611" s="117">
        <v>14000</v>
      </c>
      <c r="R611" s="117">
        <v>14000</v>
      </c>
      <c r="S611" s="117">
        <v>13000</v>
      </c>
      <c r="T611" s="117"/>
      <c r="U611" s="117"/>
      <c r="V611" s="117"/>
      <c r="W611" s="117">
        <v>3000</v>
      </c>
      <c r="X611" s="117">
        <f t="shared" si="452"/>
        <v>3000</v>
      </c>
      <c r="Y611" s="144">
        <f t="shared" si="477"/>
        <v>23.076923076923077</v>
      </c>
      <c r="AA611" s="117">
        <v>7000</v>
      </c>
      <c r="AB611" s="117">
        <v>1500</v>
      </c>
      <c r="AC611" s="117">
        <v>1500</v>
      </c>
      <c r="AD611" s="117">
        <f t="shared" si="480"/>
        <v>10000</v>
      </c>
      <c r="AE611" s="144">
        <f t="shared" si="487"/>
        <v>76.92307692307692</v>
      </c>
      <c r="AG611" s="117">
        <f t="shared" si="478"/>
        <v>13000</v>
      </c>
      <c r="AH611" s="117">
        <f t="shared" si="479"/>
        <v>100</v>
      </c>
      <c r="AJ611" s="117"/>
      <c r="AK611" s="117"/>
      <c r="AL611" s="117"/>
      <c r="AM611" s="117">
        <f t="shared" si="481"/>
        <v>0</v>
      </c>
      <c r="AN611" s="144">
        <f t="shared" si="488"/>
        <v>0</v>
      </c>
      <c r="AP611" s="117"/>
      <c r="AQ611" s="117"/>
      <c r="AR611" s="117"/>
      <c r="AS611" s="117">
        <f t="shared" si="482"/>
        <v>0</v>
      </c>
      <c r="AT611" s="144">
        <f t="shared" si="489"/>
        <v>0</v>
      </c>
      <c r="AV611" s="117">
        <f t="shared" si="490"/>
        <v>0</v>
      </c>
      <c r="AW611" s="117">
        <f t="shared" si="456"/>
        <v>0</v>
      </c>
      <c r="AY611" s="117">
        <f t="shared" si="457"/>
        <v>13000</v>
      </c>
      <c r="AZ611" s="117">
        <f t="shared" si="458"/>
        <v>100</v>
      </c>
      <c r="BB611" s="117">
        <f>S611-AY611</f>
        <v>0</v>
      </c>
      <c r="BC611" s="117">
        <f>BB611/(S611/100)</f>
        <v>0</v>
      </c>
      <c r="BD611" s="117">
        <f>S611-BB611</f>
        <v>13000</v>
      </c>
    </row>
    <row r="612" spans="1:57" ht="30" customHeight="1" x14ac:dyDescent="0.2">
      <c r="A612" s="74"/>
      <c r="B612" s="76"/>
      <c r="C612" s="76"/>
      <c r="D612" s="77"/>
      <c r="E612" s="78"/>
      <c r="F612" s="76"/>
      <c r="G612" s="79"/>
      <c r="H612" s="80"/>
      <c r="I612" s="81"/>
      <c r="J612" s="78"/>
      <c r="K612" s="127">
        <v>5</v>
      </c>
      <c r="L612" s="83"/>
      <c r="M612" s="77"/>
      <c r="N612" s="128" t="s">
        <v>55</v>
      </c>
      <c r="O612" s="129">
        <v>2000</v>
      </c>
      <c r="P612" s="117">
        <v>3000</v>
      </c>
      <c r="Q612" s="117">
        <v>4000</v>
      </c>
      <c r="R612" s="117">
        <v>4000</v>
      </c>
      <c r="S612" s="117">
        <v>3000</v>
      </c>
      <c r="T612" s="117"/>
      <c r="U612" s="160"/>
      <c r="V612" s="160"/>
      <c r="W612" s="160">
        <v>1000</v>
      </c>
      <c r="X612" s="117">
        <f t="shared" si="452"/>
        <v>1000</v>
      </c>
      <c r="Y612" s="144">
        <f t="shared" si="477"/>
        <v>33.333333333333336</v>
      </c>
      <c r="AA612" s="160">
        <v>2000</v>
      </c>
      <c r="AB612" s="160"/>
      <c r="AC612" s="160"/>
      <c r="AD612" s="117">
        <f t="shared" si="480"/>
        <v>2000</v>
      </c>
      <c r="AE612" s="144">
        <f t="shared" si="487"/>
        <v>66.666666666666671</v>
      </c>
      <c r="AG612" s="117">
        <f t="shared" si="478"/>
        <v>3000</v>
      </c>
      <c r="AH612" s="117">
        <f t="shared" si="479"/>
        <v>100</v>
      </c>
      <c r="AJ612" s="160"/>
      <c r="AK612" s="160"/>
      <c r="AL612" s="160"/>
      <c r="AM612" s="117">
        <f t="shared" si="481"/>
        <v>0</v>
      </c>
      <c r="AN612" s="144">
        <f t="shared" si="488"/>
        <v>0</v>
      </c>
      <c r="AP612" s="160"/>
      <c r="AQ612" s="160"/>
      <c r="AR612" s="160"/>
      <c r="AS612" s="117">
        <f t="shared" si="482"/>
        <v>0</v>
      </c>
      <c r="AT612" s="144">
        <f t="shared" si="489"/>
        <v>0</v>
      </c>
      <c r="AV612" s="117">
        <f t="shared" si="490"/>
        <v>0</v>
      </c>
      <c r="AW612" s="117">
        <f t="shared" si="456"/>
        <v>0</v>
      </c>
      <c r="AY612" s="117">
        <f t="shared" si="457"/>
        <v>3000</v>
      </c>
      <c r="AZ612" s="117">
        <f t="shared" si="458"/>
        <v>100</v>
      </c>
      <c r="BB612" s="117">
        <f>S612-AY612</f>
        <v>0</v>
      </c>
      <c r="BC612" s="117">
        <f>BB612/(S612/100)</f>
        <v>0</v>
      </c>
      <c r="BD612" s="117">
        <f>S612-BB612</f>
        <v>3000</v>
      </c>
    </row>
    <row r="613" spans="1:57" ht="30" customHeight="1" x14ac:dyDescent="0.2">
      <c r="A613" s="74"/>
      <c r="B613" s="76"/>
      <c r="C613" s="76"/>
      <c r="D613" s="77"/>
      <c r="E613" s="78"/>
      <c r="F613" s="76"/>
      <c r="G613" s="79"/>
      <c r="H613" s="80"/>
      <c r="I613" s="81"/>
      <c r="J613" s="78"/>
      <c r="K613" s="127">
        <v>7</v>
      </c>
      <c r="L613" s="83"/>
      <c r="M613" s="77"/>
      <c r="N613" s="128" t="s">
        <v>56</v>
      </c>
      <c r="O613" s="129">
        <v>5000</v>
      </c>
      <c r="P613" s="117">
        <v>3000</v>
      </c>
      <c r="Q613" s="117">
        <v>5000</v>
      </c>
      <c r="R613" s="117">
        <v>5000</v>
      </c>
      <c r="S613" s="117">
        <v>3000</v>
      </c>
      <c r="T613" s="117"/>
      <c r="U613" s="117"/>
      <c r="V613" s="117"/>
      <c r="W613" s="117">
        <v>1000</v>
      </c>
      <c r="X613" s="117">
        <f t="shared" si="452"/>
        <v>1000</v>
      </c>
      <c r="Y613" s="144">
        <f t="shared" si="477"/>
        <v>33.333333333333336</v>
      </c>
      <c r="AA613" s="117">
        <v>500</v>
      </c>
      <c r="AB613" s="117">
        <v>500</v>
      </c>
      <c r="AC613" s="117">
        <v>1000</v>
      </c>
      <c r="AD613" s="117">
        <f t="shared" si="480"/>
        <v>2000</v>
      </c>
      <c r="AE613" s="144">
        <f t="shared" si="487"/>
        <v>66.666666666666671</v>
      </c>
      <c r="AG613" s="117">
        <f t="shared" si="478"/>
        <v>3000</v>
      </c>
      <c r="AH613" s="117">
        <f t="shared" si="479"/>
        <v>100</v>
      </c>
      <c r="AJ613" s="117">
        <v>0</v>
      </c>
      <c r="AK613" s="117">
        <v>0</v>
      </c>
      <c r="AL613" s="117"/>
      <c r="AM613" s="117">
        <f t="shared" si="481"/>
        <v>0</v>
      </c>
      <c r="AN613" s="144">
        <f t="shared" si="488"/>
        <v>0</v>
      </c>
      <c r="AP613" s="117">
        <v>0</v>
      </c>
      <c r="AQ613" s="117">
        <v>0</v>
      </c>
      <c r="AR613" s="117"/>
      <c r="AS613" s="117">
        <f t="shared" si="482"/>
        <v>0</v>
      </c>
      <c r="AT613" s="144">
        <f t="shared" si="489"/>
        <v>0</v>
      </c>
      <c r="AV613" s="117">
        <f t="shared" si="490"/>
        <v>0</v>
      </c>
      <c r="AW613" s="117">
        <f t="shared" si="456"/>
        <v>0</v>
      </c>
      <c r="AY613" s="117">
        <f t="shared" si="457"/>
        <v>3000</v>
      </c>
      <c r="AZ613" s="117">
        <f t="shared" si="458"/>
        <v>100</v>
      </c>
      <c r="BB613" s="117">
        <f>S613-AY613</f>
        <v>0</v>
      </c>
      <c r="BC613" s="117">
        <f>BB613/(S613/100)</f>
        <v>0</v>
      </c>
      <c r="BD613" s="117">
        <f>S613-BB613</f>
        <v>3000</v>
      </c>
    </row>
    <row r="614" spans="1:57" ht="30" customHeight="1" x14ac:dyDescent="0.2">
      <c r="A614" s="74"/>
      <c r="B614" s="76"/>
      <c r="C614" s="76"/>
      <c r="D614" s="386" t="s">
        <v>106</v>
      </c>
      <c r="E614" s="387"/>
      <c r="F614" s="388"/>
      <c r="G614" s="389"/>
      <c r="H614" s="390"/>
      <c r="I614" s="391"/>
      <c r="J614" s="387"/>
      <c r="K614" s="392"/>
      <c r="L614" s="393"/>
      <c r="M614" s="394"/>
      <c r="N614" s="395" t="s">
        <v>107</v>
      </c>
      <c r="O614" s="396">
        <v>2639000</v>
      </c>
      <c r="P614" s="397">
        <f t="shared" ref="P614:W616" si="496">P615</f>
        <v>3511000</v>
      </c>
      <c r="Q614" s="399">
        <f t="shared" si="496"/>
        <v>4109000</v>
      </c>
      <c r="R614" s="400">
        <f t="shared" si="496"/>
        <v>4484000</v>
      </c>
      <c r="S614" s="397">
        <f t="shared" si="496"/>
        <v>3511000</v>
      </c>
      <c r="T614" s="397"/>
      <c r="U614" s="397">
        <f>U615</f>
        <v>387000</v>
      </c>
      <c r="V614" s="397">
        <f>V615</f>
        <v>271000</v>
      </c>
      <c r="W614" s="397">
        <f>W615</f>
        <v>316000</v>
      </c>
      <c r="X614" s="397">
        <f t="shared" si="452"/>
        <v>974000</v>
      </c>
      <c r="Y614" s="397">
        <f t="shared" si="477"/>
        <v>27.741384221019654</v>
      </c>
      <c r="Z614" s="398"/>
      <c r="AA614" s="397">
        <f>AA615</f>
        <v>321500</v>
      </c>
      <c r="AB614" s="397">
        <f>AB615</f>
        <v>310000</v>
      </c>
      <c r="AC614" s="397">
        <f>AC615</f>
        <v>307000</v>
      </c>
      <c r="AD614" s="397">
        <f t="shared" si="480"/>
        <v>938500</v>
      </c>
      <c r="AE614" s="397">
        <f t="shared" si="487"/>
        <v>26.73027627456565</v>
      </c>
      <c r="AF614" s="398"/>
      <c r="AG614" s="397">
        <f t="shared" si="478"/>
        <v>1912500</v>
      </c>
      <c r="AH614" s="397">
        <f t="shared" si="479"/>
        <v>54.471660495585304</v>
      </c>
      <c r="AI614" s="398"/>
      <c r="AJ614" s="397">
        <f>AJ615</f>
        <v>303500</v>
      </c>
      <c r="AK614" s="397">
        <f>AK615</f>
        <v>302500</v>
      </c>
      <c r="AL614" s="397">
        <f>AL615</f>
        <v>306000</v>
      </c>
      <c r="AM614" s="397">
        <f t="shared" si="481"/>
        <v>912000</v>
      </c>
      <c r="AN614" s="397">
        <f t="shared" si="488"/>
        <v>25.975505553973228</v>
      </c>
      <c r="AO614" s="398"/>
      <c r="AP614" s="397">
        <f>AP615</f>
        <v>243500</v>
      </c>
      <c r="AQ614" s="397">
        <f>AQ615</f>
        <v>241000</v>
      </c>
      <c r="AR614" s="397">
        <f>AR615</f>
        <v>202000</v>
      </c>
      <c r="AS614" s="397">
        <f t="shared" si="482"/>
        <v>686500</v>
      </c>
      <c r="AT614" s="397">
        <f t="shared" si="489"/>
        <v>19.552833950441471</v>
      </c>
      <c r="AU614" s="398"/>
      <c r="AV614" s="397">
        <f t="shared" si="490"/>
        <v>1598500</v>
      </c>
      <c r="AW614" s="397">
        <f t="shared" si="456"/>
        <v>45.528339504414696</v>
      </c>
      <c r="AX614" s="398"/>
      <c r="AY614" s="397">
        <f t="shared" si="457"/>
        <v>3511000</v>
      </c>
      <c r="AZ614" s="397">
        <f t="shared" si="458"/>
        <v>100</v>
      </c>
      <c r="BB614" s="95">
        <f t="shared" si="459"/>
        <v>0</v>
      </c>
      <c r="BC614" s="96">
        <f t="shared" si="460"/>
        <v>0</v>
      </c>
      <c r="BD614" s="96">
        <f t="shared" si="461"/>
        <v>3511000</v>
      </c>
      <c r="BE614" s="93"/>
    </row>
    <row r="615" spans="1:57" ht="30" customHeight="1" x14ac:dyDescent="0.2">
      <c r="A615" s="74"/>
      <c r="B615" s="76"/>
      <c r="C615" s="76"/>
      <c r="D615" s="77"/>
      <c r="E615" s="97" t="s">
        <v>45</v>
      </c>
      <c r="F615" s="76"/>
      <c r="G615" s="79"/>
      <c r="H615" s="80"/>
      <c r="I615" s="81"/>
      <c r="J615" s="78"/>
      <c r="K615" s="82"/>
      <c r="L615" s="83"/>
      <c r="M615" s="77"/>
      <c r="N615" s="84" t="s">
        <v>46</v>
      </c>
      <c r="O615" s="98">
        <v>2639000</v>
      </c>
      <c r="P615" s="99">
        <f t="shared" si="496"/>
        <v>3511000</v>
      </c>
      <c r="Q615" s="86">
        <f t="shared" si="496"/>
        <v>4109000</v>
      </c>
      <c r="R615" s="87">
        <f t="shared" si="496"/>
        <v>4484000</v>
      </c>
      <c r="S615" s="99">
        <f t="shared" si="496"/>
        <v>3511000</v>
      </c>
      <c r="T615" s="99"/>
      <c r="U615" s="99">
        <f t="shared" si="496"/>
        <v>387000</v>
      </c>
      <c r="V615" s="99">
        <f t="shared" si="496"/>
        <v>271000</v>
      </c>
      <c r="W615" s="99">
        <f t="shared" si="496"/>
        <v>316000</v>
      </c>
      <c r="X615" s="99">
        <f t="shared" si="452"/>
        <v>974000</v>
      </c>
      <c r="Y615" s="99">
        <f t="shared" si="477"/>
        <v>27.741384221019654</v>
      </c>
      <c r="AA615" s="99">
        <f t="shared" ref="AA615:AC616" si="497">AA616</f>
        <v>321500</v>
      </c>
      <c r="AB615" s="99">
        <f t="shared" si="497"/>
        <v>310000</v>
      </c>
      <c r="AC615" s="99">
        <f t="shared" si="497"/>
        <v>307000</v>
      </c>
      <c r="AD615" s="99">
        <f t="shared" si="480"/>
        <v>938500</v>
      </c>
      <c r="AE615" s="99">
        <f t="shared" si="487"/>
        <v>26.73027627456565</v>
      </c>
      <c r="AG615" s="99">
        <f t="shared" si="478"/>
        <v>1912500</v>
      </c>
      <c r="AH615" s="99">
        <f t="shared" si="479"/>
        <v>54.471660495585304</v>
      </c>
      <c r="AJ615" s="99">
        <f t="shared" ref="AJ615:AL616" si="498">AJ616</f>
        <v>303500</v>
      </c>
      <c r="AK615" s="99">
        <f t="shared" si="498"/>
        <v>302500</v>
      </c>
      <c r="AL615" s="99">
        <f t="shared" si="498"/>
        <v>306000</v>
      </c>
      <c r="AM615" s="99">
        <f t="shared" si="481"/>
        <v>912000</v>
      </c>
      <c r="AN615" s="99">
        <f t="shared" si="488"/>
        <v>25.975505553973228</v>
      </c>
      <c r="AP615" s="99">
        <f t="shared" ref="AP615:AR616" si="499">AP616</f>
        <v>243500</v>
      </c>
      <c r="AQ615" s="99">
        <f t="shared" si="499"/>
        <v>241000</v>
      </c>
      <c r="AR615" s="99">
        <f t="shared" si="499"/>
        <v>202000</v>
      </c>
      <c r="AS615" s="99">
        <f t="shared" si="482"/>
        <v>686500</v>
      </c>
      <c r="AT615" s="99">
        <f t="shared" si="489"/>
        <v>19.552833950441471</v>
      </c>
      <c r="AV615" s="99">
        <f t="shared" si="490"/>
        <v>1598500</v>
      </c>
      <c r="AW615" s="99">
        <f t="shared" si="456"/>
        <v>45.528339504414696</v>
      </c>
      <c r="AY615" s="99">
        <f t="shared" si="457"/>
        <v>3511000</v>
      </c>
      <c r="AZ615" s="99">
        <f t="shared" si="458"/>
        <v>100</v>
      </c>
      <c r="BB615" s="98">
        <f t="shared" si="459"/>
        <v>0</v>
      </c>
      <c r="BC615" s="99">
        <f t="shared" si="460"/>
        <v>0</v>
      </c>
      <c r="BD615" s="99">
        <f t="shared" si="461"/>
        <v>3511000</v>
      </c>
      <c r="BE615" s="93"/>
    </row>
    <row r="616" spans="1:57" ht="30" customHeight="1" x14ac:dyDescent="0.2">
      <c r="A616" s="74"/>
      <c r="B616" s="76"/>
      <c r="C616" s="76"/>
      <c r="D616" s="77"/>
      <c r="E616" s="78"/>
      <c r="F616" s="100">
        <v>4</v>
      </c>
      <c r="G616" s="79"/>
      <c r="H616" s="80"/>
      <c r="I616" s="81"/>
      <c r="J616" s="78"/>
      <c r="K616" s="82"/>
      <c r="L616" s="83"/>
      <c r="M616" s="77"/>
      <c r="N616" s="101" t="s">
        <v>47</v>
      </c>
      <c r="O616" s="102">
        <v>2639000</v>
      </c>
      <c r="P616" s="103">
        <f t="shared" si="496"/>
        <v>3511000</v>
      </c>
      <c r="Q616" s="125">
        <f t="shared" si="496"/>
        <v>4109000</v>
      </c>
      <c r="R616" s="126">
        <f t="shared" si="496"/>
        <v>4484000</v>
      </c>
      <c r="S616" s="103">
        <f t="shared" si="496"/>
        <v>3511000</v>
      </c>
      <c r="T616" s="103"/>
      <c r="U616" s="103">
        <f t="shared" si="496"/>
        <v>387000</v>
      </c>
      <c r="V616" s="103">
        <f t="shared" si="496"/>
        <v>271000</v>
      </c>
      <c r="W616" s="103">
        <f t="shared" si="496"/>
        <v>316000</v>
      </c>
      <c r="X616" s="103">
        <f t="shared" si="452"/>
        <v>974000</v>
      </c>
      <c r="Y616" s="103">
        <f t="shared" si="477"/>
        <v>27.741384221019654</v>
      </c>
      <c r="AA616" s="103">
        <f t="shared" si="497"/>
        <v>321500</v>
      </c>
      <c r="AB616" s="103">
        <f t="shared" si="497"/>
        <v>310000</v>
      </c>
      <c r="AC616" s="103">
        <f t="shared" si="497"/>
        <v>307000</v>
      </c>
      <c r="AD616" s="103">
        <f t="shared" si="480"/>
        <v>938500</v>
      </c>
      <c r="AE616" s="103">
        <f t="shared" si="487"/>
        <v>26.73027627456565</v>
      </c>
      <c r="AG616" s="103">
        <f t="shared" si="478"/>
        <v>1912500</v>
      </c>
      <c r="AH616" s="103">
        <f t="shared" si="479"/>
        <v>54.471660495585304</v>
      </c>
      <c r="AJ616" s="103">
        <f t="shared" si="498"/>
        <v>303500</v>
      </c>
      <c r="AK616" s="103">
        <f t="shared" si="498"/>
        <v>302500</v>
      </c>
      <c r="AL616" s="103">
        <f t="shared" si="498"/>
        <v>306000</v>
      </c>
      <c r="AM616" s="103">
        <f t="shared" si="481"/>
        <v>912000</v>
      </c>
      <c r="AN616" s="103">
        <f t="shared" si="488"/>
        <v>25.975505553973228</v>
      </c>
      <c r="AP616" s="103">
        <f t="shared" si="499"/>
        <v>243500</v>
      </c>
      <c r="AQ616" s="103">
        <f t="shared" si="499"/>
        <v>241000</v>
      </c>
      <c r="AR616" s="103">
        <f t="shared" si="499"/>
        <v>202000</v>
      </c>
      <c r="AS616" s="103">
        <f t="shared" si="482"/>
        <v>686500</v>
      </c>
      <c r="AT616" s="103">
        <f t="shared" si="489"/>
        <v>19.552833950441471</v>
      </c>
      <c r="AV616" s="103">
        <f t="shared" si="490"/>
        <v>1598500</v>
      </c>
      <c r="AW616" s="103">
        <f t="shared" si="456"/>
        <v>45.528339504414696</v>
      </c>
      <c r="AY616" s="103">
        <f t="shared" si="457"/>
        <v>3511000</v>
      </c>
      <c r="AZ616" s="103">
        <f t="shared" si="458"/>
        <v>100</v>
      </c>
      <c r="BB616" s="102">
        <f t="shared" si="459"/>
        <v>0</v>
      </c>
      <c r="BC616" s="103">
        <f t="shared" si="460"/>
        <v>0</v>
      </c>
      <c r="BD616" s="103">
        <f t="shared" si="461"/>
        <v>3511000</v>
      </c>
      <c r="BE616" s="93"/>
    </row>
    <row r="617" spans="1:57" ht="30" customHeight="1" x14ac:dyDescent="0.2">
      <c r="A617" s="74"/>
      <c r="B617" s="76"/>
      <c r="C617" s="76"/>
      <c r="D617" s="77"/>
      <c r="E617" s="78"/>
      <c r="F617" s="76"/>
      <c r="G617" s="104">
        <v>1</v>
      </c>
      <c r="H617" s="105"/>
      <c r="I617" s="81"/>
      <c r="J617" s="78"/>
      <c r="K617" s="82"/>
      <c r="L617" s="83"/>
      <c r="M617" s="77"/>
      <c r="N617" s="101" t="s">
        <v>48</v>
      </c>
      <c r="O617" s="102">
        <v>2639000</v>
      </c>
      <c r="P617" s="103">
        <f>P618+P631+P638+P642</f>
        <v>3511000</v>
      </c>
      <c r="Q617" s="125">
        <f>Q618+Q631+Q638+Q642</f>
        <v>4109000</v>
      </c>
      <c r="R617" s="126">
        <f>R618+R631+R638+R642</f>
        <v>4484000</v>
      </c>
      <c r="S617" s="103">
        <f>S618+S631+S638+S642</f>
        <v>3511000</v>
      </c>
      <c r="T617" s="103"/>
      <c r="U617" s="103">
        <f>U618+U631+U638+U642</f>
        <v>387000</v>
      </c>
      <c r="V617" s="103">
        <f>V618+V631+V638+V642</f>
        <v>271000</v>
      </c>
      <c r="W617" s="103">
        <f>W618+W631+W638+W642</f>
        <v>316000</v>
      </c>
      <c r="X617" s="103">
        <f t="shared" si="452"/>
        <v>974000</v>
      </c>
      <c r="Y617" s="103">
        <f t="shared" si="477"/>
        <v>27.741384221019654</v>
      </c>
      <c r="AA617" s="103">
        <f>AA618+AA631+AA638+AA642</f>
        <v>321500</v>
      </c>
      <c r="AB617" s="103">
        <f>AB618+AB631+AB638+AB642</f>
        <v>310000</v>
      </c>
      <c r="AC617" s="103">
        <f>AC618+AC631+AC638+AC642</f>
        <v>307000</v>
      </c>
      <c r="AD617" s="103">
        <f t="shared" si="480"/>
        <v>938500</v>
      </c>
      <c r="AE617" s="103">
        <f t="shared" si="487"/>
        <v>26.73027627456565</v>
      </c>
      <c r="AG617" s="103">
        <f t="shared" si="478"/>
        <v>1912500</v>
      </c>
      <c r="AH617" s="103">
        <f t="shared" si="479"/>
        <v>54.471660495585304</v>
      </c>
      <c r="AJ617" s="103">
        <f>AJ618+AJ631+AJ638+AJ642</f>
        <v>303500</v>
      </c>
      <c r="AK617" s="103">
        <f>AK618+AK631+AK638+AK642</f>
        <v>302500</v>
      </c>
      <c r="AL617" s="103">
        <f>AL618+AL631+AL638+AL642</f>
        <v>306000</v>
      </c>
      <c r="AM617" s="103">
        <f t="shared" si="481"/>
        <v>912000</v>
      </c>
      <c r="AN617" s="103">
        <f t="shared" si="488"/>
        <v>25.975505553973228</v>
      </c>
      <c r="AP617" s="103">
        <f>AP618+AP631+AP638+AP642</f>
        <v>243500</v>
      </c>
      <c r="AQ617" s="103">
        <f>AQ618+AQ631+AQ638+AQ642</f>
        <v>241000</v>
      </c>
      <c r="AR617" s="103">
        <f>AR618+AR631+AR638+AR642</f>
        <v>202000</v>
      </c>
      <c r="AS617" s="103">
        <f t="shared" si="482"/>
        <v>686500</v>
      </c>
      <c r="AT617" s="103">
        <f t="shared" si="489"/>
        <v>19.552833950441471</v>
      </c>
      <c r="AV617" s="103">
        <f t="shared" si="490"/>
        <v>1598500</v>
      </c>
      <c r="AW617" s="103">
        <f t="shared" si="456"/>
        <v>45.528339504414696</v>
      </c>
      <c r="AY617" s="103">
        <f t="shared" si="457"/>
        <v>3511000</v>
      </c>
      <c r="AZ617" s="103">
        <f t="shared" si="458"/>
        <v>100</v>
      </c>
      <c r="BB617" s="102">
        <f t="shared" si="459"/>
        <v>0</v>
      </c>
      <c r="BC617" s="103">
        <f t="shared" si="460"/>
        <v>0</v>
      </c>
      <c r="BD617" s="103">
        <f t="shared" si="461"/>
        <v>3511000</v>
      </c>
      <c r="BE617" s="93"/>
    </row>
    <row r="618" spans="1:57" ht="30" customHeight="1" x14ac:dyDescent="0.2">
      <c r="A618" s="74"/>
      <c r="B618" s="76"/>
      <c r="C618" s="76"/>
      <c r="D618" s="77"/>
      <c r="E618" s="78"/>
      <c r="F618" s="76"/>
      <c r="G618" s="104"/>
      <c r="H618" s="169" t="s">
        <v>43</v>
      </c>
      <c r="I618" s="81"/>
      <c r="J618" s="78"/>
      <c r="K618" s="82"/>
      <c r="L618" s="83"/>
      <c r="M618" s="77"/>
      <c r="N618" s="101" t="s">
        <v>48</v>
      </c>
      <c r="O618" s="102">
        <v>2485000</v>
      </c>
      <c r="P618" s="103">
        <f>P619</f>
        <v>3357000</v>
      </c>
      <c r="Q618" s="125">
        <f>Q619</f>
        <v>3954000</v>
      </c>
      <c r="R618" s="126">
        <f>R619</f>
        <v>4329000</v>
      </c>
      <c r="S618" s="103">
        <f>S619</f>
        <v>3357000</v>
      </c>
      <c r="T618" s="103"/>
      <c r="U618" s="103">
        <f>U619</f>
        <v>387000</v>
      </c>
      <c r="V618" s="103">
        <f>V619</f>
        <v>270000</v>
      </c>
      <c r="W618" s="103">
        <f>W619</f>
        <v>271000</v>
      </c>
      <c r="X618" s="103">
        <f t="shared" ref="X618:X657" si="500">U618+V618+W618</f>
        <v>928000</v>
      </c>
      <c r="Y618" s="103">
        <f t="shared" si="477"/>
        <v>27.643729520405124</v>
      </c>
      <c r="AA618" s="103">
        <f>AA619</f>
        <v>296000</v>
      </c>
      <c r="AB618" s="103">
        <f>AB619</f>
        <v>295000</v>
      </c>
      <c r="AC618" s="103">
        <f>AC619</f>
        <v>295000</v>
      </c>
      <c r="AD618" s="103">
        <f t="shared" si="480"/>
        <v>886000</v>
      </c>
      <c r="AE618" s="103">
        <f t="shared" si="487"/>
        <v>26.392612451593685</v>
      </c>
      <c r="AG618" s="103">
        <f t="shared" si="478"/>
        <v>1814000</v>
      </c>
      <c r="AH618" s="103">
        <f t="shared" si="479"/>
        <v>54.036341971998809</v>
      </c>
      <c r="AJ618" s="103">
        <f>AJ619</f>
        <v>292500</v>
      </c>
      <c r="AK618" s="103">
        <f>AK619</f>
        <v>292500</v>
      </c>
      <c r="AL618" s="103">
        <f>AL619</f>
        <v>272000</v>
      </c>
      <c r="AM618" s="103">
        <f t="shared" si="481"/>
        <v>857000</v>
      </c>
      <c r="AN618" s="103">
        <f t="shared" si="488"/>
        <v>25.528745904081024</v>
      </c>
      <c r="AP618" s="103">
        <f>AP619</f>
        <v>243000</v>
      </c>
      <c r="AQ618" s="103">
        <f>AQ619</f>
        <v>241000</v>
      </c>
      <c r="AR618" s="103">
        <f>AR619</f>
        <v>202000</v>
      </c>
      <c r="AS618" s="103">
        <f t="shared" si="482"/>
        <v>686000</v>
      </c>
      <c r="AT618" s="103">
        <f t="shared" si="489"/>
        <v>20.434912123920167</v>
      </c>
      <c r="AV618" s="103">
        <f t="shared" si="490"/>
        <v>1543000</v>
      </c>
      <c r="AW618" s="103">
        <f t="shared" ref="AW618:AW657" si="501">AV618/(S618/100)</f>
        <v>45.963658028001191</v>
      </c>
      <c r="AY618" s="103">
        <f t="shared" ref="AY618:AY657" si="502">AG618+AV618</f>
        <v>3357000</v>
      </c>
      <c r="AZ618" s="103">
        <f t="shared" ref="AZ618:AZ657" si="503">AY618/(S618/100)</f>
        <v>100</v>
      </c>
      <c r="BB618" s="102">
        <f t="shared" ref="BB618:BB637" si="504">S618-AY618</f>
        <v>0</v>
      </c>
      <c r="BC618" s="103">
        <f t="shared" ref="BC618:BC637" si="505">BB618/(S618/100)</f>
        <v>0</v>
      </c>
      <c r="BD618" s="103">
        <f t="shared" ref="BD618:BD637" si="506">S618-BB618</f>
        <v>3357000</v>
      </c>
      <c r="BE618" s="93"/>
    </row>
    <row r="619" spans="1:57" ht="30" customHeight="1" thickBot="1" x14ac:dyDescent="0.25">
      <c r="A619" s="74"/>
      <c r="B619" s="76"/>
      <c r="C619" s="76"/>
      <c r="D619" s="77"/>
      <c r="E619" s="78"/>
      <c r="F619" s="76"/>
      <c r="G619" s="79"/>
      <c r="H619" s="80"/>
      <c r="I619" s="118">
        <v>2</v>
      </c>
      <c r="J619" s="78"/>
      <c r="K619" s="82"/>
      <c r="L619" s="83"/>
      <c r="M619" s="77"/>
      <c r="N619" s="119" t="s">
        <v>51</v>
      </c>
      <c r="O619" s="120">
        <v>2485000</v>
      </c>
      <c r="P619" s="121">
        <f>P620+P623+P626</f>
        <v>3357000</v>
      </c>
      <c r="Q619" s="122">
        <f>Q620+Q623+Q626</f>
        <v>3954000</v>
      </c>
      <c r="R619" s="123">
        <f>R620+R623+R626</f>
        <v>4329000</v>
      </c>
      <c r="S619" s="121">
        <f>S620+S623+S626</f>
        <v>3357000</v>
      </c>
      <c r="T619" s="121"/>
      <c r="U619" s="121">
        <f>U620+U623+U626</f>
        <v>387000</v>
      </c>
      <c r="V619" s="121">
        <f>V620+V623+V626</f>
        <v>270000</v>
      </c>
      <c r="W619" s="121">
        <f>W620+W623+W626</f>
        <v>271000</v>
      </c>
      <c r="X619" s="121">
        <f t="shared" si="500"/>
        <v>928000</v>
      </c>
      <c r="Y619" s="121">
        <f t="shared" si="477"/>
        <v>27.643729520405124</v>
      </c>
      <c r="AA619" s="121">
        <f>AA620+AA623+AA626</f>
        <v>296000</v>
      </c>
      <c r="AB619" s="121">
        <f>AB620+AB623+AB626</f>
        <v>295000</v>
      </c>
      <c r="AC619" s="121">
        <f>AC620+AC623+AC626</f>
        <v>295000</v>
      </c>
      <c r="AD619" s="121">
        <f t="shared" si="480"/>
        <v>886000</v>
      </c>
      <c r="AE619" s="121">
        <f t="shared" si="487"/>
        <v>26.392612451593685</v>
      </c>
      <c r="AG619" s="121">
        <f t="shared" si="478"/>
        <v>1814000</v>
      </c>
      <c r="AH619" s="121">
        <f t="shared" si="479"/>
        <v>54.036341971998809</v>
      </c>
      <c r="AJ619" s="121">
        <f>AJ620+AJ623+AJ626</f>
        <v>292500</v>
      </c>
      <c r="AK619" s="121">
        <f>AK620+AK623+AK626</f>
        <v>292500</v>
      </c>
      <c r="AL619" s="121">
        <f>AL620+AL623+AL626</f>
        <v>272000</v>
      </c>
      <c r="AM619" s="121">
        <f t="shared" si="481"/>
        <v>857000</v>
      </c>
      <c r="AN619" s="121">
        <f t="shared" si="488"/>
        <v>25.528745904081024</v>
      </c>
      <c r="AP619" s="121">
        <f>AP620+AP623+AP626</f>
        <v>243000</v>
      </c>
      <c r="AQ619" s="121">
        <f>AQ620+AQ623+AQ626</f>
        <v>241000</v>
      </c>
      <c r="AR619" s="121">
        <f>AR620+AR623+AR626</f>
        <v>202000</v>
      </c>
      <c r="AS619" s="121">
        <f t="shared" si="482"/>
        <v>686000</v>
      </c>
      <c r="AT619" s="121">
        <f t="shared" si="489"/>
        <v>20.434912123920167</v>
      </c>
      <c r="AV619" s="121">
        <f t="shared" si="490"/>
        <v>1543000</v>
      </c>
      <c r="AW619" s="121">
        <f t="shared" si="501"/>
        <v>45.963658028001191</v>
      </c>
      <c r="AY619" s="121">
        <f t="shared" si="502"/>
        <v>3357000</v>
      </c>
      <c r="AZ619" s="121">
        <f t="shared" si="503"/>
        <v>100</v>
      </c>
      <c r="BB619" s="120">
        <f t="shared" si="504"/>
        <v>0</v>
      </c>
      <c r="BC619" s="121">
        <f t="shared" si="505"/>
        <v>0</v>
      </c>
      <c r="BD619" s="121">
        <f t="shared" si="506"/>
        <v>3357000</v>
      </c>
      <c r="BE619" s="93"/>
    </row>
    <row r="620" spans="1:57" ht="30" customHeight="1" thickBot="1" x14ac:dyDescent="0.25">
      <c r="A620" s="74"/>
      <c r="B620" s="76"/>
      <c r="C620" s="76"/>
      <c r="D620" s="77"/>
      <c r="E620" s="78"/>
      <c r="F620" s="76"/>
      <c r="G620" s="79"/>
      <c r="H620" s="80"/>
      <c r="I620" s="81"/>
      <c r="J620" s="124" t="s">
        <v>60</v>
      </c>
      <c r="K620" s="82"/>
      <c r="L620" s="83"/>
      <c r="M620" s="77"/>
      <c r="N620" s="101" t="s">
        <v>61</v>
      </c>
      <c r="O620" s="103">
        <v>2100000</v>
      </c>
      <c r="P620" s="103">
        <f>P621+P622</f>
        <v>2745000</v>
      </c>
      <c r="Q620" s="103">
        <f>Q621+Q622</f>
        <v>3218000</v>
      </c>
      <c r="R620" s="103">
        <f>R621+R622</f>
        <v>3535000</v>
      </c>
      <c r="S620" s="103">
        <f>S621+S622</f>
        <v>2745000</v>
      </c>
      <c r="T620" s="103"/>
      <c r="U620" s="103">
        <f>U621+U622</f>
        <v>337000</v>
      </c>
      <c r="V620" s="103">
        <f>V621+V622</f>
        <v>234000</v>
      </c>
      <c r="W620" s="103">
        <f>W621+W622</f>
        <v>228000</v>
      </c>
      <c r="X620" s="103">
        <f t="shared" si="500"/>
        <v>799000</v>
      </c>
      <c r="Y620" s="103">
        <f t="shared" si="477"/>
        <v>29.107468123861565</v>
      </c>
      <c r="AA620" s="103">
        <f>AA621+AA622</f>
        <v>232000</v>
      </c>
      <c r="AB620" s="103">
        <f>AB621+AB622</f>
        <v>232000</v>
      </c>
      <c r="AC620" s="103">
        <f>AC621+AC622</f>
        <v>231000</v>
      </c>
      <c r="AD620" s="103">
        <f t="shared" si="480"/>
        <v>695000</v>
      </c>
      <c r="AE620" s="170">
        <f t="shared" ref="AE620:AE625" si="507">AD620/(P620/100)</f>
        <v>25.318761384335154</v>
      </c>
      <c r="AG620" s="103">
        <f t="shared" si="478"/>
        <v>1494000</v>
      </c>
      <c r="AH620" s="103">
        <f t="shared" si="479"/>
        <v>54.42622950819672</v>
      </c>
      <c r="AJ620" s="103">
        <f>AJ621+AJ622</f>
        <v>230000</v>
      </c>
      <c r="AK620" s="103">
        <f>AK621+AK622</f>
        <v>230000</v>
      </c>
      <c r="AL620" s="103">
        <f>AL621+AL622</f>
        <v>230000</v>
      </c>
      <c r="AM620" s="103">
        <f t="shared" si="481"/>
        <v>690000</v>
      </c>
      <c r="AN620" s="170">
        <f t="shared" ref="AN620:AN625" si="508">AM620/(P620/100)</f>
        <v>25.136612021857925</v>
      </c>
      <c r="AP620" s="103">
        <f>AP621+AP622</f>
        <v>200000</v>
      </c>
      <c r="AQ620" s="103">
        <f>AQ621+AQ622</f>
        <v>200000</v>
      </c>
      <c r="AR620" s="103">
        <f>AR621+AR622</f>
        <v>161000</v>
      </c>
      <c r="AS620" s="103">
        <f t="shared" si="482"/>
        <v>561000</v>
      </c>
      <c r="AT620" s="170">
        <f t="shared" ref="AT620:AT625" si="509">AS620/(P620/100)</f>
        <v>20.437158469945356</v>
      </c>
      <c r="AV620" s="103">
        <f t="shared" si="490"/>
        <v>1251000</v>
      </c>
      <c r="AW620" s="103">
        <f t="shared" si="501"/>
        <v>45.57377049180328</v>
      </c>
      <c r="AY620" s="103">
        <f t="shared" si="502"/>
        <v>2745000</v>
      </c>
      <c r="AZ620" s="103">
        <f t="shared" si="503"/>
        <v>100</v>
      </c>
      <c r="BB620" s="102">
        <f t="shared" si="504"/>
        <v>0</v>
      </c>
      <c r="BC620" s="103">
        <f t="shared" si="505"/>
        <v>0</v>
      </c>
      <c r="BD620" s="103">
        <f t="shared" si="506"/>
        <v>2745000</v>
      </c>
      <c r="BE620" s="93"/>
    </row>
    <row r="621" spans="1:57" ht="30" customHeight="1" thickBot="1" x14ac:dyDescent="0.25">
      <c r="A621" s="74"/>
      <c r="B621" s="76"/>
      <c r="C621" s="76"/>
      <c r="D621" s="77"/>
      <c r="E621" s="78"/>
      <c r="F621" s="76"/>
      <c r="G621" s="79"/>
      <c r="H621" s="80"/>
      <c r="I621" s="81"/>
      <c r="J621" s="78"/>
      <c r="K621" s="127">
        <v>1</v>
      </c>
      <c r="L621" s="83"/>
      <c r="M621" s="77"/>
      <c r="N621" s="128" t="s">
        <v>62</v>
      </c>
      <c r="O621" s="117">
        <v>2080000</v>
      </c>
      <c r="P621" s="117">
        <v>2740000</v>
      </c>
      <c r="Q621" s="117">
        <v>3210000</v>
      </c>
      <c r="R621" s="117">
        <v>3520000</v>
      </c>
      <c r="S621" s="117">
        <v>2740000</v>
      </c>
      <c r="T621" s="117"/>
      <c r="U621" s="160">
        <v>337000</v>
      </c>
      <c r="V621" s="160">
        <v>234000</v>
      </c>
      <c r="W621" s="160">
        <v>228000</v>
      </c>
      <c r="X621" s="117">
        <f t="shared" si="500"/>
        <v>799000</v>
      </c>
      <c r="Y621" s="144">
        <f t="shared" si="477"/>
        <v>29.160583941605839</v>
      </c>
      <c r="AA621" s="160">
        <v>230000</v>
      </c>
      <c r="AB621" s="160">
        <v>230000</v>
      </c>
      <c r="AC621" s="160">
        <v>230000</v>
      </c>
      <c r="AD621" s="117">
        <f>AA621+AB621+AC621</f>
        <v>690000</v>
      </c>
      <c r="AE621" s="171">
        <f>AD621/(P621/100)</f>
        <v>25.182481751824817</v>
      </c>
      <c r="AG621" s="117">
        <f t="shared" si="478"/>
        <v>1489000</v>
      </c>
      <c r="AH621" s="117">
        <f t="shared" si="479"/>
        <v>54.34306569343066</v>
      </c>
      <c r="AJ621" s="160">
        <v>230000</v>
      </c>
      <c r="AK621" s="160">
        <v>230000</v>
      </c>
      <c r="AL621" s="160">
        <v>230000</v>
      </c>
      <c r="AM621" s="117">
        <f>AJ621+AK621+AL621</f>
        <v>690000</v>
      </c>
      <c r="AN621" s="171">
        <f>AM621/(P621/100)</f>
        <v>25.182481751824817</v>
      </c>
      <c r="AP621" s="160">
        <v>200000</v>
      </c>
      <c r="AQ621" s="160">
        <v>200000</v>
      </c>
      <c r="AR621" s="160">
        <v>161000</v>
      </c>
      <c r="AS621" s="117">
        <f>AP621+AQ621+AR621</f>
        <v>561000</v>
      </c>
      <c r="AT621" s="171">
        <f>AS621/(P621/100)</f>
        <v>20.474452554744527</v>
      </c>
      <c r="AV621" s="117">
        <f t="shared" si="490"/>
        <v>1251000</v>
      </c>
      <c r="AW621" s="117">
        <f t="shared" si="501"/>
        <v>45.65693430656934</v>
      </c>
      <c r="AY621" s="117">
        <f t="shared" si="502"/>
        <v>2740000</v>
      </c>
      <c r="AZ621" s="117">
        <f t="shared" si="503"/>
        <v>100</v>
      </c>
      <c r="BB621" s="117">
        <f t="shared" si="504"/>
        <v>0</v>
      </c>
      <c r="BC621" s="117">
        <f t="shared" si="505"/>
        <v>0</v>
      </c>
      <c r="BD621" s="117">
        <f t="shared" si="506"/>
        <v>2740000</v>
      </c>
      <c r="BE621" s="93"/>
    </row>
    <row r="622" spans="1:57" ht="30" customHeight="1" thickBot="1" x14ac:dyDescent="0.25">
      <c r="A622" s="74"/>
      <c r="B622" s="76"/>
      <c r="C622" s="76"/>
      <c r="D622" s="77"/>
      <c r="E622" s="78"/>
      <c r="F622" s="76"/>
      <c r="G622" s="79"/>
      <c r="H622" s="80"/>
      <c r="I622" s="81"/>
      <c r="J622" s="78"/>
      <c r="K622" s="127">
        <v>4</v>
      </c>
      <c r="L622" s="83"/>
      <c r="M622" s="77"/>
      <c r="N622" s="128" t="s">
        <v>63</v>
      </c>
      <c r="O622" s="117">
        <v>20000</v>
      </c>
      <c r="P622" s="117">
        <v>5000</v>
      </c>
      <c r="Q622" s="117">
        <v>8000</v>
      </c>
      <c r="R622" s="117">
        <v>15000</v>
      </c>
      <c r="S622" s="117">
        <v>5000</v>
      </c>
      <c r="T622" s="117"/>
      <c r="U622" s="160"/>
      <c r="V622" s="160"/>
      <c r="W622" s="160"/>
      <c r="X622" s="117">
        <f t="shared" si="500"/>
        <v>0</v>
      </c>
      <c r="Y622" s="144">
        <f t="shared" si="477"/>
        <v>0</v>
      </c>
      <c r="AA622" s="160">
        <v>2000</v>
      </c>
      <c r="AB622" s="160">
        <v>2000</v>
      </c>
      <c r="AC622" s="160">
        <v>1000</v>
      </c>
      <c r="AD622" s="117">
        <f>AA622+AB622+AC622</f>
        <v>5000</v>
      </c>
      <c r="AE622" s="171">
        <f>AD622/(P622/100)</f>
        <v>100</v>
      </c>
      <c r="AG622" s="117">
        <f t="shared" si="478"/>
        <v>5000</v>
      </c>
      <c r="AH622" s="117">
        <f t="shared" si="479"/>
        <v>100</v>
      </c>
      <c r="AJ622" s="160"/>
      <c r="AK622" s="160"/>
      <c r="AL622" s="160"/>
      <c r="AM622" s="117">
        <f>AJ622+AK622+AL622</f>
        <v>0</v>
      </c>
      <c r="AN622" s="171">
        <f>AM622/(P622/100)</f>
        <v>0</v>
      </c>
      <c r="AP622" s="160"/>
      <c r="AQ622" s="160"/>
      <c r="AR622" s="160"/>
      <c r="AS622" s="117">
        <f>AP622+AQ622+AR622</f>
        <v>0</v>
      </c>
      <c r="AT622" s="171">
        <f>AS622/(P622/100)</f>
        <v>0</v>
      </c>
      <c r="AV622" s="117">
        <f t="shared" si="490"/>
        <v>0</v>
      </c>
      <c r="AW622" s="117">
        <f t="shared" si="501"/>
        <v>0</v>
      </c>
      <c r="AY622" s="117">
        <f t="shared" si="502"/>
        <v>5000</v>
      </c>
      <c r="AZ622" s="117">
        <f t="shared" si="503"/>
        <v>100</v>
      </c>
      <c r="BB622" s="117">
        <f t="shared" si="504"/>
        <v>0</v>
      </c>
      <c r="BC622" s="117">
        <f t="shared" si="505"/>
        <v>0</v>
      </c>
      <c r="BD622" s="117">
        <f t="shared" si="506"/>
        <v>5000</v>
      </c>
      <c r="BE622" s="93"/>
    </row>
    <row r="623" spans="1:57" ht="30" customHeight="1" thickBot="1" x14ac:dyDescent="0.25">
      <c r="A623" s="74"/>
      <c r="B623" s="76"/>
      <c r="C623" s="76"/>
      <c r="D623" s="77"/>
      <c r="E623" s="78"/>
      <c r="F623" s="76"/>
      <c r="G623" s="79"/>
      <c r="H623" s="80"/>
      <c r="I623" s="81"/>
      <c r="J623" s="124" t="s">
        <v>64</v>
      </c>
      <c r="K623" s="82"/>
      <c r="L623" s="83"/>
      <c r="M623" s="77"/>
      <c r="N623" s="101" t="s">
        <v>65</v>
      </c>
      <c r="O623" s="103">
        <v>354000</v>
      </c>
      <c r="P623" s="103">
        <f>P624+P625</f>
        <v>583000</v>
      </c>
      <c r="Q623" s="103">
        <f>Q624+Q625</f>
        <v>704000</v>
      </c>
      <c r="R623" s="103">
        <f>R624+R625</f>
        <v>761000</v>
      </c>
      <c r="S623" s="103">
        <f>S624+S625</f>
        <v>583000</v>
      </c>
      <c r="T623" s="103"/>
      <c r="U623" s="103">
        <f>U624+U625</f>
        <v>50000</v>
      </c>
      <c r="V623" s="103">
        <f>V624+V625</f>
        <v>35000</v>
      </c>
      <c r="W623" s="103">
        <f>W624+W625</f>
        <v>35000</v>
      </c>
      <c r="X623" s="103">
        <f t="shared" si="500"/>
        <v>120000</v>
      </c>
      <c r="Y623" s="103">
        <f t="shared" si="477"/>
        <v>20.583190394511149</v>
      </c>
      <c r="AA623" s="103">
        <f>AA624+AA625</f>
        <v>61000</v>
      </c>
      <c r="AB623" s="103">
        <f>AB624+AB625</f>
        <v>60000</v>
      </c>
      <c r="AC623" s="103">
        <f>AC624+AC625</f>
        <v>60000</v>
      </c>
      <c r="AD623" s="103">
        <f t="shared" si="480"/>
        <v>181000</v>
      </c>
      <c r="AE623" s="170">
        <f t="shared" si="507"/>
        <v>31.046312178387652</v>
      </c>
      <c r="AG623" s="103">
        <f t="shared" si="478"/>
        <v>301000</v>
      </c>
      <c r="AH623" s="103">
        <f t="shared" si="479"/>
        <v>51.629502572898801</v>
      </c>
      <c r="AJ623" s="103">
        <f>AJ624+AJ625</f>
        <v>60000</v>
      </c>
      <c r="AK623" s="103">
        <f>AK624+AK625</f>
        <v>60000</v>
      </c>
      <c r="AL623" s="103">
        <f>AL624+AL625</f>
        <v>40000</v>
      </c>
      <c r="AM623" s="103">
        <f t="shared" si="481"/>
        <v>160000</v>
      </c>
      <c r="AN623" s="170">
        <f t="shared" si="508"/>
        <v>27.444253859348198</v>
      </c>
      <c r="AP623" s="103">
        <f>AP624+AP625</f>
        <v>42000</v>
      </c>
      <c r="AQ623" s="103">
        <f>AQ624+AQ625</f>
        <v>40000</v>
      </c>
      <c r="AR623" s="103">
        <f>AR624+AR625</f>
        <v>40000</v>
      </c>
      <c r="AS623" s="103">
        <f t="shared" si="482"/>
        <v>122000</v>
      </c>
      <c r="AT623" s="170">
        <f t="shared" si="509"/>
        <v>20.926243567753001</v>
      </c>
      <c r="AV623" s="103">
        <f t="shared" si="490"/>
        <v>282000</v>
      </c>
      <c r="AW623" s="103">
        <f t="shared" si="501"/>
        <v>48.370497427101199</v>
      </c>
      <c r="AY623" s="103">
        <f t="shared" si="502"/>
        <v>583000</v>
      </c>
      <c r="AZ623" s="103">
        <f t="shared" si="503"/>
        <v>100</v>
      </c>
      <c r="BB623" s="102">
        <f t="shared" si="504"/>
        <v>0</v>
      </c>
      <c r="BC623" s="103">
        <f t="shared" si="505"/>
        <v>0</v>
      </c>
      <c r="BD623" s="103">
        <f t="shared" si="506"/>
        <v>583000</v>
      </c>
      <c r="BE623" s="93"/>
    </row>
    <row r="624" spans="1:57" ht="30" customHeight="1" thickBot="1" x14ac:dyDescent="0.25">
      <c r="A624" s="74"/>
      <c r="B624" s="76"/>
      <c r="C624" s="76"/>
      <c r="D624" s="77"/>
      <c r="E624" s="78"/>
      <c r="F624" s="76"/>
      <c r="G624" s="79"/>
      <c r="H624" s="80"/>
      <c r="I624" s="81"/>
      <c r="J624" s="78"/>
      <c r="K624" s="127">
        <v>1</v>
      </c>
      <c r="L624" s="83"/>
      <c r="M624" s="77"/>
      <c r="N624" s="128" t="s">
        <v>62</v>
      </c>
      <c r="O624" s="117">
        <v>350000</v>
      </c>
      <c r="P624" s="117">
        <v>582000</v>
      </c>
      <c r="Q624" s="117">
        <v>703000</v>
      </c>
      <c r="R624" s="117">
        <v>760000</v>
      </c>
      <c r="S624" s="117">
        <v>582000</v>
      </c>
      <c r="T624" s="117"/>
      <c r="U624" s="160">
        <v>50000</v>
      </c>
      <c r="V624" s="160">
        <v>35000</v>
      </c>
      <c r="W624" s="160">
        <v>35000</v>
      </c>
      <c r="X624" s="117">
        <f t="shared" si="500"/>
        <v>120000</v>
      </c>
      <c r="Y624" s="144">
        <f>X624/(S624/100)</f>
        <v>20.618556701030929</v>
      </c>
      <c r="AA624" s="160">
        <v>60000</v>
      </c>
      <c r="AB624" s="160">
        <v>60000</v>
      </c>
      <c r="AC624" s="160">
        <v>60000</v>
      </c>
      <c r="AD624" s="117">
        <f t="shared" si="480"/>
        <v>180000</v>
      </c>
      <c r="AE624" s="171">
        <f t="shared" si="507"/>
        <v>30.927835051546392</v>
      </c>
      <c r="AG624" s="117">
        <f>X624+AD624</f>
        <v>300000</v>
      </c>
      <c r="AH624" s="117">
        <f>AG624/(S624/100)</f>
        <v>51.546391752577321</v>
      </c>
      <c r="AJ624" s="160">
        <v>60000</v>
      </c>
      <c r="AK624" s="160">
        <v>60000</v>
      </c>
      <c r="AL624" s="160">
        <v>40000</v>
      </c>
      <c r="AM624" s="117">
        <f t="shared" si="481"/>
        <v>160000</v>
      </c>
      <c r="AN624" s="171">
        <f t="shared" si="508"/>
        <v>27.491408934707902</v>
      </c>
      <c r="AP624" s="160">
        <v>42000</v>
      </c>
      <c r="AQ624" s="160">
        <v>40000</v>
      </c>
      <c r="AR624" s="160">
        <v>40000</v>
      </c>
      <c r="AS624" s="117">
        <f t="shared" si="482"/>
        <v>122000</v>
      </c>
      <c r="AT624" s="171">
        <f t="shared" si="509"/>
        <v>20.962199312714777</v>
      </c>
      <c r="AV624" s="117">
        <f>AM624+AS624</f>
        <v>282000</v>
      </c>
      <c r="AW624" s="117">
        <f>AV624/(S624/100)</f>
        <v>48.453608247422679</v>
      </c>
      <c r="AY624" s="117">
        <f>AG624+AV624</f>
        <v>582000</v>
      </c>
      <c r="AZ624" s="117">
        <f>AY624/(S624/100)</f>
        <v>100</v>
      </c>
      <c r="BB624" s="117">
        <f t="shared" si="504"/>
        <v>0</v>
      </c>
      <c r="BC624" s="117">
        <f t="shared" si="505"/>
        <v>0</v>
      </c>
      <c r="BD624" s="117">
        <f t="shared" si="506"/>
        <v>582000</v>
      </c>
      <c r="BE624" s="93"/>
    </row>
    <row r="625" spans="1:57" ht="30" customHeight="1" x14ac:dyDescent="0.2">
      <c r="A625" s="74"/>
      <c r="B625" s="76"/>
      <c r="C625" s="76"/>
      <c r="D625" s="77"/>
      <c r="E625" s="78"/>
      <c r="F625" s="76"/>
      <c r="G625" s="79"/>
      <c r="H625" s="80"/>
      <c r="I625" s="81"/>
      <c r="J625" s="78"/>
      <c r="K625" s="127">
        <v>4</v>
      </c>
      <c r="L625" s="83"/>
      <c r="M625" s="77"/>
      <c r="N625" s="128" t="s">
        <v>63</v>
      </c>
      <c r="O625" s="117">
        <v>4000</v>
      </c>
      <c r="P625" s="117">
        <v>1000</v>
      </c>
      <c r="Q625" s="117">
        <v>1000</v>
      </c>
      <c r="R625" s="117">
        <v>1000</v>
      </c>
      <c r="S625" s="117">
        <v>1000</v>
      </c>
      <c r="T625" s="117"/>
      <c r="U625" s="160"/>
      <c r="V625" s="160"/>
      <c r="W625" s="160"/>
      <c r="X625" s="117">
        <f t="shared" si="500"/>
        <v>0</v>
      </c>
      <c r="Y625" s="144">
        <f>X625/(S625/100)</f>
        <v>0</v>
      </c>
      <c r="AA625" s="160">
        <v>1000</v>
      </c>
      <c r="AB625" s="160"/>
      <c r="AC625" s="160"/>
      <c r="AD625" s="117">
        <f t="shared" si="480"/>
        <v>1000</v>
      </c>
      <c r="AE625" s="171">
        <f t="shared" si="507"/>
        <v>100</v>
      </c>
      <c r="AG625" s="117">
        <f>X625+AD625</f>
        <v>1000</v>
      </c>
      <c r="AH625" s="117">
        <f>AG625/(S625/100)</f>
        <v>100</v>
      </c>
      <c r="AJ625" s="160"/>
      <c r="AK625" s="160"/>
      <c r="AL625" s="160"/>
      <c r="AM625" s="117">
        <f t="shared" si="481"/>
        <v>0</v>
      </c>
      <c r="AN625" s="171">
        <f t="shared" si="508"/>
        <v>0</v>
      </c>
      <c r="AP625" s="160"/>
      <c r="AQ625" s="160"/>
      <c r="AR625" s="160"/>
      <c r="AS625" s="117">
        <f t="shared" si="482"/>
        <v>0</v>
      </c>
      <c r="AT625" s="171">
        <f t="shared" si="509"/>
        <v>0</v>
      </c>
      <c r="AV625" s="117">
        <f>AM625+AS625</f>
        <v>0</v>
      </c>
      <c r="AW625" s="117">
        <f>AV625/(S625/100)</f>
        <v>0</v>
      </c>
      <c r="AY625" s="117">
        <f>AG625+AV625</f>
        <v>1000</v>
      </c>
      <c r="AZ625" s="117">
        <f>AY625/(S625/100)</f>
        <v>100</v>
      </c>
      <c r="BB625" s="117">
        <f t="shared" si="504"/>
        <v>0</v>
      </c>
      <c r="BC625" s="117">
        <f t="shared" si="505"/>
        <v>0</v>
      </c>
      <c r="BD625" s="117">
        <f t="shared" si="506"/>
        <v>1000</v>
      </c>
      <c r="BE625" s="93"/>
    </row>
    <row r="626" spans="1:57" ht="30" customHeight="1" x14ac:dyDescent="0.2">
      <c r="A626" s="74"/>
      <c r="B626" s="76"/>
      <c r="C626" s="76"/>
      <c r="D626" s="77"/>
      <c r="E626" s="78"/>
      <c r="F626" s="76"/>
      <c r="G626" s="79"/>
      <c r="H626" s="80"/>
      <c r="I626" s="81"/>
      <c r="J626" s="124" t="s">
        <v>52</v>
      </c>
      <c r="K626" s="82"/>
      <c r="L626" s="83"/>
      <c r="M626" s="77"/>
      <c r="N626" s="101" t="s">
        <v>53</v>
      </c>
      <c r="O626" s="102">
        <v>31000</v>
      </c>
      <c r="P626" s="103">
        <f>P627+P628+P629+P630</f>
        <v>29000</v>
      </c>
      <c r="Q626" s="125">
        <f>Q627+Q628+Q629+Q630</f>
        <v>32000</v>
      </c>
      <c r="R626" s="126">
        <f>R627+R628+R629+R630</f>
        <v>33000</v>
      </c>
      <c r="S626" s="103">
        <f>S627+S628+S629+S630</f>
        <v>29000</v>
      </c>
      <c r="T626" s="103"/>
      <c r="U626" s="103">
        <f>U627+U628+U629+U630</f>
        <v>0</v>
      </c>
      <c r="V626" s="103">
        <f>V627+V628+V629+V630</f>
        <v>1000</v>
      </c>
      <c r="W626" s="103">
        <f>W627+W628+W629+W630</f>
        <v>8000</v>
      </c>
      <c r="X626" s="103">
        <f t="shared" si="500"/>
        <v>9000</v>
      </c>
      <c r="Y626" s="103">
        <f t="shared" ref="Y626:Y637" si="510">X626/(S626/100)</f>
        <v>31.03448275862069</v>
      </c>
      <c r="AA626" s="103">
        <f>AA627+AA628+AA629+AA630</f>
        <v>3000</v>
      </c>
      <c r="AB626" s="103">
        <f>AB627+AB628+AB629+AB630</f>
        <v>3000</v>
      </c>
      <c r="AC626" s="103">
        <f>AC627+AC628+AC629+AC630</f>
        <v>4000</v>
      </c>
      <c r="AD626" s="103">
        <f t="shared" si="480"/>
        <v>10000</v>
      </c>
      <c r="AE626" s="103">
        <f>AD626/(S626/100)</f>
        <v>34.482758620689658</v>
      </c>
      <c r="AG626" s="103">
        <f t="shared" ref="AG626:AG637" si="511">X626+AD626</f>
        <v>19000</v>
      </c>
      <c r="AH626" s="103">
        <f t="shared" ref="AH626:AH637" si="512">AG626/(S626/100)</f>
        <v>65.517241379310349</v>
      </c>
      <c r="AJ626" s="103">
        <f>AJ627+AJ628+AJ629+AJ630</f>
        <v>2500</v>
      </c>
      <c r="AK626" s="103">
        <f>AK627+AK628+AK629+AK630</f>
        <v>2500</v>
      </c>
      <c r="AL626" s="103">
        <f>AL627+AL628+AL629+AL630</f>
        <v>2000</v>
      </c>
      <c r="AM626" s="103">
        <f t="shared" si="481"/>
        <v>7000</v>
      </c>
      <c r="AN626" s="103">
        <f>AM626/(S626/100)</f>
        <v>24.137931034482758</v>
      </c>
      <c r="AP626" s="103">
        <f>AP627+AP628+AP629+AP630</f>
        <v>1000</v>
      </c>
      <c r="AQ626" s="103">
        <f>AQ627+AQ628+AQ629+AQ630</f>
        <v>1000</v>
      </c>
      <c r="AR626" s="103">
        <f>AR627+AR628+AR629+AR630</f>
        <v>1000</v>
      </c>
      <c r="AS626" s="103">
        <f t="shared" si="482"/>
        <v>3000</v>
      </c>
      <c r="AT626" s="103">
        <f>AS626/(S626/100)</f>
        <v>10.344827586206897</v>
      </c>
      <c r="AV626" s="103">
        <f t="shared" ref="AV626:AV632" si="513">AM626+AS626</f>
        <v>10000</v>
      </c>
      <c r="AW626" s="103">
        <f t="shared" ref="AW626:AW637" si="514">AV626/(S626/100)</f>
        <v>34.482758620689658</v>
      </c>
      <c r="AY626" s="103">
        <f t="shared" ref="AY626:AY637" si="515">AG626+AV626</f>
        <v>29000</v>
      </c>
      <c r="AZ626" s="103">
        <f t="shared" ref="AZ626:AZ637" si="516">AY626/(S626/100)</f>
        <v>100</v>
      </c>
      <c r="BB626" s="103">
        <f t="shared" si="504"/>
        <v>0</v>
      </c>
      <c r="BC626" s="103">
        <f t="shared" si="505"/>
        <v>0</v>
      </c>
      <c r="BD626" s="103">
        <f t="shared" si="506"/>
        <v>29000</v>
      </c>
    </row>
    <row r="627" spans="1:57" ht="30" customHeight="1" x14ac:dyDescent="0.2">
      <c r="A627" s="74"/>
      <c r="B627" s="76"/>
      <c r="C627" s="76"/>
      <c r="D627" s="77"/>
      <c r="E627" s="78"/>
      <c r="F627" s="76"/>
      <c r="G627" s="79"/>
      <c r="H627" s="80"/>
      <c r="I627" s="81"/>
      <c r="J627" s="78"/>
      <c r="K627" s="127">
        <v>2</v>
      </c>
      <c r="L627" s="83"/>
      <c r="M627" s="77"/>
      <c r="N627" s="128" t="s">
        <v>54</v>
      </c>
      <c r="O627" s="129">
        <v>3000</v>
      </c>
      <c r="P627" s="117">
        <v>4000</v>
      </c>
      <c r="Q627" s="117">
        <v>4000</v>
      </c>
      <c r="R627" s="117">
        <v>4000</v>
      </c>
      <c r="S627" s="117">
        <v>4000</v>
      </c>
      <c r="T627" s="117"/>
      <c r="U627" s="160"/>
      <c r="V627" s="160"/>
      <c r="W627" s="160">
        <v>1000</v>
      </c>
      <c r="X627" s="117">
        <f t="shared" si="500"/>
        <v>1000</v>
      </c>
      <c r="Y627" s="144">
        <f t="shared" si="510"/>
        <v>25</v>
      </c>
      <c r="AA627" s="160">
        <v>500</v>
      </c>
      <c r="AB627" s="160">
        <v>500</v>
      </c>
      <c r="AC627" s="160">
        <v>1000</v>
      </c>
      <c r="AD627" s="117">
        <f t="shared" si="480"/>
        <v>2000</v>
      </c>
      <c r="AE627" s="144">
        <f>AD627/(S627/100)</f>
        <v>50</v>
      </c>
      <c r="AG627" s="117">
        <f t="shared" si="511"/>
        <v>3000</v>
      </c>
      <c r="AH627" s="117">
        <f t="shared" si="512"/>
        <v>75</v>
      </c>
      <c r="AJ627" s="160">
        <v>500</v>
      </c>
      <c r="AK627" s="160">
        <v>500</v>
      </c>
      <c r="AL627" s="160"/>
      <c r="AM627" s="117">
        <f t="shared" si="481"/>
        <v>1000</v>
      </c>
      <c r="AN627" s="144">
        <f>AM627/(S627/100)</f>
        <v>25</v>
      </c>
      <c r="AP627" s="160"/>
      <c r="AQ627" s="160"/>
      <c r="AR627" s="160"/>
      <c r="AS627" s="117">
        <f t="shared" si="482"/>
        <v>0</v>
      </c>
      <c r="AT627" s="144">
        <f>AS627/(S627/100)</f>
        <v>0</v>
      </c>
      <c r="AV627" s="117">
        <f t="shared" si="513"/>
        <v>1000</v>
      </c>
      <c r="AW627" s="117">
        <f t="shared" si="514"/>
        <v>25</v>
      </c>
      <c r="AY627" s="117">
        <f t="shared" si="515"/>
        <v>4000</v>
      </c>
      <c r="AZ627" s="117">
        <f t="shared" si="516"/>
        <v>100</v>
      </c>
      <c r="BB627" s="117">
        <f t="shared" si="504"/>
        <v>0</v>
      </c>
      <c r="BC627" s="117">
        <f t="shared" si="505"/>
        <v>0</v>
      </c>
      <c r="BD627" s="117">
        <f t="shared" si="506"/>
        <v>4000</v>
      </c>
    </row>
    <row r="628" spans="1:57" ht="30" customHeight="1" x14ac:dyDescent="0.2">
      <c r="A628" s="74"/>
      <c r="B628" s="76"/>
      <c r="C628" s="76"/>
      <c r="D628" s="77"/>
      <c r="E628" s="78"/>
      <c r="F628" s="76"/>
      <c r="G628" s="79"/>
      <c r="H628" s="80"/>
      <c r="I628" s="81"/>
      <c r="J628" s="78"/>
      <c r="K628" s="127">
        <v>3</v>
      </c>
      <c r="L628" s="83"/>
      <c r="M628" s="77"/>
      <c r="N628" s="128" t="s">
        <v>66</v>
      </c>
      <c r="O628" s="129">
        <v>22000</v>
      </c>
      <c r="P628" s="117">
        <v>20000</v>
      </c>
      <c r="Q628" s="117">
        <v>23000</v>
      </c>
      <c r="R628" s="117">
        <v>24000</v>
      </c>
      <c r="S628" s="117">
        <v>20000</v>
      </c>
      <c r="T628" s="117"/>
      <c r="U628" s="160"/>
      <c r="V628" s="160"/>
      <c r="W628" s="160">
        <v>5000</v>
      </c>
      <c r="X628" s="117">
        <f t="shared" si="500"/>
        <v>5000</v>
      </c>
      <c r="Y628" s="144">
        <f t="shared" si="510"/>
        <v>25</v>
      </c>
      <c r="AA628" s="160">
        <v>2000</v>
      </c>
      <c r="AB628" s="160">
        <v>2000</v>
      </c>
      <c r="AC628" s="160">
        <v>2000</v>
      </c>
      <c r="AD628" s="117">
        <f t="shared" si="480"/>
        <v>6000</v>
      </c>
      <c r="AE628" s="144">
        <f>AD628/(S628/100)</f>
        <v>30</v>
      </c>
      <c r="AG628" s="117">
        <f t="shared" si="511"/>
        <v>11000</v>
      </c>
      <c r="AH628" s="117">
        <f t="shared" si="512"/>
        <v>55</v>
      </c>
      <c r="AJ628" s="160">
        <v>2000</v>
      </c>
      <c r="AK628" s="160">
        <v>2000</v>
      </c>
      <c r="AL628" s="160">
        <v>2000</v>
      </c>
      <c r="AM628" s="117">
        <f t="shared" si="481"/>
        <v>6000</v>
      </c>
      <c r="AN628" s="144">
        <f>AM628/(S628/100)</f>
        <v>30</v>
      </c>
      <c r="AP628" s="160">
        <v>1000</v>
      </c>
      <c r="AQ628" s="160">
        <v>1000</v>
      </c>
      <c r="AR628" s="160">
        <v>1000</v>
      </c>
      <c r="AS628" s="117">
        <f t="shared" si="482"/>
        <v>3000</v>
      </c>
      <c r="AT628" s="144">
        <f>AS628/(S628/100)</f>
        <v>15</v>
      </c>
      <c r="AV628" s="117">
        <f t="shared" si="513"/>
        <v>9000</v>
      </c>
      <c r="AW628" s="117">
        <f t="shared" si="514"/>
        <v>45</v>
      </c>
      <c r="AY628" s="117">
        <f t="shared" si="515"/>
        <v>20000</v>
      </c>
      <c r="AZ628" s="117">
        <f t="shared" si="516"/>
        <v>100</v>
      </c>
      <c r="BB628" s="117">
        <f t="shared" si="504"/>
        <v>0</v>
      </c>
      <c r="BC628" s="117">
        <f t="shared" si="505"/>
        <v>0</v>
      </c>
      <c r="BD628" s="117">
        <f t="shared" si="506"/>
        <v>20000</v>
      </c>
    </row>
    <row r="629" spans="1:57" ht="30" customHeight="1" x14ac:dyDescent="0.2">
      <c r="A629" s="74"/>
      <c r="B629" s="76"/>
      <c r="C629" s="76"/>
      <c r="D629" s="77"/>
      <c r="E629" s="78"/>
      <c r="F629" s="76"/>
      <c r="G629" s="79"/>
      <c r="H629" s="80"/>
      <c r="I629" s="81"/>
      <c r="J629" s="78"/>
      <c r="K629" s="127">
        <v>5</v>
      </c>
      <c r="L629" s="83"/>
      <c r="M629" s="77"/>
      <c r="N629" s="128" t="s">
        <v>55</v>
      </c>
      <c r="O629" s="129">
        <v>2000</v>
      </c>
      <c r="P629" s="117">
        <v>2000</v>
      </c>
      <c r="Q629" s="117">
        <v>2000</v>
      </c>
      <c r="R629" s="117">
        <v>2000</v>
      </c>
      <c r="S629" s="117">
        <v>2000</v>
      </c>
      <c r="T629" s="117"/>
      <c r="U629" s="160"/>
      <c r="V629" s="160">
        <v>1000</v>
      </c>
      <c r="W629" s="160">
        <v>1000</v>
      </c>
      <c r="X629" s="117">
        <f t="shared" si="500"/>
        <v>2000</v>
      </c>
      <c r="Y629" s="144">
        <f t="shared" si="510"/>
        <v>100</v>
      </c>
      <c r="AA629" s="160"/>
      <c r="AB629" s="160"/>
      <c r="AC629" s="160"/>
      <c r="AD629" s="117">
        <f t="shared" si="480"/>
        <v>0</v>
      </c>
      <c r="AE629" s="144">
        <f>AD629/(S629/100)</f>
        <v>0</v>
      </c>
      <c r="AG629" s="117">
        <f t="shared" si="511"/>
        <v>2000</v>
      </c>
      <c r="AH629" s="117">
        <f t="shared" si="512"/>
        <v>100</v>
      </c>
      <c r="AJ629" s="160"/>
      <c r="AK629" s="160"/>
      <c r="AL629" s="160"/>
      <c r="AM629" s="117">
        <f t="shared" si="481"/>
        <v>0</v>
      </c>
      <c r="AN629" s="144">
        <f>AM629/(S629/100)</f>
        <v>0</v>
      </c>
      <c r="AP629" s="160"/>
      <c r="AQ629" s="160"/>
      <c r="AR629" s="160"/>
      <c r="AS629" s="117">
        <f t="shared" si="482"/>
        <v>0</v>
      </c>
      <c r="AT629" s="144">
        <f>AS629/(S629/100)</f>
        <v>0</v>
      </c>
      <c r="AV629" s="117">
        <f t="shared" si="513"/>
        <v>0</v>
      </c>
      <c r="AW629" s="117">
        <f t="shared" si="514"/>
        <v>0</v>
      </c>
      <c r="AY629" s="117">
        <f t="shared" si="515"/>
        <v>2000</v>
      </c>
      <c r="AZ629" s="117">
        <f t="shared" si="516"/>
        <v>100</v>
      </c>
      <c r="BB629" s="117">
        <f t="shared" si="504"/>
        <v>0</v>
      </c>
      <c r="BC629" s="117">
        <f t="shared" si="505"/>
        <v>0</v>
      </c>
      <c r="BD629" s="117">
        <f t="shared" si="506"/>
        <v>2000</v>
      </c>
    </row>
    <row r="630" spans="1:57" ht="30" customHeight="1" x14ac:dyDescent="0.2">
      <c r="A630" s="74"/>
      <c r="B630" s="76"/>
      <c r="C630" s="76"/>
      <c r="D630" s="77"/>
      <c r="E630" s="78"/>
      <c r="F630" s="76"/>
      <c r="G630" s="79"/>
      <c r="H630" s="80"/>
      <c r="I630" s="81"/>
      <c r="J630" s="78"/>
      <c r="K630" s="127">
        <v>7</v>
      </c>
      <c r="L630" s="83"/>
      <c r="M630" s="77"/>
      <c r="N630" s="128" t="s">
        <v>56</v>
      </c>
      <c r="O630" s="129">
        <v>4000</v>
      </c>
      <c r="P630" s="117">
        <v>3000</v>
      </c>
      <c r="Q630" s="117">
        <v>3000</v>
      </c>
      <c r="R630" s="117">
        <v>3000</v>
      </c>
      <c r="S630" s="117">
        <v>3000</v>
      </c>
      <c r="T630" s="117"/>
      <c r="U630" s="160"/>
      <c r="V630" s="160"/>
      <c r="W630" s="160">
        <v>1000</v>
      </c>
      <c r="X630" s="117">
        <f t="shared" si="500"/>
        <v>1000</v>
      </c>
      <c r="Y630" s="144">
        <f t="shared" si="510"/>
        <v>33.333333333333336</v>
      </c>
      <c r="AA630" s="160">
        <v>500</v>
      </c>
      <c r="AB630" s="160">
        <v>500</v>
      </c>
      <c r="AC630" s="160">
        <v>1000</v>
      </c>
      <c r="AD630" s="117">
        <f t="shared" si="480"/>
        <v>2000</v>
      </c>
      <c r="AE630" s="144">
        <f>AD630/(S630/100)</f>
        <v>66.666666666666671</v>
      </c>
      <c r="AG630" s="117">
        <f t="shared" si="511"/>
        <v>3000</v>
      </c>
      <c r="AH630" s="117">
        <f t="shared" si="512"/>
        <v>100</v>
      </c>
      <c r="AJ630" s="160"/>
      <c r="AK630" s="160"/>
      <c r="AL630" s="160"/>
      <c r="AM630" s="117">
        <f t="shared" si="481"/>
        <v>0</v>
      </c>
      <c r="AN630" s="144">
        <f>AM630/(S630/100)</f>
        <v>0</v>
      </c>
      <c r="AP630" s="160"/>
      <c r="AQ630" s="160"/>
      <c r="AR630" s="160"/>
      <c r="AS630" s="117">
        <f t="shared" si="482"/>
        <v>0</v>
      </c>
      <c r="AT630" s="144">
        <f>AS630/(S630/100)</f>
        <v>0</v>
      </c>
      <c r="AV630" s="117">
        <f t="shared" si="513"/>
        <v>0</v>
      </c>
      <c r="AW630" s="117">
        <f t="shared" si="514"/>
        <v>0</v>
      </c>
      <c r="AY630" s="117">
        <f t="shared" si="515"/>
        <v>3000</v>
      </c>
      <c r="AZ630" s="117">
        <f t="shared" si="516"/>
        <v>100</v>
      </c>
      <c r="BB630" s="117">
        <f t="shared" si="504"/>
        <v>0</v>
      </c>
      <c r="BC630" s="117">
        <f t="shared" si="505"/>
        <v>0</v>
      </c>
      <c r="BD630" s="117">
        <f t="shared" si="506"/>
        <v>3000</v>
      </c>
    </row>
    <row r="631" spans="1:57" ht="30" customHeight="1" x14ac:dyDescent="0.2">
      <c r="A631" s="74"/>
      <c r="B631" s="76"/>
      <c r="C631" s="76"/>
      <c r="D631" s="77"/>
      <c r="E631" s="78"/>
      <c r="F631" s="76"/>
      <c r="G631" s="104"/>
      <c r="H631" s="106" t="s">
        <v>49</v>
      </c>
      <c r="I631" s="107"/>
      <c r="J631" s="108"/>
      <c r="K631" s="109"/>
      <c r="L631" s="110"/>
      <c r="M631" s="111"/>
      <c r="N631" s="112" t="s">
        <v>50</v>
      </c>
      <c r="O631" s="113">
        <v>144000</v>
      </c>
      <c r="P631" s="114">
        <f>P632</f>
        <v>111000</v>
      </c>
      <c r="Q631" s="115">
        <f>Q632</f>
        <v>110000</v>
      </c>
      <c r="R631" s="116">
        <f>R632</f>
        <v>110000</v>
      </c>
      <c r="S631" s="114">
        <f>S632</f>
        <v>111000</v>
      </c>
      <c r="T631" s="114"/>
      <c r="U631" s="114">
        <f>U632</f>
        <v>0</v>
      </c>
      <c r="V631" s="114">
        <f>V632</f>
        <v>1000</v>
      </c>
      <c r="W631" s="114">
        <f>W632</f>
        <v>22000</v>
      </c>
      <c r="X631" s="114">
        <f>SUM(U631:W631)</f>
        <v>23000</v>
      </c>
      <c r="Y631" s="114">
        <f t="shared" si="510"/>
        <v>20.72072072072072</v>
      </c>
      <c r="AA631" s="114">
        <f>AA632</f>
        <v>11000</v>
      </c>
      <c r="AB631" s="114">
        <f>AB632</f>
        <v>11000</v>
      </c>
      <c r="AC631" s="114">
        <f>AC632</f>
        <v>11000</v>
      </c>
      <c r="AD631" s="114">
        <f>SUM(AA631:AC631)</f>
        <v>33000</v>
      </c>
      <c r="AE631" s="114">
        <f t="shared" ref="AE631:AE637" si="517">AD631/(S631/100)</f>
        <v>29.72972972972973</v>
      </c>
      <c r="AG631" s="114">
        <f t="shared" si="511"/>
        <v>56000</v>
      </c>
      <c r="AH631" s="114">
        <f t="shared" si="512"/>
        <v>50.450450450450454</v>
      </c>
      <c r="AJ631" s="114">
        <f>AJ632</f>
        <v>11000</v>
      </c>
      <c r="AK631" s="114">
        <f>AK632</f>
        <v>10000</v>
      </c>
      <c r="AL631" s="114">
        <f>AL632</f>
        <v>34000</v>
      </c>
      <c r="AM631" s="114">
        <f>SUM(AJ631:AL631)</f>
        <v>55000</v>
      </c>
      <c r="AN631" s="114">
        <f t="shared" ref="AN631:AN637" si="518">AM631/(S631/100)</f>
        <v>49.549549549549546</v>
      </c>
      <c r="AP631" s="114">
        <f>AP632</f>
        <v>0</v>
      </c>
      <c r="AQ631" s="114">
        <f>AQ632</f>
        <v>0</v>
      </c>
      <c r="AR631" s="114">
        <f>AR632</f>
        <v>0</v>
      </c>
      <c r="AS631" s="114">
        <f>SUM(AP631:AR631)</f>
        <v>0</v>
      </c>
      <c r="AT631" s="114">
        <f t="shared" ref="AT631:AT637" si="519">AS631/(S631/100)</f>
        <v>0</v>
      </c>
      <c r="AV631" s="114">
        <f t="shared" si="513"/>
        <v>55000</v>
      </c>
      <c r="AW631" s="114">
        <f t="shared" si="514"/>
        <v>49.549549549549546</v>
      </c>
      <c r="AY631" s="114">
        <f t="shared" si="515"/>
        <v>111000</v>
      </c>
      <c r="AZ631" s="114">
        <f t="shared" si="516"/>
        <v>100</v>
      </c>
      <c r="BB631" s="114">
        <f t="shared" si="504"/>
        <v>0</v>
      </c>
      <c r="BC631" s="117">
        <f t="shared" si="505"/>
        <v>0</v>
      </c>
      <c r="BD631" s="114">
        <f t="shared" si="506"/>
        <v>111000</v>
      </c>
      <c r="BE631" s="93"/>
    </row>
    <row r="632" spans="1:57" ht="30" customHeight="1" x14ac:dyDescent="0.2">
      <c r="A632" s="74"/>
      <c r="B632" s="76"/>
      <c r="C632" s="76"/>
      <c r="D632" s="77"/>
      <c r="E632" s="78"/>
      <c r="F632" s="76"/>
      <c r="G632" s="79"/>
      <c r="H632" s="80"/>
      <c r="I632" s="118">
        <v>2</v>
      </c>
      <c r="J632" s="78"/>
      <c r="K632" s="82"/>
      <c r="L632" s="83"/>
      <c r="M632" s="77"/>
      <c r="N632" s="119" t="s">
        <v>51</v>
      </c>
      <c r="O632" s="120">
        <v>144000</v>
      </c>
      <c r="P632" s="121">
        <f>P633+P636</f>
        <v>111000</v>
      </c>
      <c r="Q632" s="122">
        <f>Q633+Q636</f>
        <v>110000</v>
      </c>
      <c r="R632" s="123">
        <f>R633+R636</f>
        <v>110000</v>
      </c>
      <c r="S632" s="121">
        <f>S633+S636</f>
        <v>111000</v>
      </c>
      <c r="T632" s="121"/>
      <c r="U632" s="121">
        <f>U633+U636</f>
        <v>0</v>
      </c>
      <c r="V632" s="121">
        <f>V633+V636</f>
        <v>1000</v>
      </c>
      <c r="W632" s="121">
        <f>W633+W636</f>
        <v>22000</v>
      </c>
      <c r="X632" s="121">
        <f>SUM(U632:W632)</f>
        <v>23000</v>
      </c>
      <c r="Y632" s="121">
        <f t="shared" si="510"/>
        <v>20.72072072072072</v>
      </c>
      <c r="AA632" s="121">
        <f>AA633+AA636</f>
        <v>11000</v>
      </c>
      <c r="AB632" s="121">
        <f>AB633+AB636</f>
        <v>11000</v>
      </c>
      <c r="AC632" s="121">
        <f>AC633+AC636</f>
        <v>11000</v>
      </c>
      <c r="AD632" s="121">
        <f>SUM(AA632:AC632)</f>
        <v>33000</v>
      </c>
      <c r="AE632" s="121">
        <f t="shared" si="517"/>
        <v>29.72972972972973</v>
      </c>
      <c r="AG632" s="121">
        <f t="shared" si="511"/>
        <v>56000</v>
      </c>
      <c r="AH632" s="121">
        <f t="shared" si="512"/>
        <v>50.450450450450454</v>
      </c>
      <c r="AJ632" s="121">
        <f>AJ633+AJ636</f>
        <v>11000</v>
      </c>
      <c r="AK632" s="121">
        <f>AK633+AK636</f>
        <v>10000</v>
      </c>
      <c r="AL632" s="121">
        <f>AL633+AL636</f>
        <v>34000</v>
      </c>
      <c r="AM632" s="121">
        <f>SUM(AJ632:AL632)</f>
        <v>55000</v>
      </c>
      <c r="AN632" s="121">
        <f t="shared" si="518"/>
        <v>49.549549549549546</v>
      </c>
      <c r="AP632" s="121">
        <f>AP633+AP636</f>
        <v>0</v>
      </c>
      <c r="AQ632" s="121">
        <f>AQ633+AQ636</f>
        <v>0</v>
      </c>
      <c r="AR632" s="121">
        <f>AR633+AR636</f>
        <v>0</v>
      </c>
      <c r="AS632" s="121">
        <f>SUM(AP632:AR632)</f>
        <v>0</v>
      </c>
      <c r="AT632" s="121">
        <f t="shared" si="519"/>
        <v>0</v>
      </c>
      <c r="AV632" s="121">
        <f t="shared" si="513"/>
        <v>55000</v>
      </c>
      <c r="AW632" s="121">
        <f t="shared" si="514"/>
        <v>49.549549549549546</v>
      </c>
      <c r="AY632" s="121">
        <f t="shared" si="515"/>
        <v>111000</v>
      </c>
      <c r="AZ632" s="121">
        <f t="shared" si="516"/>
        <v>100</v>
      </c>
      <c r="BB632" s="121">
        <f t="shared" si="504"/>
        <v>0</v>
      </c>
      <c r="BC632" s="117">
        <f t="shared" si="505"/>
        <v>0</v>
      </c>
      <c r="BD632" s="121">
        <f t="shared" si="506"/>
        <v>111000</v>
      </c>
      <c r="BE632" s="93"/>
    </row>
    <row r="633" spans="1:57" ht="30" customHeight="1" x14ac:dyDescent="0.2">
      <c r="A633" s="74"/>
      <c r="B633" s="76"/>
      <c r="C633" s="76"/>
      <c r="D633" s="77"/>
      <c r="E633" s="78"/>
      <c r="F633" s="76"/>
      <c r="G633" s="79"/>
      <c r="H633" s="80"/>
      <c r="I633" s="81"/>
      <c r="J633" s="124" t="s">
        <v>60</v>
      </c>
      <c r="K633" s="82"/>
      <c r="L633" s="83"/>
      <c r="M633" s="77"/>
      <c r="N633" s="101" t="s">
        <v>61</v>
      </c>
      <c r="O633" s="102">
        <v>138000</v>
      </c>
      <c r="P633" s="103">
        <f>P634+P635</f>
        <v>110000</v>
      </c>
      <c r="Q633" s="125">
        <f>Q634+Q635</f>
        <v>109000</v>
      </c>
      <c r="R633" s="126">
        <f>R634+R635</f>
        <v>109000</v>
      </c>
      <c r="S633" s="103">
        <f>S634+S635</f>
        <v>110000</v>
      </c>
      <c r="T633" s="103"/>
      <c r="U633" s="103">
        <f>U634+U635</f>
        <v>0</v>
      </c>
      <c r="V633" s="103">
        <f>V634+V635</f>
        <v>1000</v>
      </c>
      <c r="W633" s="103">
        <f>W634+W635</f>
        <v>21000</v>
      </c>
      <c r="X633" s="103">
        <f>X634+X635</f>
        <v>22000</v>
      </c>
      <c r="Y633" s="103">
        <f t="shared" si="510"/>
        <v>20</v>
      </c>
      <c r="AA633" s="103">
        <f>AA634+AA635</f>
        <v>11000</v>
      </c>
      <c r="AB633" s="103">
        <f>AB634+AB635</f>
        <v>11000</v>
      </c>
      <c r="AC633" s="103">
        <f>AC634+AC635</f>
        <v>11000</v>
      </c>
      <c r="AD633" s="103">
        <f>AD634+AD635</f>
        <v>33000</v>
      </c>
      <c r="AE633" s="103">
        <f t="shared" si="517"/>
        <v>30</v>
      </c>
      <c r="AG633" s="103">
        <f t="shared" si="511"/>
        <v>55000</v>
      </c>
      <c r="AH633" s="103">
        <f t="shared" si="512"/>
        <v>50</v>
      </c>
      <c r="AJ633" s="103">
        <f>AJ634+AJ635</f>
        <v>11000</v>
      </c>
      <c r="AK633" s="103">
        <f>AK634+AK635</f>
        <v>10000</v>
      </c>
      <c r="AL633" s="103">
        <f>AL634+AL635</f>
        <v>34000</v>
      </c>
      <c r="AM633" s="103">
        <f>AM634+AM635</f>
        <v>55000</v>
      </c>
      <c r="AN633" s="103">
        <f t="shared" si="518"/>
        <v>50</v>
      </c>
      <c r="AP633" s="103">
        <f>AP634+AP635</f>
        <v>0</v>
      </c>
      <c r="AQ633" s="103">
        <f>AQ634+AQ635</f>
        <v>0</v>
      </c>
      <c r="AR633" s="103">
        <f>AR634+AR635</f>
        <v>0</v>
      </c>
      <c r="AS633" s="103">
        <f>AS634+AS635</f>
        <v>0</v>
      </c>
      <c r="AT633" s="103">
        <f t="shared" si="519"/>
        <v>0</v>
      </c>
      <c r="AV633" s="103">
        <f>AV634+AV635</f>
        <v>55000</v>
      </c>
      <c r="AW633" s="103">
        <f t="shared" si="514"/>
        <v>50</v>
      </c>
      <c r="AY633" s="103">
        <f t="shared" si="515"/>
        <v>110000</v>
      </c>
      <c r="AZ633" s="103">
        <f t="shared" si="516"/>
        <v>100</v>
      </c>
      <c r="BB633" s="103">
        <f t="shared" si="504"/>
        <v>0</v>
      </c>
      <c r="BC633" s="117">
        <f t="shared" si="505"/>
        <v>0</v>
      </c>
      <c r="BD633" s="103">
        <f t="shared" si="506"/>
        <v>110000</v>
      </c>
      <c r="BE633" s="93"/>
    </row>
    <row r="634" spans="1:57" ht="30" customHeight="1" x14ac:dyDescent="0.2">
      <c r="A634" s="74"/>
      <c r="B634" s="76"/>
      <c r="C634" s="76"/>
      <c r="D634" s="77"/>
      <c r="E634" s="78"/>
      <c r="F634" s="76"/>
      <c r="G634" s="79"/>
      <c r="H634" s="80"/>
      <c r="I634" s="81"/>
      <c r="J634" s="78"/>
      <c r="K634" s="127">
        <v>1</v>
      </c>
      <c r="L634" s="83"/>
      <c r="M634" s="77"/>
      <c r="N634" s="128" t="s">
        <v>62</v>
      </c>
      <c r="O634" s="129">
        <v>119000</v>
      </c>
      <c r="P634" s="117">
        <v>100000</v>
      </c>
      <c r="Q634" s="117">
        <v>100000</v>
      </c>
      <c r="R634" s="117">
        <v>100000</v>
      </c>
      <c r="S634" s="117">
        <v>100000</v>
      </c>
      <c r="T634" s="117"/>
      <c r="U634" s="117"/>
      <c r="V634" s="117">
        <v>1000</v>
      </c>
      <c r="W634" s="117">
        <v>15000</v>
      </c>
      <c r="X634" s="117">
        <f t="shared" ref="X634:X641" si="520">SUM(U634:W634)</f>
        <v>16000</v>
      </c>
      <c r="Y634" s="117">
        <f t="shared" si="510"/>
        <v>16</v>
      </c>
      <c r="AA634" s="117">
        <v>10000</v>
      </c>
      <c r="AB634" s="117">
        <v>10000</v>
      </c>
      <c r="AC634" s="117">
        <v>10000</v>
      </c>
      <c r="AD634" s="117">
        <f t="shared" ref="AD634:AD641" si="521">SUM(AA634:AC634)</f>
        <v>30000</v>
      </c>
      <c r="AE634" s="117">
        <f t="shared" si="517"/>
        <v>30</v>
      </c>
      <c r="AG634" s="117">
        <f t="shared" si="511"/>
        <v>46000</v>
      </c>
      <c r="AH634" s="117">
        <f t="shared" si="512"/>
        <v>46</v>
      </c>
      <c r="AJ634" s="117">
        <v>10000</v>
      </c>
      <c r="AK634" s="117">
        <v>10000</v>
      </c>
      <c r="AL634" s="117">
        <v>34000</v>
      </c>
      <c r="AM634" s="117">
        <f t="shared" ref="AM634:AM641" si="522">SUM(AJ634:AL634)</f>
        <v>54000</v>
      </c>
      <c r="AN634" s="117">
        <f t="shared" si="518"/>
        <v>54</v>
      </c>
      <c r="AP634" s="117"/>
      <c r="AQ634" s="117"/>
      <c r="AR634" s="117"/>
      <c r="AS634" s="117">
        <f t="shared" ref="AS634:AS641" si="523">SUM(AP634:AR634)</f>
        <v>0</v>
      </c>
      <c r="AT634" s="117">
        <f t="shared" si="519"/>
        <v>0</v>
      </c>
      <c r="AV634" s="117">
        <f>AM634+AS634</f>
        <v>54000</v>
      </c>
      <c r="AW634" s="117">
        <f t="shared" si="514"/>
        <v>54</v>
      </c>
      <c r="AY634" s="117">
        <f t="shared" si="515"/>
        <v>100000</v>
      </c>
      <c r="AZ634" s="117">
        <f t="shared" si="516"/>
        <v>100</v>
      </c>
      <c r="BB634" s="117">
        <f t="shared" si="504"/>
        <v>0</v>
      </c>
      <c r="BC634" s="117">
        <f t="shared" si="505"/>
        <v>0</v>
      </c>
      <c r="BD634" s="117">
        <f t="shared" si="506"/>
        <v>100000</v>
      </c>
      <c r="BE634" s="93"/>
    </row>
    <row r="635" spans="1:57" ht="30" customHeight="1" x14ac:dyDescent="0.2">
      <c r="A635" s="74"/>
      <c r="B635" s="76"/>
      <c r="C635" s="76"/>
      <c r="D635" s="77"/>
      <c r="E635" s="78"/>
      <c r="F635" s="76"/>
      <c r="G635" s="79"/>
      <c r="H635" s="80"/>
      <c r="I635" s="81"/>
      <c r="J635" s="78"/>
      <c r="K635" s="127">
        <v>4</v>
      </c>
      <c r="L635" s="83"/>
      <c r="M635" s="77"/>
      <c r="N635" s="128" t="s">
        <v>63</v>
      </c>
      <c r="O635" s="129">
        <v>19000</v>
      </c>
      <c r="P635" s="117">
        <v>10000</v>
      </c>
      <c r="Q635" s="117">
        <v>9000</v>
      </c>
      <c r="R635" s="117">
        <v>9000</v>
      </c>
      <c r="S635" s="117">
        <v>10000</v>
      </c>
      <c r="T635" s="117"/>
      <c r="U635" s="117"/>
      <c r="V635" s="117"/>
      <c r="W635" s="117">
        <v>6000</v>
      </c>
      <c r="X635" s="117">
        <f t="shared" si="520"/>
        <v>6000</v>
      </c>
      <c r="Y635" s="117">
        <f t="shared" si="510"/>
        <v>60</v>
      </c>
      <c r="AA635" s="117">
        <v>1000</v>
      </c>
      <c r="AB635" s="117">
        <v>1000</v>
      </c>
      <c r="AC635" s="117">
        <v>1000</v>
      </c>
      <c r="AD635" s="117">
        <f t="shared" si="521"/>
        <v>3000</v>
      </c>
      <c r="AE635" s="117">
        <f t="shared" si="517"/>
        <v>30</v>
      </c>
      <c r="AG635" s="117">
        <f t="shared" si="511"/>
        <v>9000</v>
      </c>
      <c r="AH635" s="117">
        <f t="shared" si="512"/>
        <v>90</v>
      </c>
      <c r="AJ635" s="117">
        <v>1000</v>
      </c>
      <c r="AK635" s="117"/>
      <c r="AL635" s="117"/>
      <c r="AM635" s="117">
        <f t="shared" si="522"/>
        <v>1000</v>
      </c>
      <c r="AN635" s="117">
        <f t="shared" si="518"/>
        <v>10</v>
      </c>
      <c r="AP635" s="117"/>
      <c r="AQ635" s="117"/>
      <c r="AR635" s="117"/>
      <c r="AS635" s="117">
        <f t="shared" si="523"/>
        <v>0</v>
      </c>
      <c r="AT635" s="117">
        <f t="shared" si="519"/>
        <v>0</v>
      </c>
      <c r="AV635" s="117">
        <f>AM635+AS635</f>
        <v>1000</v>
      </c>
      <c r="AW635" s="117">
        <f t="shared" si="514"/>
        <v>10</v>
      </c>
      <c r="AY635" s="117">
        <f t="shared" si="515"/>
        <v>10000</v>
      </c>
      <c r="AZ635" s="117">
        <f t="shared" si="516"/>
        <v>100</v>
      </c>
      <c r="BB635" s="117">
        <f t="shared" si="504"/>
        <v>0</v>
      </c>
      <c r="BC635" s="117">
        <f t="shared" si="505"/>
        <v>0</v>
      </c>
      <c r="BD635" s="117">
        <f t="shared" si="506"/>
        <v>10000</v>
      </c>
      <c r="BE635" s="93"/>
    </row>
    <row r="636" spans="1:57" ht="30" customHeight="1" x14ac:dyDescent="0.2">
      <c r="A636" s="74"/>
      <c r="B636" s="76"/>
      <c r="C636" s="76"/>
      <c r="D636" s="77"/>
      <c r="E636" s="78"/>
      <c r="F636" s="76"/>
      <c r="G636" s="79"/>
      <c r="H636" s="80"/>
      <c r="I636" s="81"/>
      <c r="J636" s="124" t="s">
        <v>64</v>
      </c>
      <c r="K636" s="82"/>
      <c r="L636" s="83"/>
      <c r="M636" s="77"/>
      <c r="N636" s="101" t="s">
        <v>65</v>
      </c>
      <c r="O636" s="102">
        <v>6000</v>
      </c>
      <c r="P636" s="103">
        <f>P637</f>
        <v>1000</v>
      </c>
      <c r="Q636" s="125">
        <f>Q637</f>
        <v>1000</v>
      </c>
      <c r="R636" s="126">
        <f>R637</f>
        <v>1000</v>
      </c>
      <c r="S636" s="103">
        <f>S637</f>
        <v>1000</v>
      </c>
      <c r="T636" s="103"/>
      <c r="U636" s="103">
        <f>U637</f>
        <v>0</v>
      </c>
      <c r="V636" s="103">
        <f>V637</f>
        <v>0</v>
      </c>
      <c r="W636" s="103">
        <f>W637</f>
        <v>1000</v>
      </c>
      <c r="X636" s="103">
        <f t="shared" si="520"/>
        <v>1000</v>
      </c>
      <c r="Y636" s="103">
        <f t="shared" si="510"/>
        <v>100</v>
      </c>
      <c r="AA636" s="103">
        <f>AA637</f>
        <v>0</v>
      </c>
      <c r="AB636" s="103">
        <f>AB637</f>
        <v>0</v>
      </c>
      <c r="AC636" s="103">
        <f>AC637</f>
        <v>0</v>
      </c>
      <c r="AD636" s="103">
        <f t="shared" si="521"/>
        <v>0</v>
      </c>
      <c r="AE636" s="103">
        <f t="shared" si="517"/>
        <v>0</v>
      </c>
      <c r="AG636" s="103">
        <f t="shared" si="511"/>
        <v>1000</v>
      </c>
      <c r="AH636" s="103">
        <f t="shared" si="512"/>
        <v>100</v>
      </c>
      <c r="AJ636" s="103">
        <f>AJ637</f>
        <v>0</v>
      </c>
      <c r="AK636" s="103">
        <f>AK637</f>
        <v>0</v>
      </c>
      <c r="AL636" s="103">
        <f>AL637</f>
        <v>0</v>
      </c>
      <c r="AM636" s="103">
        <f t="shared" si="522"/>
        <v>0</v>
      </c>
      <c r="AN636" s="103">
        <f t="shared" si="518"/>
        <v>0</v>
      </c>
      <c r="AP636" s="103">
        <f>AP637</f>
        <v>0</v>
      </c>
      <c r="AQ636" s="103">
        <f>AQ637</f>
        <v>0</v>
      </c>
      <c r="AR636" s="103">
        <f>AR637</f>
        <v>0</v>
      </c>
      <c r="AS636" s="103">
        <f t="shared" si="523"/>
        <v>0</v>
      </c>
      <c r="AT636" s="103">
        <f t="shared" si="519"/>
        <v>0</v>
      </c>
      <c r="AV636" s="103">
        <f>AM636+AS636</f>
        <v>0</v>
      </c>
      <c r="AW636" s="103">
        <f t="shared" si="514"/>
        <v>0</v>
      </c>
      <c r="AY636" s="103">
        <f t="shared" si="515"/>
        <v>1000</v>
      </c>
      <c r="AZ636" s="103">
        <f t="shared" si="516"/>
        <v>100</v>
      </c>
      <c r="BB636" s="103">
        <f t="shared" si="504"/>
        <v>0</v>
      </c>
      <c r="BC636" s="117">
        <f t="shared" si="505"/>
        <v>0</v>
      </c>
      <c r="BD636" s="103">
        <f t="shared" si="506"/>
        <v>1000</v>
      </c>
      <c r="BE636" s="93"/>
    </row>
    <row r="637" spans="1:57" ht="30" customHeight="1" x14ac:dyDescent="0.2">
      <c r="A637" s="74"/>
      <c r="B637" s="76"/>
      <c r="C637" s="76"/>
      <c r="D637" s="77"/>
      <c r="E637" s="78"/>
      <c r="F637" s="76"/>
      <c r="G637" s="79"/>
      <c r="H637" s="80"/>
      <c r="I637" s="81"/>
      <c r="J637" s="78"/>
      <c r="K637" s="127">
        <v>4</v>
      </c>
      <c r="L637" s="83"/>
      <c r="M637" s="77"/>
      <c r="N637" s="128" t="s">
        <v>63</v>
      </c>
      <c r="O637" s="129">
        <v>6000</v>
      </c>
      <c r="P637" s="117">
        <v>1000</v>
      </c>
      <c r="Q637" s="117">
        <v>1000</v>
      </c>
      <c r="R637" s="117">
        <v>1000</v>
      </c>
      <c r="S637" s="117">
        <v>1000</v>
      </c>
      <c r="T637" s="117"/>
      <c r="U637" s="117"/>
      <c r="V637" s="117"/>
      <c r="W637" s="117">
        <v>1000</v>
      </c>
      <c r="X637" s="117">
        <f t="shared" si="520"/>
        <v>1000</v>
      </c>
      <c r="Y637" s="117">
        <f t="shared" si="510"/>
        <v>100</v>
      </c>
      <c r="AA637" s="117"/>
      <c r="AB637" s="117"/>
      <c r="AC637" s="117"/>
      <c r="AD637" s="117">
        <f t="shared" si="521"/>
        <v>0</v>
      </c>
      <c r="AE637" s="117">
        <f t="shared" si="517"/>
        <v>0</v>
      </c>
      <c r="AG637" s="117">
        <f t="shared" si="511"/>
        <v>1000</v>
      </c>
      <c r="AH637" s="117">
        <f t="shared" si="512"/>
        <v>100</v>
      </c>
      <c r="AJ637" s="117"/>
      <c r="AK637" s="117"/>
      <c r="AL637" s="117"/>
      <c r="AM637" s="117">
        <f t="shared" si="522"/>
        <v>0</v>
      </c>
      <c r="AN637" s="117">
        <f t="shared" si="518"/>
        <v>0</v>
      </c>
      <c r="AP637" s="117"/>
      <c r="AQ637" s="117"/>
      <c r="AR637" s="117"/>
      <c r="AS637" s="117">
        <f t="shared" si="523"/>
        <v>0</v>
      </c>
      <c r="AT637" s="117">
        <f t="shared" si="519"/>
        <v>0</v>
      </c>
      <c r="AV637" s="117">
        <f>AM637+AS637</f>
        <v>0</v>
      </c>
      <c r="AW637" s="117">
        <f t="shared" si="514"/>
        <v>0</v>
      </c>
      <c r="AY637" s="117">
        <f t="shared" si="515"/>
        <v>1000</v>
      </c>
      <c r="AZ637" s="117">
        <f t="shared" si="516"/>
        <v>100</v>
      </c>
      <c r="BB637" s="117">
        <f t="shared" si="504"/>
        <v>0</v>
      </c>
      <c r="BC637" s="117">
        <f t="shared" si="505"/>
        <v>0</v>
      </c>
      <c r="BD637" s="117">
        <f t="shared" si="506"/>
        <v>1000</v>
      </c>
      <c r="BE637" s="93"/>
    </row>
    <row r="638" spans="1:57" ht="30" customHeight="1" x14ac:dyDescent="0.2">
      <c r="A638" s="228"/>
      <c r="B638" s="229"/>
      <c r="C638" s="229"/>
      <c r="D638" s="231"/>
      <c r="E638" s="230"/>
      <c r="F638" s="229"/>
      <c r="G638" s="277"/>
      <c r="H638" s="278" t="s">
        <v>57</v>
      </c>
      <c r="I638" s="279"/>
      <c r="J638" s="280"/>
      <c r="K638" s="281"/>
      <c r="L638" s="282"/>
      <c r="M638" s="283"/>
      <c r="N638" s="284" t="s">
        <v>58</v>
      </c>
      <c r="O638" s="285">
        <v>10000</v>
      </c>
      <c r="P638" s="286">
        <f t="shared" ref="P638:S640" si="524">P639</f>
        <v>30000</v>
      </c>
      <c r="Q638" s="138">
        <f t="shared" si="524"/>
        <v>30000</v>
      </c>
      <c r="R638" s="175">
        <f t="shared" si="524"/>
        <v>30000</v>
      </c>
      <c r="S638" s="286">
        <f t="shared" si="524"/>
        <v>30000</v>
      </c>
      <c r="T638" s="286"/>
      <c r="U638" s="286">
        <f t="shared" ref="U638:W640" si="525">U639</f>
        <v>0</v>
      </c>
      <c r="V638" s="286">
        <f t="shared" si="525"/>
        <v>0</v>
      </c>
      <c r="W638" s="286">
        <f t="shared" si="525"/>
        <v>20000</v>
      </c>
      <c r="X638" s="286">
        <f t="shared" si="520"/>
        <v>20000</v>
      </c>
      <c r="Y638" s="286">
        <f t="shared" si="477"/>
        <v>66.666666666666671</v>
      </c>
      <c r="AA638" s="286">
        <f t="shared" ref="AA638:AC640" si="526">AA639</f>
        <v>7000</v>
      </c>
      <c r="AB638" s="286">
        <f t="shared" si="526"/>
        <v>3000</v>
      </c>
      <c r="AC638" s="286">
        <f t="shared" si="526"/>
        <v>0</v>
      </c>
      <c r="AD638" s="286">
        <f t="shared" si="521"/>
        <v>10000</v>
      </c>
      <c r="AE638" s="286">
        <f t="shared" si="487"/>
        <v>33.333333333333336</v>
      </c>
      <c r="AG638" s="286">
        <f t="shared" si="478"/>
        <v>30000</v>
      </c>
      <c r="AH638" s="286">
        <f t="shared" si="479"/>
        <v>100</v>
      </c>
      <c r="AJ638" s="286">
        <f t="shared" ref="AJ638:AL640" si="527">AJ639</f>
        <v>0</v>
      </c>
      <c r="AK638" s="286">
        <f t="shared" si="527"/>
        <v>0</v>
      </c>
      <c r="AL638" s="286">
        <f t="shared" si="527"/>
        <v>0</v>
      </c>
      <c r="AM638" s="286">
        <f t="shared" si="522"/>
        <v>0</v>
      </c>
      <c r="AN638" s="286">
        <f t="shared" si="488"/>
        <v>0</v>
      </c>
      <c r="AP638" s="286">
        <f t="shared" ref="AP638:AR640" si="528">AP639</f>
        <v>0</v>
      </c>
      <c r="AQ638" s="286">
        <f t="shared" si="528"/>
        <v>0</v>
      </c>
      <c r="AR638" s="286">
        <f t="shared" si="528"/>
        <v>0</v>
      </c>
      <c r="AS638" s="286">
        <f t="shared" si="523"/>
        <v>0</v>
      </c>
      <c r="AT638" s="286">
        <f t="shared" si="489"/>
        <v>0</v>
      </c>
      <c r="AV638" s="286">
        <f t="shared" ref="AV638:AV649" si="529">AM638+AS638</f>
        <v>0</v>
      </c>
      <c r="AW638" s="286">
        <f>AV638/(S638/100)</f>
        <v>0</v>
      </c>
      <c r="AY638" s="286">
        <f>AG638+AV638</f>
        <v>30000</v>
      </c>
      <c r="AZ638" s="287">
        <f>AY638/(S638/100)</f>
        <v>100</v>
      </c>
      <c r="BB638" s="285">
        <f>S638-AY638</f>
        <v>0</v>
      </c>
      <c r="BC638" s="286">
        <f>BB638/(P638/100)</f>
        <v>0</v>
      </c>
      <c r="BD638" s="286">
        <f>S638-BB638</f>
        <v>30000</v>
      </c>
      <c r="BE638" s="93"/>
    </row>
    <row r="639" spans="1:57" ht="30" customHeight="1" x14ac:dyDescent="0.2">
      <c r="A639" s="74"/>
      <c r="B639" s="76"/>
      <c r="C639" s="76"/>
      <c r="D639" s="77"/>
      <c r="E639" s="78"/>
      <c r="F639" s="76"/>
      <c r="G639" s="79"/>
      <c r="H639" s="80"/>
      <c r="I639" s="118">
        <v>2</v>
      </c>
      <c r="J639" s="78"/>
      <c r="K639" s="82"/>
      <c r="L639" s="83"/>
      <c r="M639" s="77"/>
      <c r="N639" s="119" t="s">
        <v>51</v>
      </c>
      <c r="O639" s="120">
        <v>10000</v>
      </c>
      <c r="P639" s="121">
        <f t="shared" si="524"/>
        <v>30000</v>
      </c>
      <c r="Q639" s="121">
        <f t="shared" si="524"/>
        <v>30000</v>
      </c>
      <c r="R639" s="121">
        <f t="shared" si="524"/>
        <v>30000</v>
      </c>
      <c r="S639" s="121">
        <f t="shared" si="524"/>
        <v>30000</v>
      </c>
      <c r="T639" s="121"/>
      <c r="U639" s="121">
        <f t="shared" si="525"/>
        <v>0</v>
      </c>
      <c r="V639" s="121">
        <f t="shared" si="525"/>
        <v>0</v>
      </c>
      <c r="W639" s="121">
        <f t="shared" si="525"/>
        <v>20000</v>
      </c>
      <c r="X639" s="121">
        <f t="shared" si="520"/>
        <v>20000</v>
      </c>
      <c r="Y639" s="121">
        <f t="shared" si="477"/>
        <v>66.666666666666671</v>
      </c>
      <c r="AA639" s="121">
        <f t="shared" si="526"/>
        <v>7000</v>
      </c>
      <c r="AB639" s="121">
        <f t="shared" si="526"/>
        <v>3000</v>
      </c>
      <c r="AC639" s="121">
        <f t="shared" si="526"/>
        <v>0</v>
      </c>
      <c r="AD639" s="121">
        <f t="shared" si="521"/>
        <v>10000</v>
      </c>
      <c r="AE639" s="121">
        <f t="shared" si="487"/>
        <v>33.333333333333336</v>
      </c>
      <c r="AG639" s="121">
        <f t="shared" si="478"/>
        <v>30000</v>
      </c>
      <c r="AH639" s="121">
        <f t="shared" si="479"/>
        <v>100</v>
      </c>
      <c r="AJ639" s="121">
        <f t="shared" si="527"/>
        <v>0</v>
      </c>
      <c r="AK639" s="121">
        <f t="shared" si="527"/>
        <v>0</v>
      </c>
      <c r="AL639" s="121">
        <f t="shared" si="527"/>
        <v>0</v>
      </c>
      <c r="AM639" s="121">
        <f t="shared" si="522"/>
        <v>0</v>
      </c>
      <c r="AN639" s="121">
        <f t="shared" si="488"/>
        <v>0</v>
      </c>
      <c r="AP639" s="121">
        <f t="shared" si="528"/>
        <v>0</v>
      </c>
      <c r="AQ639" s="121">
        <f t="shared" si="528"/>
        <v>0</v>
      </c>
      <c r="AR639" s="121">
        <f t="shared" si="528"/>
        <v>0</v>
      </c>
      <c r="AS639" s="121">
        <f t="shared" si="523"/>
        <v>0</v>
      </c>
      <c r="AT639" s="121">
        <f t="shared" si="489"/>
        <v>0</v>
      </c>
      <c r="AV639" s="121">
        <f t="shared" si="529"/>
        <v>0</v>
      </c>
      <c r="AW639" s="121">
        <f>AV639/(S639/100)</f>
        <v>0</v>
      </c>
      <c r="AY639" s="121">
        <f>AG639+AV639</f>
        <v>30000</v>
      </c>
      <c r="AZ639" s="142">
        <f>AY639/(S639/100)</f>
        <v>100</v>
      </c>
      <c r="BB639" s="120">
        <f>S639-AY639</f>
        <v>0</v>
      </c>
      <c r="BC639" s="121">
        <f>BB639/(P639/100)</f>
        <v>0</v>
      </c>
      <c r="BD639" s="121">
        <f>S639-BB639</f>
        <v>30000</v>
      </c>
      <c r="BE639" s="93"/>
    </row>
    <row r="640" spans="1:57" ht="30" customHeight="1" x14ac:dyDescent="0.2">
      <c r="A640" s="74"/>
      <c r="B640" s="76"/>
      <c r="C640" s="76"/>
      <c r="D640" s="77"/>
      <c r="E640" s="78"/>
      <c r="F640" s="76"/>
      <c r="G640" s="79"/>
      <c r="H640" s="80"/>
      <c r="I640" s="81"/>
      <c r="J640" s="124" t="s">
        <v>60</v>
      </c>
      <c r="K640" s="82"/>
      <c r="L640" s="83"/>
      <c r="M640" s="77"/>
      <c r="N640" s="101" t="s">
        <v>61</v>
      </c>
      <c r="O640" s="102">
        <v>10000</v>
      </c>
      <c r="P640" s="103">
        <f t="shared" si="524"/>
        <v>30000</v>
      </c>
      <c r="Q640" s="103">
        <f t="shared" si="524"/>
        <v>30000</v>
      </c>
      <c r="R640" s="103">
        <f t="shared" si="524"/>
        <v>30000</v>
      </c>
      <c r="S640" s="103">
        <f t="shared" si="524"/>
        <v>30000</v>
      </c>
      <c r="T640" s="103"/>
      <c r="U640" s="103">
        <f t="shared" si="525"/>
        <v>0</v>
      </c>
      <c r="V640" s="103">
        <f t="shared" si="525"/>
        <v>0</v>
      </c>
      <c r="W640" s="103">
        <f t="shared" si="525"/>
        <v>20000</v>
      </c>
      <c r="X640" s="103">
        <f t="shared" si="520"/>
        <v>20000</v>
      </c>
      <c r="Y640" s="103">
        <f t="shared" si="477"/>
        <v>66.666666666666671</v>
      </c>
      <c r="AA640" s="103">
        <f t="shared" si="526"/>
        <v>7000</v>
      </c>
      <c r="AB640" s="103">
        <f t="shared" si="526"/>
        <v>3000</v>
      </c>
      <c r="AC640" s="103">
        <f t="shared" si="526"/>
        <v>0</v>
      </c>
      <c r="AD640" s="103">
        <f t="shared" si="521"/>
        <v>10000</v>
      </c>
      <c r="AE640" s="103">
        <f t="shared" si="487"/>
        <v>33.333333333333336</v>
      </c>
      <c r="AG640" s="103">
        <f t="shared" si="478"/>
        <v>30000</v>
      </c>
      <c r="AH640" s="103">
        <f t="shared" si="479"/>
        <v>100</v>
      </c>
      <c r="AJ640" s="103">
        <f t="shared" si="527"/>
        <v>0</v>
      </c>
      <c r="AK640" s="103">
        <f t="shared" si="527"/>
        <v>0</v>
      </c>
      <c r="AL640" s="103">
        <f t="shared" si="527"/>
        <v>0</v>
      </c>
      <c r="AM640" s="103">
        <f t="shared" si="522"/>
        <v>0</v>
      </c>
      <c r="AN640" s="103">
        <f t="shared" si="488"/>
        <v>0</v>
      </c>
      <c r="AP640" s="103">
        <f t="shared" si="528"/>
        <v>0</v>
      </c>
      <c r="AQ640" s="103">
        <f t="shared" si="528"/>
        <v>0</v>
      </c>
      <c r="AR640" s="103">
        <f t="shared" si="528"/>
        <v>0</v>
      </c>
      <c r="AS640" s="103">
        <f t="shared" si="523"/>
        <v>0</v>
      </c>
      <c r="AT640" s="103">
        <f t="shared" si="489"/>
        <v>0</v>
      </c>
      <c r="AV640" s="103">
        <f t="shared" si="529"/>
        <v>0</v>
      </c>
      <c r="AW640" s="103">
        <f>AV640/(S640/100)</f>
        <v>0</v>
      </c>
      <c r="AY640" s="103">
        <f>AG640+AV640</f>
        <v>30000</v>
      </c>
      <c r="AZ640" s="143">
        <f>AY640/(S640/100)</f>
        <v>100</v>
      </c>
      <c r="BB640" s="102">
        <f>S640-AY640</f>
        <v>0</v>
      </c>
      <c r="BC640" s="103">
        <f>BB640/(P640/100)</f>
        <v>0</v>
      </c>
      <c r="BD640" s="103">
        <f>S640-BB640</f>
        <v>30000</v>
      </c>
      <c r="BE640" s="93"/>
    </row>
    <row r="641" spans="1:57" ht="30" customHeight="1" thickBot="1" x14ac:dyDescent="0.25">
      <c r="A641" s="74"/>
      <c r="B641" s="76"/>
      <c r="C641" s="76"/>
      <c r="D641" s="77"/>
      <c r="E641" s="78"/>
      <c r="F641" s="76"/>
      <c r="G641" s="79"/>
      <c r="H641" s="80"/>
      <c r="I641" s="81"/>
      <c r="J641" s="78"/>
      <c r="K641" s="127">
        <v>1</v>
      </c>
      <c r="L641" s="83"/>
      <c r="M641" s="77"/>
      <c r="N641" s="128" t="s">
        <v>62</v>
      </c>
      <c r="O641" s="129">
        <v>10000</v>
      </c>
      <c r="P641" s="117">
        <v>30000</v>
      </c>
      <c r="Q641" s="117">
        <v>30000</v>
      </c>
      <c r="R641" s="117">
        <v>30000</v>
      </c>
      <c r="S641" s="117">
        <v>30000</v>
      </c>
      <c r="T641" s="117"/>
      <c r="U641" s="117"/>
      <c r="V641" s="117"/>
      <c r="W641" s="117">
        <v>20000</v>
      </c>
      <c r="X641" s="117">
        <f t="shared" si="520"/>
        <v>20000</v>
      </c>
      <c r="Y641" s="117">
        <f t="shared" si="477"/>
        <v>66.666666666666671</v>
      </c>
      <c r="AA641" s="117">
        <v>7000</v>
      </c>
      <c r="AB641" s="117">
        <v>3000</v>
      </c>
      <c r="AC641" s="117"/>
      <c r="AD641" s="117">
        <f t="shared" si="521"/>
        <v>10000</v>
      </c>
      <c r="AE641" s="117">
        <f t="shared" si="487"/>
        <v>33.333333333333336</v>
      </c>
      <c r="AG641" s="117">
        <f t="shared" si="478"/>
        <v>30000</v>
      </c>
      <c r="AH641" s="117">
        <f t="shared" si="479"/>
        <v>100</v>
      </c>
      <c r="AJ641" s="117"/>
      <c r="AK641" s="117"/>
      <c r="AL641" s="117"/>
      <c r="AM641" s="117">
        <f t="shared" si="522"/>
        <v>0</v>
      </c>
      <c r="AN641" s="117">
        <f t="shared" si="488"/>
        <v>0</v>
      </c>
      <c r="AP641" s="117"/>
      <c r="AQ641" s="117"/>
      <c r="AR641" s="117"/>
      <c r="AS641" s="117">
        <f t="shared" si="523"/>
        <v>0</v>
      </c>
      <c r="AT641" s="117">
        <f t="shared" si="489"/>
        <v>0</v>
      </c>
      <c r="AV641" s="117">
        <f t="shared" si="529"/>
        <v>0</v>
      </c>
      <c r="AW641" s="117">
        <f>AV641/(S641/100)</f>
        <v>0</v>
      </c>
      <c r="AY641" s="117">
        <f>AG641+AV641</f>
        <v>30000</v>
      </c>
      <c r="AZ641" s="144">
        <f>AY641/(S641/100)</f>
        <v>100</v>
      </c>
      <c r="BB641" s="117">
        <f>S641-AY641</f>
        <v>0</v>
      </c>
      <c r="BC641" s="117">
        <f>BB641/(P641/100)</f>
        <v>0</v>
      </c>
      <c r="BD641" s="117">
        <f>S641-BB641</f>
        <v>30000</v>
      </c>
      <c r="BE641" s="93"/>
    </row>
    <row r="642" spans="1:57" ht="30" customHeight="1" thickBot="1" x14ac:dyDescent="0.25">
      <c r="A642" s="288"/>
      <c r="B642" s="289"/>
      <c r="C642" s="289"/>
      <c r="D642" s="290"/>
      <c r="E642" s="291"/>
      <c r="F642" s="289"/>
      <c r="G642" s="292"/>
      <c r="H642" s="293" t="s">
        <v>71</v>
      </c>
      <c r="I642" s="294"/>
      <c r="J642" s="295"/>
      <c r="K642" s="296"/>
      <c r="L642" s="296"/>
      <c r="M642" s="297"/>
      <c r="N642" s="298" t="s">
        <v>72</v>
      </c>
      <c r="O642" s="298">
        <f>SUM(O643)</f>
        <v>0</v>
      </c>
      <c r="P642" s="298">
        <f>SUM(P643)</f>
        <v>13000</v>
      </c>
      <c r="Q642" s="299">
        <f>SUM(Q643)</f>
        <v>15000</v>
      </c>
      <c r="R642" s="300">
        <f>SUM(R643)</f>
        <v>15000</v>
      </c>
      <c r="S642" s="298">
        <f>SUM(S643)</f>
        <v>13000</v>
      </c>
      <c r="T642" s="298"/>
      <c r="U642" s="298">
        <f>SUM(U643)</f>
        <v>0</v>
      </c>
      <c r="V642" s="298">
        <f>SUM(V643)</f>
        <v>0</v>
      </c>
      <c r="W642" s="298">
        <f>SUM(W643)</f>
        <v>3000</v>
      </c>
      <c r="X642" s="301">
        <f>U642+V642+W642</f>
        <v>3000</v>
      </c>
      <c r="Y642" s="86">
        <f t="shared" si="477"/>
        <v>23.076923076923077</v>
      </c>
      <c r="AA642" s="298">
        <f>SUM(AA643)</f>
        <v>7500</v>
      </c>
      <c r="AB642" s="298">
        <f>SUM(AB643)</f>
        <v>1000</v>
      </c>
      <c r="AC642" s="298">
        <f>SUM(AC643)</f>
        <v>1000</v>
      </c>
      <c r="AD642" s="298">
        <f t="shared" ref="AD642:AD649" si="530">AA642+AB642+AC642</f>
        <v>9500</v>
      </c>
      <c r="AE642" s="170">
        <f t="shared" si="487"/>
        <v>73.07692307692308</v>
      </c>
      <c r="AG642" s="298">
        <f t="shared" si="478"/>
        <v>12500</v>
      </c>
      <c r="AH642" s="103">
        <f t="shared" si="479"/>
        <v>96.15384615384616</v>
      </c>
      <c r="AJ642" s="298">
        <f>SUM(AJ643)</f>
        <v>0</v>
      </c>
      <c r="AK642" s="298">
        <f>SUM(AK643)</f>
        <v>0</v>
      </c>
      <c r="AL642" s="298">
        <f>SUM(AL643)</f>
        <v>0</v>
      </c>
      <c r="AM642" s="298">
        <f t="shared" ref="AM642:AM649" si="531">AJ642+AK642+AL642</f>
        <v>0</v>
      </c>
      <c r="AN642" s="170">
        <f t="shared" si="488"/>
        <v>0</v>
      </c>
      <c r="AP642" s="298">
        <f>SUM(AP643)</f>
        <v>500</v>
      </c>
      <c r="AQ642" s="298">
        <f>SUM(AQ643)</f>
        <v>0</v>
      </c>
      <c r="AR642" s="298">
        <f>SUM(AR643)</f>
        <v>0</v>
      </c>
      <c r="AS642" s="298">
        <f t="shared" ref="AS642:AS649" si="532">AP642+AQ642+AR642</f>
        <v>500</v>
      </c>
      <c r="AT642" s="170">
        <f t="shared" si="489"/>
        <v>3.8461538461538463</v>
      </c>
      <c r="AV642" s="298">
        <f t="shared" si="529"/>
        <v>500</v>
      </c>
      <c r="AW642" s="86">
        <f t="shared" ref="AW642:AW649" si="533">AV642/(S642/100)</f>
        <v>3.8461538461538463</v>
      </c>
      <c r="AY642" s="298">
        <f t="shared" ref="AY642:AY649" si="534">AG642+AV642</f>
        <v>13000</v>
      </c>
      <c r="AZ642" s="298">
        <f t="shared" ref="AZ642:AZ649" si="535">AY642/(S642/100)</f>
        <v>100</v>
      </c>
      <c r="BB642" s="302">
        <f t="shared" ref="BB642:BB705" si="536">S642-AY642</f>
        <v>0</v>
      </c>
      <c r="BC642" s="103">
        <f t="shared" ref="BC642:BC705" si="537">BB642/(S642/100)</f>
        <v>0</v>
      </c>
      <c r="BD642" s="298">
        <f t="shared" ref="BD642:BD705" si="538">S642-BB642</f>
        <v>13000</v>
      </c>
    </row>
    <row r="643" spans="1:57" ht="30" customHeight="1" thickBot="1" x14ac:dyDescent="0.25">
      <c r="A643" s="303"/>
      <c r="B643" s="304"/>
      <c r="C643" s="304"/>
      <c r="D643" s="305"/>
      <c r="E643" s="306"/>
      <c r="F643" s="304"/>
      <c r="G643" s="307"/>
      <c r="H643" s="80"/>
      <c r="I643" s="118">
        <v>2</v>
      </c>
      <c r="J643" s="78"/>
      <c r="K643" s="76"/>
      <c r="L643" s="76"/>
      <c r="M643" s="77"/>
      <c r="N643" s="119" t="s">
        <v>51</v>
      </c>
      <c r="O643" s="119">
        <f>SUM(O644,O646)</f>
        <v>0</v>
      </c>
      <c r="P643" s="119">
        <f>SUM(P644,P646)</f>
        <v>13000</v>
      </c>
      <c r="Q643" s="308">
        <f>SUM(Q644,Q646)</f>
        <v>15000</v>
      </c>
      <c r="R643" s="309">
        <f>SUM(R644,R646)</f>
        <v>15000</v>
      </c>
      <c r="S643" s="119">
        <f>SUM(S644,S646)</f>
        <v>13000</v>
      </c>
      <c r="T643" s="119"/>
      <c r="U643" s="119">
        <f>SUM(U644,U646)</f>
        <v>0</v>
      </c>
      <c r="V643" s="119">
        <f>SUM(V644,V646)</f>
        <v>0</v>
      </c>
      <c r="W643" s="119">
        <f>SUM(W644,W646)</f>
        <v>3000</v>
      </c>
      <c r="X643" s="119">
        <f>U643+V643+W643</f>
        <v>3000</v>
      </c>
      <c r="Y643" s="86">
        <f t="shared" si="477"/>
        <v>23.076923076923077</v>
      </c>
      <c r="AA643" s="119">
        <f>SUM(AA644,AA646)</f>
        <v>7500</v>
      </c>
      <c r="AB643" s="119">
        <f>SUM(AB644,AB646)</f>
        <v>1000</v>
      </c>
      <c r="AC643" s="119">
        <f>SUM(AC644,AC646)</f>
        <v>1000</v>
      </c>
      <c r="AD643" s="119">
        <f t="shared" si="530"/>
        <v>9500</v>
      </c>
      <c r="AE643" s="170">
        <f t="shared" si="487"/>
        <v>73.07692307692308</v>
      </c>
      <c r="AG643" s="119">
        <f t="shared" si="478"/>
        <v>12500</v>
      </c>
      <c r="AH643" s="103">
        <f t="shared" si="479"/>
        <v>96.15384615384616</v>
      </c>
      <c r="AJ643" s="119">
        <f>SUM(AJ644,AJ646)</f>
        <v>0</v>
      </c>
      <c r="AK643" s="119">
        <f>SUM(AK644,AK646)</f>
        <v>0</v>
      </c>
      <c r="AL643" s="119">
        <f>SUM(AL644,AL646)</f>
        <v>0</v>
      </c>
      <c r="AM643" s="119">
        <f t="shared" si="531"/>
        <v>0</v>
      </c>
      <c r="AN643" s="170">
        <f t="shared" si="488"/>
        <v>0</v>
      </c>
      <c r="AP643" s="119">
        <f>SUM(AP644,AP646)</f>
        <v>500</v>
      </c>
      <c r="AQ643" s="119">
        <f>SUM(AQ644,AQ646)</f>
        <v>0</v>
      </c>
      <c r="AR643" s="119">
        <f>SUM(AR644,AR646)</f>
        <v>0</v>
      </c>
      <c r="AS643" s="119">
        <f t="shared" si="532"/>
        <v>500</v>
      </c>
      <c r="AT643" s="170">
        <f t="shared" si="489"/>
        <v>3.8461538461538463</v>
      </c>
      <c r="AV643" s="119">
        <f t="shared" si="529"/>
        <v>500</v>
      </c>
      <c r="AW643" s="86">
        <f t="shared" si="533"/>
        <v>3.8461538461538463</v>
      </c>
      <c r="AY643" s="119">
        <f t="shared" si="534"/>
        <v>13000</v>
      </c>
      <c r="AZ643" s="119">
        <f t="shared" si="535"/>
        <v>100</v>
      </c>
      <c r="BB643" s="310">
        <f t="shared" si="536"/>
        <v>0</v>
      </c>
      <c r="BC643" s="103">
        <f t="shared" si="537"/>
        <v>0</v>
      </c>
      <c r="BD643" s="119">
        <f t="shared" si="538"/>
        <v>13000</v>
      </c>
    </row>
    <row r="644" spans="1:57" ht="30" customHeight="1" thickBot="1" x14ac:dyDescent="0.25">
      <c r="A644" s="303"/>
      <c r="B644" s="304"/>
      <c r="C644" s="304"/>
      <c r="D644" s="305"/>
      <c r="E644" s="306"/>
      <c r="F644" s="304"/>
      <c r="G644" s="307"/>
      <c r="H644" s="191"/>
      <c r="I644" s="192"/>
      <c r="J644" s="124" t="s">
        <v>60</v>
      </c>
      <c r="K644" s="178"/>
      <c r="L644" s="178"/>
      <c r="M644" s="179"/>
      <c r="N644" s="101" t="s">
        <v>61</v>
      </c>
      <c r="O644" s="101">
        <f>SUM(O645)</f>
        <v>0</v>
      </c>
      <c r="P644" s="101">
        <f>SUM(P645)</f>
        <v>2000</v>
      </c>
      <c r="Q644" s="275">
        <f>SUM(Q645)</f>
        <v>4000</v>
      </c>
      <c r="R644" s="276">
        <f>SUM(R645)</f>
        <v>4000</v>
      </c>
      <c r="S644" s="101">
        <f>SUM(S645)</f>
        <v>2000</v>
      </c>
      <c r="T644" s="101"/>
      <c r="U644" s="101">
        <f>SUM(U645)</f>
        <v>0</v>
      </c>
      <c r="V644" s="101">
        <f>SUM(V645)</f>
        <v>0</v>
      </c>
      <c r="W644" s="101">
        <f>SUM(W645)</f>
        <v>500</v>
      </c>
      <c r="X644" s="101">
        <f>U644+V644+W644</f>
        <v>500</v>
      </c>
      <c r="Y644" s="101">
        <f t="shared" si="477"/>
        <v>25</v>
      </c>
      <c r="AA644" s="101">
        <f>SUM(AA645)</f>
        <v>1000</v>
      </c>
      <c r="AB644" s="101">
        <f>SUM(AB645)</f>
        <v>0</v>
      </c>
      <c r="AC644" s="101">
        <f>SUM(AC645)</f>
        <v>0</v>
      </c>
      <c r="AD644" s="101">
        <f t="shared" si="530"/>
        <v>1000</v>
      </c>
      <c r="AE644" s="170">
        <f t="shared" si="487"/>
        <v>50</v>
      </c>
      <c r="AG644" s="101">
        <f t="shared" si="478"/>
        <v>1500</v>
      </c>
      <c r="AH644" s="101">
        <f t="shared" si="479"/>
        <v>75</v>
      </c>
      <c r="AJ644" s="101">
        <f>SUM(AJ645)</f>
        <v>0</v>
      </c>
      <c r="AK644" s="101">
        <f>SUM(AK645)</f>
        <v>0</v>
      </c>
      <c r="AL644" s="101">
        <f>SUM(AL645)</f>
        <v>0</v>
      </c>
      <c r="AM644" s="101">
        <f t="shared" si="531"/>
        <v>0</v>
      </c>
      <c r="AN644" s="170">
        <f t="shared" si="488"/>
        <v>0</v>
      </c>
      <c r="AP644" s="101">
        <f>SUM(AP645)</f>
        <v>500</v>
      </c>
      <c r="AQ644" s="101">
        <f>SUM(AQ645)</f>
        <v>0</v>
      </c>
      <c r="AR644" s="101">
        <f>SUM(AR645)</f>
        <v>0</v>
      </c>
      <c r="AS644" s="101">
        <f t="shared" si="532"/>
        <v>500</v>
      </c>
      <c r="AT644" s="170">
        <f t="shared" si="489"/>
        <v>25</v>
      </c>
      <c r="AV644" s="101">
        <f t="shared" si="529"/>
        <v>500</v>
      </c>
      <c r="AW644" s="101">
        <f t="shared" si="533"/>
        <v>25</v>
      </c>
      <c r="AY644" s="101">
        <f t="shared" si="534"/>
        <v>2000</v>
      </c>
      <c r="AZ644" s="101">
        <f t="shared" si="535"/>
        <v>100</v>
      </c>
      <c r="BB644" s="311">
        <f t="shared" si="536"/>
        <v>0</v>
      </c>
      <c r="BC644" s="103">
        <f t="shared" si="537"/>
        <v>0</v>
      </c>
      <c r="BD644" s="101">
        <f t="shared" si="538"/>
        <v>2000</v>
      </c>
    </row>
    <row r="645" spans="1:57" ht="30" customHeight="1" thickBot="1" x14ac:dyDescent="0.25">
      <c r="A645" s="312"/>
      <c r="B645" s="313"/>
      <c r="C645" s="313"/>
      <c r="D645" s="314"/>
      <c r="E645" s="315"/>
      <c r="F645" s="313"/>
      <c r="G645" s="316"/>
      <c r="H645" s="317"/>
      <c r="I645" s="318"/>
      <c r="J645" s="315"/>
      <c r="K645" s="319" t="s">
        <v>108</v>
      </c>
      <c r="L645" s="320"/>
      <c r="M645" s="314"/>
      <c r="N645" s="321" t="s">
        <v>62</v>
      </c>
      <c r="O645" s="322">
        <v>0</v>
      </c>
      <c r="P645" s="323">
        <v>2000</v>
      </c>
      <c r="Q645" s="323">
        <v>4000</v>
      </c>
      <c r="R645" s="323">
        <v>4000</v>
      </c>
      <c r="S645" s="323">
        <v>2000</v>
      </c>
      <c r="T645" s="323"/>
      <c r="U645" s="323"/>
      <c r="V645" s="323"/>
      <c r="W645" s="323">
        <v>500</v>
      </c>
      <c r="X645" s="323">
        <f>U645+V645+W645</f>
        <v>500</v>
      </c>
      <c r="Y645" s="323">
        <f t="shared" si="477"/>
        <v>25</v>
      </c>
      <c r="AA645" s="323">
        <v>1000</v>
      </c>
      <c r="AB645" s="323"/>
      <c r="AC645" s="323"/>
      <c r="AD645" s="323">
        <f t="shared" si="530"/>
        <v>1000</v>
      </c>
      <c r="AE645" s="170">
        <f t="shared" si="487"/>
        <v>50</v>
      </c>
      <c r="AG645" s="323">
        <f t="shared" si="478"/>
        <v>1500</v>
      </c>
      <c r="AH645" s="323">
        <f t="shared" si="479"/>
        <v>75</v>
      </c>
      <c r="AJ645" s="323"/>
      <c r="AK645" s="323"/>
      <c r="AL645" s="323"/>
      <c r="AM645" s="323">
        <f t="shared" si="531"/>
        <v>0</v>
      </c>
      <c r="AN645" s="170">
        <f t="shared" si="488"/>
        <v>0</v>
      </c>
      <c r="AP645" s="323">
        <v>500</v>
      </c>
      <c r="AQ645" s="323"/>
      <c r="AR645" s="323"/>
      <c r="AS645" s="323">
        <f t="shared" si="532"/>
        <v>500</v>
      </c>
      <c r="AT645" s="170">
        <f t="shared" si="489"/>
        <v>25</v>
      </c>
      <c r="AV645" s="323">
        <f t="shared" si="529"/>
        <v>500</v>
      </c>
      <c r="AW645" s="323">
        <f t="shared" si="533"/>
        <v>25</v>
      </c>
      <c r="AY645" s="323">
        <f t="shared" si="534"/>
        <v>2000</v>
      </c>
      <c r="AZ645" s="323">
        <f t="shared" si="535"/>
        <v>100</v>
      </c>
      <c r="BB645" s="323">
        <f t="shared" si="536"/>
        <v>0</v>
      </c>
      <c r="BC645" s="103">
        <f t="shared" si="537"/>
        <v>0</v>
      </c>
      <c r="BD645" s="323">
        <f t="shared" si="538"/>
        <v>2000</v>
      </c>
    </row>
    <row r="646" spans="1:57" ht="30" customHeight="1" thickBot="1" x14ac:dyDescent="0.25">
      <c r="A646" s="303"/>
      <c r="B646" s="304"/>
      <c r="C646" s="304"/>
      <c r="D646" s="305"/>
      <c r="E646" s="306"/>
      <c r="F646" s="304"/>
      <c r="G646" s="307"/>
      <c r="H646" s="191"/>
      <c r="I646" s="192"/>
      <c r="J646" s="124" t="s">
        <v>52</v>
      </c>
      <c r="K646" s="178"/>
      <c r="L646" s="178"/>
      <c r="M646" s="179"/>
      <c r="N646" s="101" t="s">
        <v>53</v>
      </c>
      <c r="O646" s="101">
        <f>SUM(O647:O649)</f>
        <v>0</v>
      </c>
      <c r="P646" s="101">
        <f>SUM(P647:P649)</f>
        <v>11000</v>
      </c>
      <c r="Q646" s="275">
        <f>SUM(Q647:Q649)</f>
        <v>11000</v>
      </c>
      <c r="R646" s="276">
        <f>SUM(R647:R649)</f>
        <v>11000</v>
      </c>
      <c r="S646" s="101">
        <f>SUM(S647:S649)</f>
        <v>11000</v>
      </c>
      <c r="T646" s="101"/>
      <c r="U646" s="101">
        <f>SUM(U647:U649)</f>
        <v>0</v>
      </c>
      <c r="V646" s="101">
        <f>SUM(V647:V649)</f>
        <v>0</v>
      </c>
      <c r="W646" s="101">
        <f>SUM(W647:W649)</f>
        <v>2500</v>
      </c>
      <c r="X646" s="101">
        <f>SUM(X647:X649)</f>
        <v>2500</v>
      </c>
      <c r="Y646" s="323">
        <f t="shared" si="477"/>
        <v>22.727272727272727</v>
      </c>
      <c r="AA646" s="101">
        <f>SUM(AA647:AA649)</f>
        <v>6500</v>
      </c>
      <c r="AB646" s="101">
        <f>SUM(AB647:AB649)</f>
        <v>1000</v>
      </c>
      <c r="AC646" s="101">
        <f>SUM(AC647:AC649)</f>
        <v>1000</v>
      </c>
      <c r="AD646" s="101">
        <f t="shared" si="530"/>
        <v>8500</v>
      </c>
      <c r="AE646" s="170">
        <f t="shared" si="487"/>
        <v>77.272727272727266</v>
      </c>
      <c r="AG646" s="101">
        <f t="shared" si="478"/>
        <v>11000</v>
      </c>
      <c r="AH646" s="323">
        <f t="shared" si="479"/>
        <v>100</v>
      </c>
      <c r="AJ646" s="101">
        <f>SUM(AJ647:AJ649)</f>
        <v>0</v>
      </c>
      <c r="AK646" s="101">
        <f>SUM(AK647:AK649)</f>
        <v>0</v>
      </c>
      <c r="AL646" s="101">
        <f>SUM(AL647:AL649)</f>
        <v>0</v>
      </c>
      <c r="AM646" s="101">
        <f t="shared" si="531"/>
        <v>0</v>
      </c>
      <c r="AN646" s="170">
        <f t="shared" si="488"/>
        <v>0</v>
      </c>
      <c r="AP646" s="101">
        <f>SUM(AP647:AP649)</f>
        <v>0</v>
      </c>
      <c r="AQ646" s="101">
        <f>SUM(AQ647:AQ649)</f>
        <v>0</v>
      </c>
      <c r="AR646" s="101">
        <f>SUM(AR647:AR649)</f>
        <v>0</v>
      </c>
      <c r="AS646" s="101">
        <f t="shared" si="532"/>
        <v>0</v>
      </c>
      <c r="AT646" s="170">
        <f t="shared" si="489"/>
        <v>0</v>
      </c>
      <c r="AV646" s="101">
        <f t="shared" si="529"/>
        <v>0</v>
      </c>
      <c r="AW646" s="323">
        <f t="shared" si="533"/>
        <v>0</v>
      </c>
      <c r="AY646" s="101">
        <f t="shared" si="534"/>
        <v>11000</v>
      </c>
      <c r="AZ646" s="323">
        <f t="shared" si="535"/>
        <v>100</v>
      </c>
      <c r="BB646" s="311">
        <f t="shared" si="536"/>
        <v>0</v>
      </c>
      <c r="BC646" s="103">
        <f t="shared" si="537"/>
        <v>0</v>
      </c>
      <c r="BD646" s="101">
        <f t="shared" si="538"/>
        <v>11000</v>
      </c>
    </row>
    <row r="647" spans="1:57" ht="30" customHeight="1" thickBot="1" x14ac:dyDescent="0.25">
      <c r="A647" s="312"/>
      <c r="B647" s="313"/>
      <c r="C647" s="313"/>
      <c r="D647" s="314"/>
      <c r="E647" s="315"/>
      <c r="F647" s="313"/>
      <c r="G647" s="316"/>
      <c r="H647" s="317"/>
      <c r="I647" s="318"/>
      <c r="J647" s="315"/>
      <c r="K647" s="319">
        <v>2</v>
      </c>
      <c r="L647" s="320"/>
      <c r="M647" s="314"/>
      <c r="N647" s="321" t="s">
        <v>54</v>
      </c>
      <c r="O647" s="322">
        <v>0</v>
      </c>
      <c r="P647" s="323">
        <v>9000</v>
      </c>
      <c r="Q647" s="323">
        <v>9000</v>
      </c>
      <c r="R647" s="323">
        <v>9000</v>
      </c>
      <c r="S647" s="323">
        <v>9000</v>
      </c>
      <c r="T647" s="323"/>
      <c r="U647" s="323"/>
      <c r="V647" s="323"/>
      <c r="W647" s="323">
        <v>2000</v>
      </c>
      <c r="X647" s="323">
        <f>U647+V647+W647</f>
        <v>2000</v>
      </c>
      <c r="Y647" s="323">
        <f t="shared" si="477"/>
        <v>22.222222222222221</v>
      </c>
      <c r="AA647" s="323">
        <v>5000</v>
      </c>
      <c r="AB647" s="323">
        <v>1000</v>
      </c>
      <c r="AC647" s="323">
        <v>1000</v>
      </c>
      <c r="AD647" s="323">
        <f t="shared" si="530"/>
        <v>7000</v>
      </c>
      <c r="AE647" s="170">
        <f t="shared" si="487"/>
        <v>77.777777777777771</v>
      </c>
      <c r="AG647" s="323">
        <f t="shared" si="478"/>
        <v>9000</v>
      </c>
      <c r="AH647" s="323">
        <f t="shared" si="479"/>
        <v>100</v>
      </c>
      <c r="AJ647" s="323"/>
      <c r="AK647" s="323"/>
      <c r="AL647" s="323"/>
      <c r="AM647" s="323">
        <f t="shared" si="531"/>
        <v>0</v>
      </c>
      <c r="AN647" s="170">
        <f t="shared" si="488"/>
        <v>0</v>
      </c>
      <c r="AP647" s="323"/>
      <c r="AQ647" s="323"/>
      <c r="AR647" s="323"/>
      <c r="AS647" s="323">
        <f t="shared" si="532"/>
        <v>0</v>
      </c>
      <c r="AT647" s="170">
        <f t="shared" si="489"/>
        <v>0</v>
      </c>
      <c r="AV647" s="323">
        <f t="shared" si="529"/>
        <v>0</v>
      </c>
      <c r="AW647" s="323">
        <f t="shared" si="533"/>
        <v>0</v>
      </c>
      <c r="AY647" s="323">
        <f t="shared" si="534"/>
        <v>9000</v>
      </c>
      <c r="AZ647" s="323">
        <f t="shared" si="535"/>
        <v>100</v>
      </c>
      <c r="BB647" s="323">
        <f t="shared" si="536"/>
        <v>0</v>
      </c>
      <c r="BC647" s="103">
        <f t="shared" si="537"/>
        <v>0</v>
      </c>
      <c r="BD647" s="323">
        <f t="shared" si="538"/>
        <v>9000</v>
      </c>
    </row>
    <row r="648" spans="1:57" ht="30" customHeight="1" thickBot="1" x14ac:dyDescent="0.25">
      <c r="A648" s="312"/>
      <c r="B648" s="313"/>
      <c r="C648" s="313"/>
      <c r="D648" s="314"/>
      <c r="E648" s="315"/>
      <c r="F648" s="313"/>
      <c r="G648" s="316"/>
      <c r="H648" s="317"/>
      <c r="I648" s="318"/>
      <c r="J648" s="315"/>
      <c r="K648" s="319">
        <v>5</v>
      </c>
      <c r="L648" s="320"/>
      <c r="M648" s="314"/>
      <c r="N648" s="321" t="s">
        <v>55</v>
      </c>
      <c r="O648" s="322">
        <v>0</v>
      </c>
      <c r="P648" s="323">
        <v>1000</v>
      </c>
      <c r="Q648" s="323">
        <v>1000</v>
      </c>
      <c r="R648" s="323">
        <v>1000</v>
      </c>
      <c r="S648" s="323">
        <v>1000</v>
      </c>
      <c r="T648" s="323"/>
      <c r="U648" s="323"/>
      <c r="V648" s="323"/>
      <c r="W648" s="323">
        <v>500</v>
      </c>
      <c r="X648" s="323">
        <f>U648+V648+W648</f>
        <v>500</v>
      </c>
      <c r="Y648" s="323">
        <f t="shared" si="477"/>
        <v>50</v>
      </c>
      <c r="AA648" s="323">
        <v>500</v>
      </c>
      <c r="AB648" s="323"/>
      <c r="AC648" s="323"/>
      <c r="AD648" s="323">
        <f t="shared" si="530"/>
        <v>500</v>
      </c>
      <c r="AE648" s="170">
        <f t="shared" si="487"/>
        <v>50</v>
      </c>
      <c r="AG648" s="323">
        <f t="shared" si="478"/>
        <v>1000</v>
      </c>
      <c r="AH648" s="323">
        <f t="shared" si="479"/>
        <v>100</v>
      </c>
      <c r="AJ648" s="323"/>
      <c r="AK648" s="323"/>
      <c r="AL648" s="323"/>
      <c r="AM648" s="323">
        <f t="shared" si="531"/>
        <v>0</v>
      </c>
      <c r="AN648" s="170">
        <f t="shared" si="488"/>
        <v>0</v>
      </c>
      <c r="AP648" s="323"/>
      <c r="AQ648" s="323"/>
      <c r="AR648" s="323"/>
      <c r="AS648" s="323">
        <f t="shared" si="532"/>
        <v>0</v>
      </c>
      <c r="AT648" s="170">
        <f t="shared" si="489"/>
        <v>0</v>
      </c>
      <c r="AV648" s="323">
        <f t="shared" si="529"/>
        <v>0</v>
      </c>
      <c r="AW648" s="323">
        <f t="shared" si="533"/>
        <v>0</v>
      </c>
      <c r="AY648" s="323">
        <f t="shared" si="534"/>
        <v>1000</v>
      </c>
      <c r="AZ648" s="323">
        <f t="shared" si="535"/>
        <v>100</v>
      </c>
      <c r="BB648" s="323">
        <f t="shared" si="536"/>
        <v>0</v>
      </c>
      <c r="BC648" s="103">
        <f t="shared" si="537"/>
        <v>0</v>
      </c>
      <c r="BD648" s="323">
        <f t="shared" si="538"/>
        <v>1000</v>
      </c>
    </row>
    <row r="649" spans="1:57" ht="30" customHeight="1" x14ac:dyDescent="0.2">
      <c r="A649" s="312"/>
      <c r="B649" s="313"/>
      <c r="C649" s="313"/>
      <c r="D649" s="314"/>
      <c r="E649" s="315"/>
      <c r="F649" s="313"/>
      <c r="G649" s="316"/>
      <c r="H649" s="317"/>
      <c r="I649" s="318"/>
      <c r="J649" s="315"/>
      <c r="K649" s="319">
        <v>7</v>
      </c>
      <c r="L649" s="320"/>
      <c r="M649" s="314"/>
      <c r="N649" s="321" t="s">
        <v>56</v>
      </c>
      <c r="O649" s="322">
        <v>0</v>
      </c>
      <c r="P649" s="323">
        <v>1000</v>
      </c>
      <c r="Q649" s="323">
        <v>1000</v>
      </c>
      <c r="R649" s="323">
        <v>1000</v>
      </c>
      <c r="S649" s="323">
        <v>1000</v>
      </c>
      <c r="T649" s="323"/>
      <c r="U649" s="323"/>
      <c r="V649" s="323"/>
      <c r="W649" s="323"/>
      <c r="X649" s="323">
        <f>U649+V649+W649</f>
        <v>0</v>
      </c>
      <c r="Y649" s="323">
        <f t="shared" si="477"/>
        <v>0</v>
      </c>
      <c r="AA649" s="323">
        <v>1000</v>
      </c>
      <c r="AB649" s="323"/>
      <c r="AC649" s="323"/>
      <c r="AD649" s="323">
        <f t="shared" si="530"/>
        <v>1000</v>
      </c>
      <c r="AE649" s="170">
        <f t="shared" si="487"/>
        <v>100</v>
      </c>
      <c r="AG649" s="323">
        <f t="shared" si="478"/>
        <v>1000</v>
      </c>
      <c r="AH649" s="323">
        <f t="shared" si="479"/>
        <v>100</v>
      </c>
      <c r="AJ649" s="323"/>
      <c r="AK649" s="323"/>
      <c r="AL649" s="323"/>
      <c r="AM649" s="323">
        <f t="shared" si="531"/>
        <v>0</v>
      </c>
      <c r="AN649" s="170">
        <f t="shared" si="488"/>
        <v>0</v>
      </c>
      <c r="AP649" s="323"/>
      <c r="AQ649" s="323"/>
      <c r="AR649" s="323"/>
      <c r="AS649" s="323">
        <f t="shared" si="532"/>
        <v>0</v>
      </c>
      <c r="AT649" s="170">
        <f t="shared" si="489"/>
        <v>0</v>
      </c>
      <c r="AV649" s="323">
        <f t="shared" si="529"/>
        <v>0</v>
      </c>
      <c r="AW649" s="323">
        <f t="shared" si="533"/>
        <v>0</v>
      </c>
      <c r="AY649" s="323">
        <f t="shared" si="534"/>
        <v>1000</v>
      </c>
      <c r="AZ649" s="323">
        <f t="shared" si="535"/>
        <v>100</v>
      </c>
      <c r="BB649" s="323">
        <f t="shared" si="536"/>
        <v>0</v>
      </c>
      <c r="BC649" s="103">
        <f t="shared" si="537"/>
        <v>0</v>
      </c>
      <c r="BD649" s="323">
        <f t="shared" si="538"/>
        <v>1000</v>
      </c>
    </row>
    <row r="650" spans="1:57" ht="30" customHeight="1" x14ac:dyDescent="0.2">
      <c r="A650" s="74"/>
      <c r="B650" s="76"/>
      <c r="C650" s="88" t="s">
        <v>45</v>
      </c>
      <c r="D650" s="77"/>
      <c r="E650" s="78"/>
      <c r="F650" s="76"/>
      <c r="G650" s="79"/>
      <c r="H650" s="80"/>
      <c r="I650" s="81"/>
      <c r="J650" s="78"/>
      <c r="K650" s="82"/>
      <c r="L650" s="83"/>
      <c r="M650" s="77"/>
      <c r="N650" s="324" t="s">
        <v>109</v>
      </c>
      <c r="O650" s="325">
        <v>78213000</v>
      </c>
      <c r="P650" s="326">
        <f>P651+P696+P711+P799+P817+P834+P893+P908+P938+P953+P967</f>
        <v>109847000</v>
      </c>
      <c r="Q650" s="326">
        <f>Q651+Q696+Q711+Q799+Q817+Q834+Q893+Q908+Q938+Q953+Q967</f>
        <v>120532000</v>
      </c>
      <c r="R650" s="326">
        <f>R651+R696+R711+R799+R817+R834+R893+R908+R938+R953+R967</f>
        <v>130250000</v>
      </c>
      <c r="S650" s="326">
        <f>S651+S696+S711+S799+S817+S834+S893+S908+S938+S953+S967</f>
        <v>109847000</v>
      </c>
      <c r="T650" s="326"/>
      <c r="U650" s="326">
        <f>U651+U696+U711+U799+U817+U834+U893+U908+U938+U953+U967</f>
        <v>3759000</v>
      </c>
      <c r="V650" s="326">
        <f>V651+V696+V711+V799+V817+V834+V893+V908+V938+V953+V967</f>
        <v>5927000</v>
      </c>
      <c r="W650" s="326">
        <f>W651+W696+W711+W799+W817+W834+W893+W908+W938+W953+W967</f>
        <v>15309500</v>
      </c>
      <c r="X650" s="326">
        <f t="shared" si="500"/>
        <v>24995500</v>
      </c>
      <c r="Y650" s="326">
        <f t="shared" si="477"/>
        <v>22.754831720483946</v>
      </c>
      <c r="AA650" s="326">
        <f>AA651+AA696+AA711+AA799+AA817+AA834+AA893+AA908+AA938+AA953+AA967</f>
        <v>12727000</v>
      </c>
      <c r="AB650" s="326">
        <f>AB651+AB696+AB711+AB799+AB817+AB834+AB893+AB908+AB938+AB953+AB967</f>
        <v>10488000</v>
      </c>
      <c r="AC650" s="326">
        <f>AC651+AC696+AC711+AC799+AC817+AC834+AC893+AC908+AC938+AC953+AC967</f>
        <v>10235500</v>
      </c>
      <c r="AD650" s="326">
        <f t="shared" si="480"/>
        <v>33450500</v>
      </c>
      <c r="AE650" s="326">
        <f t="shared" si="487"/>
        <v>30.451901280872487</v>
      </c>
      <c r="AG650" s="326">
        <f t="shared" si="478"/>
        <v>58446000</v>
      </c>
      <c r="AH650" s="326">
        <f t="shared" si="479"/>
        <v>53.206733001356433</v>
      </c>
      <c r="AJ650" s="326">
        <f>AJ651+AJ696+AJ711+AJ799+AJ817+AJ834+AJ893+AJ908+AJ938+AJ953+AJ967</f>
        <v>10327500</v>
      </c>
      <c r="AK650" s="326">
        <f>AK651+AK696+AK711+AK799+AK817+AK834+AK893+AK908+AK938+AK953+AK967</f>
        <v>9878000</v>
      </c>
      <c r="AL650" s="326">
        <f>AL651+AL696+AL711+AL799+AL817+AL834+AL893+AL908+AL938+AL953+AL967</f>
        <v>9970500</v>
      </c>
      <c r="AM650" s="326">
        <f t="shared" si="481"/>
        <v>30176000</v>
      </c>
      <c r="AN650" s="326">
        <f t="shared" si="488"/>
        <v>27.470936848525678</v>
      </c>
      <c r="AP650" s="326">
        <f>AP651+AP696+AP711+AP799+AP817+AP834+AP893+AP908+AP938+AP953+AP967</f>
        <v>6838000</v>
      </c>
      <c r="AQ650" s="326">
        <f>AQ651+AQ696+AQ711+AQ799+AQ817+AQ834+AQ893+AQ908+AQ938+AQ953+AQ967</f>
        <v>6266000</v>
      </c>
      <c r="AR650" s="326">
        <f>AR651+AR696+AR711+AR799+AR817+AR834+AR893+AR908+AR938+AR953+AR967</f>
        <v>8121000</v>
      </c>
      <c r="AS650" s="326">
        <f t="shared" si="482"/>
        <v>21225000</v>
      </c>
      <c r="AT650" s="326">
        <f t="shared" si="489"/>
        <v>19.322330150117892</v>
      </c>
      <c r="AV650" s="326">
        <f>AV651+AV696+AV711+AV799+AV817+AV834+AV893+AV908+AV938+AV953+AV967</f>
        <v>51401000</v>
      </c>
      <c r="AW650" s="326">
        <f t="shared" si="501"/>
        <v>46.793266998643567</v>
      </c>
      <c r="AY650" s="326">
        <f>AY651+AY696+AY711+AY799+AY817+AY834+AY893+AY908+AY938+AY953+AY967</f>
        <v>109847000</v>
      </c>
      <c r="AZ650" s="326">
        <f t="shared" si="503"/>
        <v>100</v>
      </c>
      <c r="BB650" s="325">
        <f t="shared" si="536"/>
        <v>0</v>
      </c>
      <c r="BC650" s="326">
        <f t="shared" si="537"/>
        <v>0</v>
      </c>
      <c r="BD650" s="326">
        <f t="shared" si="538"/>
        <v>109847000</v>
      </c>
      <c r="BE650" s="93"/>
    </row>
    <row r="651" spans="1:57" ht="30" customHeight="1" x14ac:dyDescent="0.2">
      <c r="A651" s="74"/>
      <c r="B651" s="76"/>
      <c r="C651" s="76"/>
      <c r="D651" s="386" t="s">
        <v>60</v>
      </c>
      <c r="E651" s="387"/>
      <c r="F651" s="388"/>
      <c r="G651" s="389"/>
      <c r="H651" s="390"/>
      <c r="I651" s="391"/>
      <c r="J651" s="387"/>
      <c r="K651" s="392"/>
      <c r="L651" s="393"/>
      <c r="M651" s="394"/>
      <c r="N651" s="395" t="s">
        <v>110</v>
      </c>
      <c r="O651" s="396">
        <v>3432000</v>
      </c>
      <c r="P651" s="397">
        <f>P652</f>
        <v>5117000</v>
      </c>
      <c r="Q651" s="397">
        <f>Q652</f>
        <v>6305000</v>
      </c>
      <c r="R651" s="397">
        <f>R652</f>
        <v>6792000</v>
      </c>
      <c r="S651" s="397">
        <f>S652</f>
        <v>5117000</v>
      </c>
      <c r="T651" s="397"/>
      <c r="U651" s="397">
        <f>U652</f>
        <v>39000</v>
      </c>
      <c r="V651" s="397">
        <f>V652</f>
        <v>33000</v>
      </c>
      <c r="W651" s="397">
        <f>W652</f>
        <v>956000</v>
      </c>
      <c r="X651" s="397">
        <f>X652</f>
        <v>1028000</v>
      </c>
      <c r="Y651" s="397">
        <f t="shared" si="477"/>
        <v>20.089896423685754</v>
      </c>
      <c r="Z651" s="398"/>
      <c r="AA651" s="397">
        <f>AA652</f>
        <v>2296500</v>
      </c>
      <c r="AB651" s="397">
        <f>AB652</f>
        <v>829000</v>
      </c>
      <c r="AC651" s="397">
        <f>AC652</f>
        <v>818500</v>
      </c>
      <c r="AD651" s="397">
        <f t="shared" si="480"/>
        <v>3944000</v>
      </c>
      <c r="AE651" s="397">
        <f t="shared" si="487"/>
        <v>77.076411960132887</v>
      </c>
      <c r="AF651" s="398"/>
      <c r="AG651" s="397">
        <f t="shared" si="478"/>
        <v>4972000</v>
      </c>
      <c r="AH651" s="397">
        <f t="shared" si="479"/>
        <v>97.166308383818645</v>
      </c>
      <c r="AI651" s="398"/>
      <c r="AJ651" s="397">
        <f>AJ652</f>
        <v>57000</v>
      </c>
      <c r="AK651" s="397">
        <f>AK652</f>
        <v>39000</v>
      </c>
      <c r="AL651" s="397">
        <f>AL652</f>
        <v>25000</v>
      </c>
      <c r="AM651" s="397">
        <f t="shared" si="481"/>
        <v>121000</v>
      </c>
      <c r="AN651" s="397">
        <f t="shared" si="488"/>
        <v>2.3646667969513389</v>
      </c>
      <c r="AO651" s="398"/>
      <c r="AP651" s="397">
        <f>AP652</f>
        <v>19000</v>
      </c>
      <c r="AQ651" s="397">
        <f>AQ652</f>
        <v>3000</v>
      </c>
      <c r="AR651" s="397">
        <f>AR652</f>
        <v>2000</v>
      </c>
      <c r="AS651" s="397">
        <f t="shared" si="482"/>
        <v>24000</v>
      </c>
      <c r="AT651" s="397">
        <f t="shared" si="489"/>
        <v>0.4690248192300176</v>
      </c>
      <c r="AU651" s="398"/>
      <c r="AV651" s="397">
        <f t="shared" si="490"/>
        <v>145000</v>
      </c>
      <c r="AW651" s="397">
        <f t="shared" si="501"/>
        <v>2.8336916161813561</v>
      </c>
      <c r="AX651" s="398"/>
      <c r="AY651" s="397">
        <f t="shared" si="502"/>
        <v>5117000</v>
      </c>
      <c r="AZ651" s="397">
        <f t="shared" si="503"/>
        <v>100</v>
      </c>
      <c r="BB651" s="95">
        <f t="shared" si="536"/>
        <v>0</v>
      </c>
      <c r="BC651" s="96">
        <f t="shared" si="537"/>
        <v>0</v>
      </c>
      <c r="BD651" s="96">
        <f t="shared" si="538"/>
        <v>5117000</v>
      </c>
      <c r="BE651" s="93"/>
    </row>
    <row r="652" spans="1:57" ht="30" customHeight="1" x14ac:dyDescent="0.2">
      <c r="A652" s="74"/>
      <c r="B652" s="76"/>
      <c r="C652" s="76"/>
      <c r="D652" s="77"/>
      <c r="E652" s="97" t="s">
        <v>45</v>
      </c>
      <c r="F652" s="76"/>
      <c r="G652" s="79"/>
      <c r="H652" s="80"/>
      <c r="I652" s="81"/>
      <c r="J652" s="78"/>
      <c r="K652" s="82"/>
      <c r="L652" s="83"/>
      <c r="M652" s="77"/>
      <c r="N652" s="84" t="s">
        <v>46</v>
      </c>
      <c r="O652" s="98">
        <v>3432000</v>
      </c>
      <c r="P652" s="99">
        <f>P653+P673</f>
        <v>5117000</v>
      </c>
      <c r="Q652" s="99">
        <f>Q653+Q673</f>
        <v>6305000</v>
      </c>
      <c r="R652" s="99">
        <f>R653+R673</f>
        <v>6792000</v>
      </c>
      <c r="S652" s="99">
        <f>S653+S673</f>
        <v>5117000</v>
      </c>
      <c r="T652" s="99"/>
      <c r="U652" s="99">
        <f>U653+U673</f>
        <v>39000</v>
      </c>
      <c r="V652" s="99">
        <f>V653+V673</f>
        <v>33000</v>
      </c>
      <c r="W652" s="99">
        <f>W653+W673</f>
        <v>956000</v>
      </c>
      <c r="X652" s="99">
        <f t="shared" si="500"/>
        <v>1028000</v>
      </c>
      <c r="Y652" s="99">
        <f t="shared" si="477"/>
        <v>20.089896423685754</v>
      </c>
      <c r="AA652" s="99">
        <f>AA653+AA673</f>
        <v>2296500</v>
      </c>
      <c r="AB652" s="99">
        <f>AB653+AB673</f>
        <v>829000</v>
      </c>
      <c r="AC652" s="99">
        <f>AC653+AC673</f>
        <v>818500</v>
      </c>
      <c r="AD652" s="99">
        <f t="shared" si="480"/>
        <v>3944000</v>
      </c>
      <c r="AE652" s="99">
        <f t="shared" si="487"/>
        <v>77.076411960132887</v>
      </c>
      <c r="AG652" s="99">
        <f t="shared" si="478"/>
        <v>4972000</v>
      </c>
      <c r="AH652" s="99">
        <f t="shared" si="479"/>
        <v>97.166308383818645</v>
      </c>
      <c r="AJ652" s="99">
        <f>AJ653+AJ673</f>
        <v>57000</v>
      </c>
      <c r="AK652" s="99">
        <f>AK653+AK673</f>
        <v>39000</v>
      </c>
      <c r="AL652" s="99">
        <f>AL653+AL673</f>
        <v>25000</v>
      </c>
      <c r="AM652" s="99">
        <f t="shared" si="481"/>
        <v>121000</v>
      </c>
      <c r="AN652" s="99">
        <f t="shared" si="488"/>
        <v>2.3646667969513389</v>
      </c>
      <c r="AP652" s="99">
        <f>AP653+AP673</f>
        <v>19000</v>
      </c>
      <c r="AQ652" s="99">
        <f>AQ653+AQ673</f>
        <v>3000</v>
      </c>
      <c r="AR652" s="99">
        <f>AR653+AR673</f>
        <v>2000</v>
      </c>
      <c r="AS652" s="99">
        <f t="shared" si="482"/>
        <v>24000</v>
      </c>
      <c r="AT652" s="99">
        <f t="shared" si="489"/>
        <v>0.4690248192300176</v>
      </c>
      <c r="AV652" s="99">
        <f t="shared" si="490"/>
        <v>145000</v>
      </c>
      <c r="AW652" s="99">
        <f t="shared" si="501"/>
        <v>2.8336916161813561</v>
      </c>
      <c r="AY652" s="99">
        <f t="shared" si="502"/>
        <v>5117000</v>
      </c>
      <c r="AZ652" s="99">
        <f t="shared" si="503"/>
        <v>100</v>
      </c>
      <c r="BB652" s="98">
        <f t="shared" si="536"/>
        <v>0</v>
      </c>
      <c r="BC652" s="99">
        <f t="shared" si="537"/>
        <v>0</v>
      </c>
      <c r="BD652" s="99">
        <f t="shared" si="538"/>
        <v>5117000</v>
      </c>
      <c r="BE652" s="93"/>
    </row>
    <row r="653" spans="1:57" ht="30" customHeight="1" x14ac:dyDescent="0.2">
      <c r="A653" s="74"/>
      <c r="B653" s="76"/>
      <c r="C653" s="76"/>
      <c r="D653" s="77"/>
      <c r="E653" s="78"/>
      <c r="F653" s="100">
        <v>8</v>
      </c>
      <c r="G653" s="79"/>
      <c r="H653" s="80"/>
      <c r="I653" s="81"/>
      <c r="J653" s="78"/>
      <c r="K653" s="82"/>
      <c r="L653" s="83"/>
      <c r="M653" s="77"/>
      <c r="N653" s="101" t="s">
        <v>105</v>
      </c>
      <c r="O653" s="102">
        <v>2931000</v>
      </c>
      <c r="P653" s="103">
        <f>P654</f>
        <v>4556000</v>
      </c>
      <c r="Q653" s="103">
        <f>Q654</f>
        <v>5716000</v>
      </c>
      <c r="R653" s="103">
        <f>R654</f>
        <v>6187000</v>
      </c>
      <c r="S653" s="103">
        <f>S654</f>
        <v>4556000</v>
      </c>
      <c r="T653" s="103"/>
      <c r="U653" s="103">
        <f>U654</f>
        <v>0</v>
      </c>
      <c r="V653" s="103">
        <f>V654</f>
        <v>0</v>
      </c>
      <c r="W653" s="103">
        <f>W654</f>
        <v>841000</v>
      </c>
      <c r="X653" s="103">
        <f t="shared" si="500"/>
        <v>841000</v>
      </c>
      <c r="Y653" s="103">
        <f t="shared" si="477"/>
        <v>18.459174714661984</v>
      </c>
      <c r="AA653" s="103">
        <f>AA654</f>
        <v>2202500</v>
      </c>
      <c r="AB653" s="103">
        <f>AB654</f>
        <v>761000</v>
      </c>
      <c r="AC653" s="103">
        <f>AC654</f>
        <v>751500</v>
      </c>
      <c r="AD653" s="103">
        <f t="shared" si="480"/>
        <v>3715000</v>
      </c>
      <c r="AE653" s="103">
        <f t="shared" si="487"/>
        <v>81.540825285338016</v>
      </c>
      <c r="AG653" s="103">
        <f t="shared" si="478"/>
        <v>4556000</v>
      </c>
      <c r="AH653" s="103">
        <f t="shared" si="479"/>
        <v>100</v>
      </c>
      <c r="AJ653" s="103">
        <f>AJ654</f>
        <v>0</v>
      </c>
      <c r="AK653" s="103">
        <f>AK654</f>
        <v>0</v>
      </c>
      <c r="AL653" s="103">
        <f>AL654</f>
        <v>0</v>
      </c>
      <c r="AM653" s="103">
        <f t="shared" si="481"/>
        <v>0</v>
      </c>
      <c r="AN653" s="103">
        <f t="shared" si="488"/>
        <v>0</v>
      </c>
      <c r="AP653" s="103">
        <f>AP654</f>
        <v>0</v>
      </c>
      <c r="AQ653" s="103">
        <f>AQ654</f>
        <v>0</v>
      </c>
      <c r="AR653" s="103">
        <f>AR654</f>
        <v>0</v>
      </c>
      <c r="AS653" s="103">
        <f t="shared" si="482"/>
        <v>0</v>
      </c>
      <c r="AT653" s="103">
        <f t="shared" si="489"/>
        <v>0</v>
      </c>
      <c r="AV653" s="103">
        <f t="shared" si="490"/>
        <v>0</v>
      </c>
      <c r="AW653" s="103">
        <f t="shared" si="501"/>
        <v>0</v>
      </c>
      <c r="AY653" s="103">
        <f>AY654</f>
        <v>4556000</v>
      </c>
      <c r="AZ653" s="103">
        <f t="shared" si="503"/>
        <v>100</v>
      </c>
      <c r="BB653" s="102">
        <f t="shared" si="536"/>
        <v>0</v>
      </c>
      <c r="BC653" s="103">
        <f t="shared" si="537"/>
        <v>0</v>
      </c>
      <c r="BD653" s="103">
        <f t="shared" si="538"/>
        <v>4556000</v>
      </c>
      <c r="BE653" s="93"/>
    </row>
    <row r="654" spans="1:57" ht="30" customHeight="1" x14ac:dyDescent="0.2">
      <c r="A654" s="74"/>
      <c r="B654" s="76"/>
      <c r="C654" s="76"/>
      <c r="D654" s="77"/>
      <c r="E654" s="78"/>
      <c r="F654" s="76"/>
      <c r="G654" s="104">
        <v>8</v>
      </c>
      <c r="H654" s="105"/>
      <c r="I654" s="81"/>
      <c r="J654" s="78"/>
      <c r="K654" s="82"/>
      <c r="L654" s="83"/>
      <c r="M654" s="77"/>
      <c r="N654" s="101" t="s">
        <v>105</v>
      </c>
      <c r="O654" s="102">
        <v>2931000</v>
      </c>
      <c r="P654" s="103">
        <f>P655+P668</f>
        <v>4556000</v>
      </c>
      <c r="Q654" s="103">
        <f>Q655+Q668</f>
        <v>5716000</v>
      </c>
      <c r="R654" s="103">
        <f>R655+R668</f>
        <v>6187000</v>
      </c>
      <c r="S654" s="103">
        <f>S655+S668</f>
        <v>4556000</v>
      </c>
      <c r="T654" s="103"/>
      <c r="U654" s="103">
        <f>U655+U668</f>
        <v>0</v>
      </c>
      <c r="V654" s="103">
        <f>V655+V668</f>
        <v>0</v>
      </c>
      <c r="W654" s="103">
        <f>W655+W668</f>
        <v>841000</v>
      </c>
      <c r="X654" s="103">
        <f t="shared" si="500"/>
        <v>841000</v>
      </c>
      <c r="Y654" s="103">
        <f t="shared" si="477"/>
        <v>18.459174714661984</v>
      </c>
      <c r="AA654" s="103">
        <f>AA655+AA668</f>
        <v>2202500</v>
      </c>
      <c r="AB654" s="103">
        <f>AB655+AB668</f>
        <v>761000</v>
      </c>
      <c r="AC654" s="103">
        <f>AC655+AC668</f>
        <v>751500</v>
      </c>
      <c r="AD654" s="103">
        <f t="shared" si="480"/>
        <v>3715000</v>
      </c>
      <c r="AE654" s="103">
        <f t="shared" si="487"/>
        <v>81.540825285338016</v>
      </c>
      <c r="AG654" s="103">
        <f t="shared" si="478"/>
        <v>4556000</v>
      </c>
      <c r="AH654" s="103">
        <f t="shared" si="479"/>
        <v>100</v>
      </c>
      <c r="AJ654" s="103">
        <f>AJ655+AJ668</f>
        <v>0</v>
      </c>
      <c r="AK654" s="103">
        <f>AK655+AK668</f>
        <v>0</v>
      </c>
      <c r="AL654" s="103">
        <f>AL655+AL668</f>
        <v>0</v>
      </c>
      <c r="AM654" s="103">
        <f t="shared" si="481"/>
        <v>0</v>
      </c>
      <c r="AN654" s="103">
        <f t="shared" si="488"/>
        <v>0</v>
      </c>
      <c r="AP654" s="103">
        <f>AP655+AP668</f>
        <v>0</v>
      </c>
      <c r="AQ654" s="103">
        <f>AQ655+AQ668</f>
        <v>0</v>
      </c>
      <c r="AR654" s="103">
        <f>AR655+AR668</f>
        <v>0</v>
      </c>
      <c r="AS654" s="103">
        <f t="shared" si="482"/>
        <v>0</v>
      </c>
      <c r="AT654" s="103">
        <f t="shared" si="489"/>
        <v>0</v>
      </c>
      <c r="AV654" s="103">
        <f t="shared" si="490"/>
        <v>0</v>
      </c>
      <c r="AW654" s="103">
        <f t="shared" si="501"/>
        <v>0</v>
      </c>
      <c r="AY654" s="103">
        <f>AY655+AY668</f>
        <v>4556000</v>
      </c>
      <c r="AZ654" s="103">
        <f t="shared" si="503"/>
        <v>100</v>
      </c>
      <c r="BB654" s="102">
        <f t="shared" si="536"/>
        <v>0</v>
      </c>
      <c r="BC654" s="103">
        <f t="shared" si="537"/>
        <v>0</v>
      </c>
      <c r="BD654" s="103">
        <f t="shared" si="538"/>
        <v>4556000</v>
      </c>
      <c r="BE654" s="93"/>
    </row>
    <row r="655" spans="1:57" ht="30" customHeight="1" x14ac:dyDescent="0.2">
      <c r="A655" s="74"/>
      <c r="B655" s="76"/>
      <c r="C655" s="76"/>
      <c r="D655" s="77"/>
      <c r="E655" s="78"/>
      <c r="F655" s="76"/>
      <c r="G655" s="104"/>
      <c r="H655" s="169" t="s">
        <v>43</v>
      </c>
      <c r="I655" s="81"/>
      <c r="J655" s="78"/>
      <c r="K655" s="82"/>
      <c r="L655" s="83"/>
      <c r="M655" s="77"/>
      <c r="N655" s="101" t="s">
        <v>105</v>
      </c>
      <c r="O655" s="102">
        <v>2061000</v>
      </c>
      <c r="P655" s="103">
        <f>P656</f>
        <v>3575000</v>
      </c>
      <c r="Q655" s="103">
        <f>Q656</f>
        <v>4676000</v>
      </c>
      <c r="R655" s="103">
        <f>R656</f>
        <v>5096000</v>
      </c>
      <c r="S655" s="103">
        <f>S656</f>
        <v>3575000</v>
      </c>
      <c r="T655" s="103"/>
      <c r="U655" s="103">
        <f>U656</f>
        <v>0</v>
      </c>
      <c r="V655" s="103">
        <f>V656</f>
        <v>0</v>
      </c>
      <c r="W655" s="103">
        <f>W656</f>
        <v>602000</v>
      </c>
      <c r="X655" s="103">
        <f t="shared" si="500"/>
        <v>602000</v>
      </c>
      <c r="Y655" s="103">
        <f t="shared" si="477"/>
        <v>16.83916083916084</v>
      </c>
      <c r="AA655" s="103">
        <f>AA656</f>
        <v>1957500</v>
      </c>
      <c r="AB655" s="103">
        <f>AB656</f>
        <v>516000</v>
      </c>
      <c r="AC655" s="103">
        <f>AC656</f>
        <v>499500</v>
      </c>
      <c r="AD655" s="103">
        <f t="shared" si="480"/>
        <v>2973000</v>
      </c>
      <c r="AE655" s="103">
        <f t="shared" si="487"/>
        <v>83.16083916083916</v>
      </c>
      <c r="AG655" s="103">
        <f>AG656</f>
        <v>3575000</v>
      </c>
      <c r="AH655" s="103">
        <f t="shared" si="479"/>
        <v>100</v>
      </c>
      <c r="AJ655" s="103">
        <f>AJ656</f>
        <v>0</v>
      </c>
      <c r="AK655" s="103">
        <f>AK656</f>
        <v>0</v>
      </c>
      <c r="AL655" s="103">
        <f>AL656</f>
        <v>0</v>
      </c>
      <c r="AM655" s="103">
        <f t="shared" si="481"/>
        <v>0</v>
      </c>
      <c r="AN655" s="103">
        <f t="shared" si="488"/>
        <v>0</v>
      </c>
      <c r="AP655" s="103">
        <f>AP656</f>
        <v>0</v>
      </c>
      <c r="AQ655" s="103">
        <f>AQ656</f>
        <v>0</v>
      </c>
      <c r="AR655" s="103">
        <f>AR656</f>
        <v>0</v>
      </c>
      <c r="AS655" s="103">
        <f t="shared" si="482"/>
        <v>0</v>
      </c>
      <c r="AT655" s="103">
        <f t="shared" si="489"/>
        <v>0</v>
      </c>
      <c r="AV655" s="103">
        <f t="shared" si="490"/>
        <v>0</v>
      </c>
      <c r="AW655" s="103">
        <f t="shared" si="501"/>
        <v>0</v>
      </c>
      <c r="AY655" s="103">
        <f t="shared" si="502"/>
        <v>3575000</v>
      </c>
      <c r="AZ655" s="103">
        <f t="shared" si="503"/>
        <v>100</v>
      </c>
      <c r="BB655" s="102">
        <f t="shared" si="536"/>
        <v>0</v>
      </c>
      <c r="BC655" s="103">
        <f t="shared" si="537"/>
        <v>0</v>
      </c>
      <c r="BD655" s="103">
        <f t="shared" si="538"/>
        <v>3575000</v>
      </c>
      <c r="BE655" s="93"/>
    </row>
    <row r="656" spans="1:57" ht="30" customHeight="1" x14ac:dyDescent="0.2">
      <c r="A656" s="74"/>
      <c r="B656" s="76"/>
      <c r="C656" s="76"/>
      <c r="D656" s="77"/>
      <c r="E656" s="78"/>
      <c r="F656" s="76"/>
      <c r="G656" s="79"/>
      <c r="H656" s="80"/>
      <c r="I656" s="118">
        <v>2</v>
      </c>
      <c r="J656" s="78"/>
      <c r="K656" s="82"/>
      <c r="L656" s="83"/>
      <c r="M656" s="77"/>
      <c r="N656" s="119" t="s">
        <v>51</v>
      </c>
      <c r="O656" s="120">
        <v>2061000</v>
      </c>
      <c r="P656" s="121">
        <f>P657+P662</f>
        <v>3575000</v>
      </c>
      <c r="Q656" s="121">
        <f>Q657+Q662</f>
        <v>4676000</v>
      </c>
      <c r="R656" s="121">
        <f>R657+R662</f>
        <v>5096000</v>
      </c>
      <c r="S656" s="121">
        <f>S657+S662</f>
        <v>3575000</v>
      </c>
      <c r="T656" s="121"/>
      <c r="U656" s="121">
        <f>U657+U662</f>
        <v>0</v>
      </c>
      <c r="V656" s="121">
        <f>V657+V662</f>
        <v>0</v>
      </c>
      <c r="W656" s="121">
        <f>W657+W662</f>
        <v>602000</v>
      </c>
      <c r="X656" s="121">
        <f t="shared" si="500"/>
        <v>602000</v>
      </c>
      <c r="Y656" s="121">
        <f t="shared" si="477"/>
        <v>16.83916083916084</v>
      </c>
      <c r="AA656" s="121">
        <f>AA657+AA662</f>
        <v>1957500</v>
      </c>
      <c r="AB656" s="121">
        <f>AB657+AB662</f>
        <v>516000</v>
      </c>
      <c r="AC656" s="121">
        <f>AC657+AC662</f>
        <v>499500</v>
      </c>
      <c r="AD656" s="121">
        <f t="shared" si="480"/>
        <v>2973000</v>
      </c>
      <c r="AE656" s="121">
        <f t="shared" si="487"/>
        <v>83.16083916083916</v>
      </c>
      <c r="AG656" s="121">
        <f t="shared" si="478"/>
        <v>3575000</v>
      </c>
      <c r="AH656" s="121">
        <f t="shared" si="479"/>
        <v>100</v>
      </c>
      <c r="AJ656" s="121">
        <f>AJ657+AJ662</f>
        <v>0</v>
      </c>
      <c r="AK656" s="121">
        <f>AK657+AK662</f>
        <v>0</v>
      </c>
      <c r="AL656" s="121">
        <f>AL657+AL662</f>
        <v>0</v>
      </c>
      <c r="AM656" s="121">
        <f t="shared" si="481"/>
        <v>0</v>
      </c>
      <c r="AN656" s="121">
        <f t="shared" si="488"/>
        <v>0</v>
      </c>
      <c r="AP656" s="121">
        <f>AP657+AP662</f>
        <v>0</v>
      </c>
      <c r="AQ656" s="121">
        <f>AQ657+AQ662</f>
        <v>0</v>
      </c>
      <c r="AR656" s="121">
        <f>AR657+AR662</f>
        <v>0</v>
      </c>
      <c r="AS656" s="121">
        <f t="shared" si="482"/>
        <v>0</v>
      </c>
      <c r="AT656" s="121">
        <f t="shared" si="489"/>
        <v>0</v>
      </c>
      <c r="AV656" s="121">
        <f t="shared" si="490"/>
        <v>0</v>
      </c>
      <c r="AW656" s="121">
        <f t="shared" si="501"/>
        <v>0</v>
      </c>
      <c r="AY656" s="121">
        <f t="shared" si="502"/>
        <v>3575000</v>
      </c>
      <c r="AZ656" s="121">
        <f t="shared" si="503"/>
        <v>100</v>
      </c>
      <c r="BB656" s="120">
        <f t="shared" si="536"/>
        <v>0</v>
      </c>
      <c r="BC656" s="121">
        <f t="shared" si="537"/>
        <v>0</v>
      </c>
      <c r="BD656" s="121">
        <f t="shared" si="538"/>
        <v>3575000</v>
      </c>
      <c r="BE656" s="93"/>
    </row>
    <row r="657" spans="1:57" ht="30" customHeight="1" x14ac:dyDescent="0.2">
      <c r="A657" s="74"/>
      <c r="B657" s="76"/>
      <c r="C657" s="76"/>
      <c r="D657" s="77"/>
      <c r="E657" s="78"/>
      <c r="F657" s="76"/>
      <c r="G657" s="79"/>
      <c r="H657" s="80"/>
      <c r="I657" s="81"/>
      <c r="J657" s="124" t="s">
        <v>52</v>
      </c>
      <c r="K657" s="82"/>
      <c r="L657" s="83"/>
      <c r="M657" s="77"/>
      <c r="N657" s="101" t="s">
        <v>53</v>
      </c>
      <c r="O657" s="102">
        <v>1961000</v>
      </c>
      <c r="P657" s="103">
        <f>P658+P659+P660+P661</f>
        <v>2075000</v>
      </c>
      <c r="Q657" s="103">
        <f t="shared" ref="Q657:V657" si="539">Q658+Q659+Q660+Q661</f>
        <v>2224000</v>
      </c>
      <c r="R657" s="103">
        <f t="shared" si="539"/>
        <v>2372000</v>
      </c>
      <c r="S657" s="103">
        <f>S658+S659+S660+S661</f>
        <v>2075000</v>
      </c>
      <c r="T657" s="103"/>
      <c r="U657" s="103">
        <f t="shared" si="539"/>
        <v>0</v>
      </c>
      <c r="V657" s="103">
        <f t="shared" si="539"/>
        <v>0</v>
      </c>
      <c r="W657" s="103">
        <f>W658+W659+W660+W661</f>
        <v>552000</v>
      </c>
      <c r="X657" s="103">
        <f t="shared" si="500"/>
        <v>552000</v>
      </c>
      <c r="Y657" s="103">
        <f t="shared" ref="Y657" si="540">X657/(S657/100)</f>
        <v>26.602409638554217</v>
      </c>
      <c r="AA657" s="103">
        <f>AA658+AA659+AA660+AA661</f>
        <v>507500</v>
      </c>
      <c r="AB657" s="103">
        <f>AB658+AB659+AB660+AB661</f>
        <v>516000</v>
      </c>
      <c r="AC657" s="103">
        <f>AC658+AC659+AC660+AC661</f>
        <v>499500</v>
      </c>
      <c r="AD657" s="103">
        <f t="shared" si="480"/>
        <v>1523000</v>
      </c>
      <c r="AE657" s="103">
        <f t="shared" si="487"/>
        <v>73.397590361445779</v>
      </c>
      <c r="AG657" s="103">
        <f t="shared" ref="AG657" si="541">X657+AD657</f>
        <v>2075000</v>
      </c>
      <c r="AH657" s="103">
        <f t="shared" ref="AH657" si="542">AG657/(S657/100)</f>
        <v>100</v>
      </c>
      <c r="AJ657" s="103">
        <f>AJ658+AJ659+AJ660+AJ661</f>
        <v>0</v>
      </c>
      <c r="AK657" s="103">
        <f>AK658+AK659+AK660+AK661</f>
        <v>0</v>
      </c>
      <c r="AL657" s="103">
        <f>AL658+AL659+AL660+AL661</f>
        <v>0</v>
      </c>
      <c r="AM657" s="103">
        <f t="shared" si="481"/>
        <v>0</v>
      </c>
      <c r="AN657" s="103">
        <f t="shared" si="488"/>
        <v>0</v>
      </c>
      <c r="AP657" s="103">
        <f>AP658+AP659+AP660+AP661</f>
        <v>0</v>
      </c>
      <c r="AQ657" s="103">
        <f>AQ658+AQ659+AQ660+AQ661</f>
        <v>0</v>
      </c>
      <c r="AR657" s="103">
        <f>AR658+AR659+AR660+AR661</f>
        <v>0</v>
      </c>
      <c r="AS657" s="103">
        <f t="shared" si="482"/>
        <v>0</v>
      </c>
      <c r="AT657" s="103">
        <f t="shared" si="489"/>
        <v>0</v>
      </c>
      <c r="AV657" s="103">
        <f t="shared" si="490"/>
        <v>0</v>
      </c>
      <c r="AW657" s="103">
        <f t="shared" si="501"/>
        <v>0</v>
      </c>
      <c r="AY657" s="103">
        <f t="shared" si="502"/>
        <v>2075000</v>
      </c>
      <c r="AZ657" s="103">
        <f t="shared" si="503"/>
        <v>100</v>
      </c>
      <c r="BB657" s="102">
        <f t="shared" si="536"/>
        <v>0</v>
      </c>
      <c r="BC657" s="103">
        <f t="shared" si="537"/>
        <v>0</v>
      </c>
      <c r="BD657" s="103">
        <f t="shared" si="538"/>
        <v>2075000</v>
      </c>
      <c r="BE657" s="93"/>
    </row>
    <row r="658" spans="1:57" ht="30" customHeight="1" x14ac:dyDescent="0.2">
      <c r="A658" s="74"/>
      <c r="B658" s="76"/>
      <c r="C658" s="76"/>
      <c r="D658" s="77"/>
      <c r="E658" s="78"/>
      <c r="F658" s="76"/>
      <c r="G658" s="79"/>
      <c r="H658" s="80"/>
      <c r="I658" s="81"/>
      <c r="J658" s="78"/>
      <c r="K658" s="127">
        <v>2</v>
      </c>
      <c r="L658" s="83"/>
      <c r="M658" s="77"/>
      <c r="N658" s="128" t="s">
        <v>54</v>
      </c>
      <c r="O658" s="129">
        <v>561000</v>
      </c>
      <c r="P658" s="117">
        <v>591000</v>
      </c>
      <c r="Q658" s="117">
        <v>644000</v>
      </c>
      <c r="R658" s="117">
        <v>694000</v>
      </c>
      <c r="S658" s="117">
        <v>591000</v>
      </c>
      <c r="T658" s="117"/>
      <c r="U658" s="117"/>
      <c r="V658" s="117"/>
      <c r="W658" s="117">
        <v>148000</v>
      </c>
      <c r="X658" s="117">
        <f>U658+V658+W658</f>
        <v>148000</v>
      </c>
      <c r="Y658" s="144">
        <f>X658/(S658/100)</f>
        <v>25.042301184433164</v>
      </c>
      <c r="AA658" s="117">
        <v>146000</v>
      </c>
      <c r="AB658" s="117">
        <v>146000</v>
      </c>
      <c r="AC658" s="117">
        <v>151000</v>
      </c>
      <c r="AD658" s="117">
        <f>AA658+AB658+AC658</f>
        <v>443000</v>
      </c>
      <c r="AE658" s="144">
        <f>AD658/(S658/100)</f>
        <v>74.957698815566829</v>
      </c>
      <c r="AG658" s="117">
        <f>X658+AD658</f>
        <v>591000</v>
      </c>
      <c r="AH658" s="117">
        <f>AG658/(S658/100)</f>
        <v>100</v>
      </c>
      <c r="AJ658" s="117"/>
      <c r="AK658" s="117"/>
      <c r="AL658" s="117"/>
      <c r="AM658" s="117">
        <f>AJ658+AK658+AL658</f>
        <v>0</v>
      </c>
      <c r="AN658" s="144">
        <f>AM658/(S658/100)</f>
        <v>0</v>
      </c>
      <c r="AP658" s="117"/>
      <c r="AQ658" s="117"/>
      <c r="AR658" s="117"/>
      <c r="AS658" s="117">
        <f>AP658+AQ658+AR658</f>
        <v>0</v>
      </c>
      <c r="AT658" s="144">
        <f>AS658/(S658/100)</f>
        <v>0</v>
      </c>
      <c r="AV658" s="117">
        <f>AM658+AS658</f>
        <v>0</v>
      </c>
      <c r="AW658" s="117">
        <f>AV658/(S658/100)</f>
        <v>0</v>
      </c>
      <c r="AY658" s="117">
        <f>AG658+AV658</f>
        <v>591000</v>
      </c>
      <c r="AZ658" s="117">
        <f>AY658/(S658/100)</f>
        <v>100</v>
      </c>
      <c r="BB658" s="117">
        <f t="shared" si="536"/>
        <v>0</v>
      </c>
      <c r="BC658" s="117">
        <f t="shared" si="537"/>
        <v>0</v>
      </c>
      <c r="BD658" s="117">
        <f t="shared" si="538"/>
        <v>591000</v>
      </c>
      <c r="BE658" s="93"/>
    </row>
    <row r="659" spans="1:57" ht="30" customHeight="1" x14ac:dyDescent="0.2">
      <c r="A659" s="74"/>
      <c r="B659" s="76"/>
      <c r="C659" s="76"/>
      <c r="D659" s="77"/>
      <c r="E659" s="78"/>
      <c r="F659" s="76"/>
      <c r="G659" s="79"/>
      <c r="H659" s="80"/>
      <c r="I659" s="81"/>
      <c r="J659" s="78"/>
      <c r="K659" s="127">
        <v>3</v>
      </c>
      <c r="L659" s="83"/>
      <c r="M659" s="77"/>
      <c r="N659" s="128" t="s">
        <v>66</v>
      </c>
      <c r="O659" s="129">
        <v>450000</v>
      </c>
      <c r="P659" s="117">
        <v>443000</v>
      </c>
      <c r="Q659" s="117">
        <v>472000</v>
      </c>
      <c r="R659" s="117">
        <v>502000</v>
      </c>
      <c r="S659" s="117">
        <v>443000</v>
      </c>
      <c r="T659" s="117"/>
      <c r="U659" s="117"/>
      <c r="V659" s="117"/>
      <c r="W659" s="117">
        <v>111000</v>
      </c>
      <c r="X659" s="117">
        <f>U659+V659+W659</f>
        <v>111000</v>
      </c>
      <c r="Y659" s="144">
        <f>X659/(S659/100)</f>
        <v>25.056433408577877</v>
      </c>
      <c r="AA659" s="117">
        <v>106000</v>
      </c>
      <c r="AB659" s="117">
        <v>111500</v>
      </c>
      <c r="AC659" s="117">
        <v>114500</v>
      </c>
      <c r="AD659" s="117">
        <f>AA659+AB659+AC659</f>
        <v>332000</v>
      </c>
      <c r="AE659" s="144">
        <f>AD659/(S659/100)</f>
        <v>74.943566591422126</v>
      </c>
      <c r="AG659" s="117">
        <f>X659+AD659</f>
        <v>443000</v>
      </c>
      <c r="AH659" s="117">
        <f>AG659/(S659/100)</f>
        <v>100</v>
      </c>
      <c r="AJ659" s="117"/>
      <c r="AK659" s="117"/>
      <c r="AL659" s="117"/>
      <c r="AM659" s="117">
        <f>AJ659+AK659+AL659</f>
        <v>0</v>
      </c>
      <c r="AN659" s="144">
        <f>AM659/(S659/100)</f>
        <v>0</v>
      </c>
      <c r="AP659" s="117"/>
      <c r="AQ659" s="117"/>
      <c r="AR659" s="117"/>
      <c r="AS659" s="117">
        <f>AP659+AQ659+AR659</f>
        <v>0</v>
      </c>
      <c r="AT659" s="144">
        <f>AS659/(S659/100)</f>
        <v>0</v>
      </c>
      <c r="AV659" s="117">
        <f>AM659+AS659</f>
        <v>0</v>
      </c>
      <c r="AW659" s="117">
        <f>AV659/(S659/100)</f>
        <v>0</v>
      </c>
      <c r="AY659" s="117">
        <f>AG659+AV659</f>
        <v>443000</v>
      </c>
      <c r="AZ659" s="117">
        <f>AY659/(S659/100)</f>
        <v>100</v>
      </c>
      <c r="BB659" s="117">
        <f t="shared" si="536"/>
        <v>0</v>
      </c>
      <c r="BC659" s="117">
        <f t="shared" si="537"/>
        <v>0</v>
      </c>
      <c r="BD659" s="117">
        <f t="shared" si="538"/>
        <v>443000</v>
      </c>
      <c r="BE659" s="93"/>
    </row>
    <row r="660" spans="1:57" ht="30" customHeight="1" x14ac:dyDescent="0.2">
      <c r="A660" s="74"/>
      <c r="B660" s="76"/>
      <c r="C660" s="76"/>
      <c r="D660" s="77"/>
      <c r="E660" s="78"/>
      <c r="F660" s="76"/>
      <c r="G660" s="79"/>
      <c r="H660" s="80"/>
      <c r="I660" s="81"/>
      <c r="J660" s="78"/>
      <c r="K660" s="127">
        <v>5</v>
      </c>
      <c r="L660" s="83"/>
      <c r="M660" s="77"/>
      <c r="N660" s="128" t="s">
        <v>55</v>
      </c>
      <c r="O660" s="129">
        <v>225000</v>
      </c>
      <c r="P660" s="117">
        <v>319000</v>
      </c>
      <c r="Q660" s="117">
        <v>339000</v>
      </c>
      <c r="R660" s="117">
        <v>360000</v>
      </c>
      <c r="S660" s="117">
        <v>319000</v>
      </c>
      <c r="T660" s="117"/>
      <c r="U660" s="117"/>
      <c r="V660" s="117"/>
      <c r="W660" s="117">
        <v>112000</v>
      </c>
      <c r="X660" s="117">
        <f>U660+V660+W660</f>
        <v>112000</v>
      </c>
      <c r="Y660" s="144">
        <f>X660/(S660/100)</f>
        <v>35.109717868338556</v>
      </c>
      <c r="AA660" s="117">
        <v>78000</v>
      </c>
      <c r="AB660" s="117">
        <v>80000</v>
      </c>
      <c r="AC660" s="117">
        <v>49000</v>
      </c>
      <c r="AD660" s="117">
        <f>AA660+AB660+AC660</f>
        <v>207000</v>
      </c>
      <c r="AE660" s="144">
        <f>AD660/(S660/100)</f>
        <v>64.890282131661436</v>
      </c>
      <c r="AG660" s="117">
        <f>X660+AD660</f>
        <v>319000</v>
      </c>
      <c r="AH660" s="117">
        <f>AG660/(S660/100)</f>
        <v>100</v>
      </c>
      <c r="AJ660" s="117"/>
      <c r="AK660" s="117"/>
      <c r="AL660" s="117"/>
      <c r="AM660" s="117">
        <f>AJ660+AK660+AL660</f>
        <v>0</v>
      </c>
      <c r="AN660" s="144">
        <f>AM660/(S660/100)</f>
        <v>0</v>
      </c>
      <c r="AP660" s="117"/>
      <c r="AQ660" s="117"/>
      <c r="AR660" s="117"/>
      <c r="AS660" s="117">
        <f>AP660+AQ660+AR660</f>
        <v>0</v>
      </c>
      <c r="AT660" s="144">
        <f>AS660/(S660/100)</f>
        <v>0</v>
      </c>
      <c r="AV660" s="117">
        <f>AM660+AS660</f>
        <v>0</v>
      </c>
      <c r="AW660" s="117">
        <f>AV660/(S660/100)</f>
        <v>0</v>
      </c>
      <c r="AY660" s="117">
        <f>AG660+AV660</f>
        <v>319000</v>
      </c>
      <c r="AZ660" s="117">
        <f>AY660/(S660/100)</f>
        <v>100</v>
      </c>
      <c r="BB660" s="117">
        <f t="shared" si="536"/>
        <v>0</v>
      </c>
      <c r="BC660" s="117">
        <f t="shared" si="537"/>
        <v>0</v>
      </c>
      <c r="BD660" s="117">
        <f t="shared" si="538"/>
        <v>319000</v>
      </c>
      <c r="BE660" s="93"/>
    </row>
    <row r="661" spans="1:57" ht="30" customHeight="1" x14ac:dyDescent="0.2">
      <c r="A661" s="74"/>
      <c r="B661" s="76"/>
      <c r="C661" s="76"/>
      <c r="D661" s="77"/>
      <c r="E661" s="78"/>
      <c r="F661" s="76"/>
      <c r="G661" s="79"/>
      <c r="H661" s="80"/>
      <c r="I661" s="81"/>
      <c r="J661" s="78"/>
      <c r="K661" s="127">
        <v>7</v>
      </c>
      <c r="L661" s="83"/>
      <c r="M661" s="77"/>
      <c r="N661" s="128" t="s">
        <v>56</v>
      </c>
      <c r="O661" s="129">
        <v>725000</v>
      </c>
      <c r="P661" s="117">
        <v>722000</v>
      </c>
      <c r="Q661" s="117">
        <v>769000</v>
      </c>
      <c r="R661" s="117">
        <v>816000</v>
      </c>
      <c r="S661" s="117">
        <v>722000</v>
      </c>
      <c r="T661" s="117"/>
      <c r="U661" s="117"/>
      <c r="V661" s="117"/>
      <c r="W661" s="117">
        <v>181000</v>
      </c>
      <c r="X661" s="117">
        <f>U661+V661+W661</f>
        <v>181000</v>
      </c>
      <c r="Y661" s="144">
        <f>X661/(S661/100)</f>
        <v>25.069252077562325</v>
      </c>
      <c r="AA661" s="117">
        <v>177500</v>
      </c>
      <c r="AB661" s="117">
        <v>178500</v>
      </c>
      <c r="AC661" s="117">
        <v>185000</v>
      </c>
      <c r="AD661" s="117">
        <f>AA661+AB661+AC661</f>
        <v>541000</v>
      </c>
      <c r="AE661" s="144">
        <f>AD661/(S661/100)</f>
        <v>74.930747922437675</v>
      </c>
      <c r="AG661" s="117">
        <f>X661+AD661</f>
        <v>722000</v>
      </c>
      <c r="AH661" s="117">
        <f>AG661/(S661/100)</f>
        <v>100</v>
      </c>
      <c r="AJ661" s="117"/>
      <c r="AK661" s="117"/>
      <c r="AL661" s="117"/>
      <c r="AM661" s="117">
        <f>AJ661+AK661+AL661</f>
        <v>0</v>
      </c>
      <c r="AN661" s="144">
        <f>AM661/(S661/100)</f>
        <v>0</v>
      </c>
      <c r="AP661" s="117"/>
      <c r="AQ661" s="117"/>
      <c r="AR661" s="117"/>
      <c r="AS661" s="117">
        <f>AP661+AQ661+AR661</f>
        <v>0</v>
      </c>
      <c r="AT661" s="144">
        <f>AS661/(S661/100)</f>
        <v>0</v>
      </c>
      <c r="AV661" s="117">
        <f>AM661+AS661</f>
        <v>0</v>
      </c>
      <c r="AW661" s="117">
        <f>AV661/(S661/100)</f>
        <v>0</v>
      </c>
      <c r="AY661" s="117">
        <f>AG661+AV661</f>
        <v>722000</v>
      </c>
      <c r="AZ661" s="117">
        <f>AY661/(S661/100)</f>
        <v>100</v>
      </c>
      <c r="BB661" s="117">
        <f t="shared" si="536"/>
        <v>0</v>
      </c>
      <c r="BC661" s="117">
        <f t="shared" si="537"/>
        <v>0</v>
      </c>
      <c r="BD661" s="117">
        <f t="shared" si="538"/>
        <v>722000</v>
      </c>
      <c r="BE661" s="93"/>
    </row>
    <row r="662" spans="1:57" ht="30" customHeight="1" x14ac:dyDescent="0.2">
      <c r="A662" s="74"/>
      <c r="B662" s="76"/>
      <c r="C662" s="76"/>
      <c r="D662" s="77"/>
      <c r="E662" s="78"/>
      <c r="F662" s="76"/>
      <c r="G662" s="79"/>
      <c r="H662" s="80"/>
      <c r="I662" s="81"/>
      <c r="J662" s="124" t="s">
        <v>89</v>
      </c>
      <c r="K662" s="82"/>
      <c r="L662" s="83"/>
      <c r="M662" s="77"/>
      <c r="N662" s="101" t="s">
        <v>111</v>
      </c>
      <c r="O662" s="102">
        <v>100000</v>
      </c>
      <c r="P662" s="103">
        <f>P663+P664+P665+P666+P667</f>
        <v>1500000</v>
      </c>
      <c r="Q662" s="125">
        <f>Q663+Q664+Q665+Q666+Q667</f>
        <v>2452000</v>
      </c>
      <c r="R662" s="126">
        <f>R663+R664+R665+R666+R667</f>
        <v>2724000</v>
      </c>
      <c r="S662" s="103">
        <f>S663+S664+S665+S666+S667</f>
        <v>1500000</v>
      </c>
      <c r="T662" s="103"/>
      <c r="U662" s="103">
        <f>U663+U664+U665+U666+U667</f>
        <v>0</v>
      </c>
      <c r="V662" s="103">
        <f>V663+V664+V665+V666+V667</f>
        <v>0</v>
      </c>
      <c r="W662" s="103">
        <f>W663+W664+W665+W666+W667</f>
        <v>50000</v>
      </c>
      <c r="X662" s="103">
        <f t="shared" ref="X662:X717" si="543">U662+V662+W662</f>
        <v>50000</v>
      </c>
      <c r="Y662" s="103">
        <f t="shared" ref="Y662:Y717" si="544">X662/(S662/100)</f>
        <v>3.3333333333333335</v>
      </c>
      <c r="AA662" s="103">
        <f>AA663+AA664+AA665+AA666+AA667</f>
        <v>1450000</v>
      </c>
      <c r="AB662" s="103">
        <f>AB663+AB664+AB665+AB666+AB667</f>
        <v>0</v>
      </c>
      <c r="AC662" s="103">
        <f>AC663+AC664+AC665+AC666+AC667</f>
        <v>0</v>
      </c>
      <c r="AD662" s="103">
        <f t="shared" ref="AD662:AD717" si="545">AA662+AB662+AC662</f>
        <v>1450000</v>
      </c>
      <c r="AE662" s="103">
        <f t="shared" ref="AE662:AE716" si="546">AD662/(S662/100)</f>
        <v>96.666666666666671</v>
      </c>
      <c r="AG662" s="103">
        <f t="shared" ref="AG662:AG717" si="547">X662+AD662</f>
        <v>1500000</v>
      </c>
      <c r="AH662" s="103">
        <f t="shared" ref="AH662:AH717" si="548">AG662/(S662/100)</f>
        <v>100</v>
      </c>
      <c r="AJ662" s="103">
        <f>AJ663+AJ664+AJ665+AJ666+AJ667</f>
        <v>0</v>
      </c>
      <c r="AK662" s="103">
        <f>AK663+AK664+AK665+AK666+AK667</f>
        <v>0</v>
      </c>
      <c r="AL662" s="103">
        <f>AL663+AL664+AL665+AL666+AL667</f>
        <v>0</v>
      </c>
      <c r="AM662" s="103">
        <f t="shared" ref="AM662:AM717" si="549">AJ662+AK662+AL662</f>
        <v>0</v>
      </c>
      <c r="AN662" s="103">
        <f t="shared" ref="AN662:AN716" si="550">AM662/(S662/100)</f>
        <v>0</v>
      </c>
      <c r="AP662" s="103">
        <f>AP663+AP664+AP665+AP666+AP667</f>
        <v>0</v>
      </c>
      <c r="AQ662" s="103">
        <f>AQ663+AQ664+AQ665+AQ666+AQ667</f>
        <v>0</v>
      </c>
      <c r="AR662" s="103">
        <f>AR663+AR664+AR665+AR666+AR667</f>
        <v>0</v>
      </c>
      <c r="AS662" s="103">
        <f t="shared" ref="AS662:AS717" si="551">AP662+AQ662+AR662</f>
        <v>0</v>
      </c>
      <c r="AT662" s="103">
        <f t="shared" ref="AT662:AT716" si="552">AS662/(S662/100)</f>
        <v>0</v>
      </c>
      <c r="AV662" s="103">
        <f t="shared" ref="AV662:AV717" si="553">AM662+AS662</f>
        <v>0</v>
      </c>
      <c r="AW662" s="103">
        <f t="shared" ref="AW662:AW717" si="554">AV662/(S662/100)</f>
        <v>0</v>
      </c>
      <c r="AY662" s="103">
        <f t="shared" ref="AY662:AY717" si="555">AG662+AV662</f>
        <v>1500000</v>
      </c>
      <c r="AZ662" s="103">
        <f t="shared" ref="AZ662:AZ717" si="556">AY662/(S662/100)</f>
        <v>100</v>
      </c>
      <c r="BB662" s="102">
        <f t="shared" si="536"/>
        <v>0</v>
      </c>
      <c r="BC662" s="103">
        <f t="shared" si="537"/>
        <v>0</v>
      </c>
      <c r="BD662" s="103">
        <f t="shared" si="538"/>
        <v>1500000</v>
      </c>
      <c r="BE662" s="93"/>
    </row>
    <row r="663" spans="1:57" ht="30" customHeight="1" x14ac:dyDescent="0.2">
      <c r="A663" s="74"/>
      <c r="B663" s="76"/>
      <c r="C663" s="76"/>
      <c r="D663" s="77"/>
      <c r="E663" s="78"/>
      <c r="F663" s="76"/>
      <c r="G663" s="79"/>
      <c r="H663" s="80"/>
      <c r="I663" s="81"/>
      <c r="J663" s="78"/>
      <c r="K663" s="127">
        <v>1</v>
      </c>
      <c r="L663" s="83"/>
      <c r="M663" s="77"/>
      <c r="N663" s="128" t="s">
        <v>112</v>
      </c>
      <c r="O663" s="129">
        <v>100000</v>
      </c>
      <c r="P663" s="117">
        <v>1100000</v>
      </c>
      <c r="Q663" s="117">
        <v>2052000</v>
      </c>
      <c r="R663" s="117">
        <v>2324000</v>
      </c>
      <c r="S663" s="117">
        <v>1100000</v>
      </c>
      <c r="T663" s="117"/>
      <c r="U663" s="117"/>
      <c r="V663" s="117"/>
      <c r="W663" s="117">
        <v>20000</v>
      </c>
      <c r="X663" s="117">
        <f t="shared" si="543"/>
        <v>20000</v>
      </c>
      <c r="Y663" s="144">
        <f t="shared" si="544"/>
        <v>1.8181818181818181</v>
      </c>
      <c r="AA663" s="117">
        <v>1080000</v>
      </c>
      <c r="AB663" s="117"/>
      <c r="AC663" s="117"/>
      <c r="AD663" s="117">
        <f t="shared" si="545"/>
        <v>1080000</v>
      </c>
      <c r="AE663" s="144">
        <f t="shared" si="546"/>
        <v>98.181818181818187</v>
      </c>
      <c r="AG663" s="117">
        <f t="shared" si="547"/>
        <v>1100000</v>
      </c>
      <c r="AH663" s="117">
        <f t="shared" si="548"/>
        <v>100</v>
      </c>
      <c r="AJ663" s="117"/>
      <c r="AK663" s="117"/>
      <c r="AL663" s="117"/>
      <c r="AM663" s="117">
        <f t="shared" si="549"/>
        <v>0</v>
      </c>
      <c r="AN663" s="117">
        <f t="shared" si="550"/>
        <v>0</v>
      </c>
      <c r="AP663" s="117"/>
      <c r="AQ663" s="117"/>
      <c r="AR663" s="117"/>
      <c r="AS663" s="117">
        <f t="shared" si="551"/>
        <v>0</v>
      </c>
      <c r="AT663" s="117">
        <f t="shared" si="552"/>
        <v>0</v>
      </c>
      <c r="AV663" s="117">
        <f t="shared" si="553"/>
        <v>0</v>
      </c>
      <c r="AW663" s="117">
        <f t="shared" si="554"/>
        <v>0</v>
      </c>
      <c r="AY663" s="117">
        <f t="shared" si="555"/>
        <v>1100000</v>
      </c>
      <c r="AZ663" s="117">
        <f t="shared" si="556"/>
        <v>100</v>
      </c>
      <c r="BB663" s="117">
        <f t="shared" si="536"/>
        <v>0</v>
      </c>
      <c r="BC663" s="117">
        <f t="shared" si="537"/>
        <v>0</v>
      </c>
      <c r="BD663" s="117">
        <f t="shared" si="538"/>
        <v>1100000</v>
      </c>
      <c r="BE663" s="93"/>
    </row>
    <row r="664" spans="1:57" ht="30" customHeight="1" x14ac:dyDescent="0.2">
      <c r="A664" s="74"/>
      <c r="B664" s="76"/>
      <c r="C664" s="76"/>
      <c r="D664" s="77"/>
      <c r="E664" s="78"/>
      <c r="F664" s="76"/>
      <c r="G664" s="79"/>
      <c r="H664" s="80"/>
      <c r="I664" s="81"/>
      <c r="J664" s="78"/>
      <c r="K664" s="127">
        <v>2</v>
      </c>
      <c r="L664" s="83"/>
      <c r="M664" s="77"/>
      <c r="N664" s="128" t="s">
        <v>113</v>
      </c>
      <c r="O664" s="129">
        <v>0</v>
      </c>
      <c r="P664" s="117">
        <v>150000</v>
      </c>
      <c r="Q664" s="117">
        <v>150000</v>
      </c>
      <c r="R664" s="117">
        <v>150000</v>
      </c>
      <c r="S664" s="117">
        <v>150000</v>
      </c>
      <c r="T664" s="117"/>
      <c r="U664" s="117"/>
      <c r="V664" s="117"/>
      <c r="W664" s="117">
        <v>4000</v>
      </c>
      <c r="X664" s="117">
        <f t="shared" si="543"/>
        <v>4000</v>
      </c>
      <c r="Y664" s="144">
        <f t="shared" si="544"/>
        <v>2.6666666666666665</v>
      </c>
      <c r="AA664" s="117">
        <v>146000</v>
      </c>
      <c r="AB664" s="117"/>
      <c r="AC664" s="117"/>
      <c r="AD664" s="117">
        <f t="shared" si="545"/>
        <v>146000</v>
      </c>
      <c r="AE664" s="144">
        <f t="shared" si="546"/>
        <v>97.333333333333329</v>
      </c>
      <c r="AG664" s="117">
        <f t="shared" si="547"/>
        <v>150000</v>
      </c>
      <c r="AH664" s="117">
        <f t="shared" si="548"/>
        <v>100</v>
      </c>
      <c r="AJ664" s="117"/>
      <c r="AK664" s="117"/>
      <c r="AL664" s="117"/>
      <c r="AM664" s="117">
        <f t="shared" si="549"/>
        <v>0</v>
      </c>
      <c r="AN664" s="117">
        <f t="shared" si="550"/>
        <v>0</v>
      </c>
      <c r="AP664" s="117"/>
      <c r="AQ664" s="117"/>
      <c r="AR664" s="117"/>
      <c r="AS664" s="117">
        <f t="shared" si="551"/>
        <v>0</v>
      </c>
      <c r="AT664" s="117">
        <f t="shared" si="552"/>
        <v>0</v>
      </c>
      <c r="AV664" s="117">
        <f t="shared" si="553"/>
        <v>0</v>
      </c>
      <c r="AW664" s="117">
        <f t="shared" si="554"/>
        <v>0</v>
      </c>
      <c r="AY664" s="117">
        <f t="shared" si="555"/>
        <v>150000</v>
      </c>
      <c r="AZ664" s="117">
        <f t="shared" si="556"/>
        <v>100</v>
      </c>
      <c r="BB664" s="117">
        <f t="shared" si="536"/>
        <v>0</v>
      </c>
      <c r="BC664" s="117">
        <f t="shared" si="537"/>
        <v>0</v>
      </c>
      <c r="BD664" s="117">
        <f t="shared" si="538"/>
        <v>150000</v>
      </c>
      <c r="BE664" s="93"/>
    </row>
    <row r="665" spans="1:57" ht="30" customHeight="1" x14ac:dyDescent="0.2">
      <c r="A665" s="74"/>
      <c r="B665" s="76"/>
      <c r="C665" s="76"/>
      <c r="D665" s="77"/>
      <c r="E665" s="78"/>
      <c r="F665" s="76"/>
      <c r="G665" s="79"/>
      <c r="H665" s="80"/>
      <c r="I665" s="81"/>
      <c r="J665" s="78"/>
      <c r="K665" s="127">
        <v>3</v>
      </c>
      <c r="L665" s="83"/>
      <c r="M665" s="77"/>
      <c r="N665" s="128" t="s">
        <v>114</v>
      </c>
      <c r="O665" s="129">
        <v>0</v>
      </c>
      <c r="P665" s="117">
        <v>50000</v>
      </c>
      <c r="Q665" s="117">
        <v>50000</v>
      </c>
      <c r="R665" s="117">
        <v>50000</v>
      </c>
      <c r="S665" s="117">
        <v>50000</v>
      </c>
      <c r="T665" s="117"/>
      <c r="U665" s="117"/>
      <c r="V665" s="117"/>
      <c r="W665" s="117">
        <v>2000</v>
      </c>
      <c r="X665" s="117">
        <f t="shared" si="543"/>
        <v>2000</v>
      </c>
      <c r="Y665" s="144">
        <f t="shared" si="544"/>
        <v>4</v>
      </c>
      <c r="AA665" s="117">
        <v>48000</v>
      </c>
      <c r="AB665" s="117"/>
      <c r="AC665" s="117"/>
      <c r="AD665" s="117">
        <f t="shared" si="545"/>
        <v>48000</v>
      </c>
      <c r="AE665" s="144">
        <f t="shared" si="546"/>
        <v>96</v>
      </c>
      <c r="AG665" s="117">
        <f t="shared" si="547"/>
        <v>50000</v>
      </c>
      <c r="AH665" s="117">
        <f t="shared" si="548"/>
        <v>100</v>
      </c>
      <c r="AJ665" s="117"/>
      <c r="AK665" s="117"/>
      <c r="AL665" s="117"/>
      <c r="AM665" s="117">
        <f t="shared" si="549"/>
        <v>0</v>
      </c>
      <c r="AN665" s="117">
        <f t="shared" si="550"/>
        <v>0</v>
      </c>
      <c r="AP665" s="117"/>
      <c r="AQ665" s="117"/>
      <c r="AR665" s="117"/>
      <c r="AS665" s="117">
        <f t="shared" si="551"/>
        <v>0</v>
      </c>
      <c r="AT665" s="117">
        <f t="shared" si="552"/>
        <v>0</v>
      </c>
      <c r="AV665" s="117">
        <f t="shared" si="553"/>
        <v>0</v>
      </c>
      <c r="AW665" s="117">
        <f t="shared" si="554"/>
        <v>0</v>
      </c>
      <c r="AY665" s="117">
        <f t="shared" si="555"/>
        <v>50000</v>
      </c>
      <c r="AZ665" s="117">
        <f t="shared" si="556"/>
        <v>100</v>
      </c>
      <c r="BB665" s="117">
        <f t="shared" si="536"/>
        <v>0</v>
      </c>
      <c r="BC665" s="117">
        <f t="shared" si="537"/>
        <v>0</v>
      </c>
      <c r="BD665" s="117">
        <f t="shared" si="538"/>
        <v>50000</v>
      </c>
      <c r="BE665" s="93"/>
    </row>
    <row r="666" spans="1:57" ht="30" customHeight="1" x14ac:dyDescent="0.2">
      <c r="A666" s="74"/>
      <c r="B666" s="76"/>
      <c r="C666" s="76"/>
      <c r="D666" s="77"/>
      <c r="E666" s="154"/>
      <c r="F666" s="198"/>
      <c r="G666" s="199"/>
      <c r="H666" s="200"/>
      <c r="I666" s="201"/>
      <c r="J666" s="154"/>
      <c r="K666" s="155">
        <v>5</v>
      </c>
      <c r="L666" s="156"/>
      <c r="M666" s="157"/>
      <c r="N666" s="158" t="s">
        <v>115</v>
      </c>
      <c r="O666" s="129">
        <v>0</v>
      </c>
      <c r="P666" s="117">
        <v>0</v>
      </c>
      <c r="Q666" s="239">
        <v>0</v>
      </c>
      <c r="R666" s="240">
        <v>0</v>
      </c>
      <c r="S666" s="117">
        <v>0</v>
      </c>
      <c r="T666" s="117"/>
      <c r="U666" s="117"/>
      <c r="V666" s="117"/>
      <c r="W666" s="117"/>
      <c r="X666" s="117">
        <f t="shared" si="543"/>
        <v>0</v>
      </c>
      <c r="Y666" s="144" t="e">
        <f t="shared" si="544"/>
        <v>#DIV/0!</v>
      </c>
      <c r="AA666" s="117"/>
      <c r="AB666" s="117"/>
      <c r="AC666" s="117"/>
      <c r="AD666" s="117">
        <f t="shared" si="545"/>
        <v>0</v>
      </c>
      <c r="AE666" s="144" t="e">
        <f t="shared" si="546"/>
        <v>#DIV/0!</v>
      </c>
      <c r="AG666" s="117">
        <f t="shared" si="547"/>
        <v>0</v>
      </c>
      <c r="AH666" s="117" t="e">
        <f t="shared" si="548"/>
        <v>#DIV/0!</v>
      </c>
      <c r="AJ666" s="117"/>
      <c r="AK666" s="117"/>
      <c r="AL666" s="117"/>
      <c r="AM666" s="117">
        <f t="shared" si="549"/>
        <v>0</v>
      </c>
      <c r="AN666" s="117" t="e">
        <f t="shared" si="550"/>
        <v>#DIV/0!</v>
      </c>
      <c r="AP666" s="117"/>
      <c r="AQ666" s="117"/>
      <c r="AR666" s="117"/>
      <c r="AS666" s="117">
        <f t="shared" si="551"/>
        <v>0</v>
      </c>
      <c r="AT666" s="117" t="e">
        <f t="shared" si="552"/>
        <v>#DIV/0!</v>
      </c>
      <c r="AV666" s="117">
        <f t="shared" si="553"/>
        <v>0</v>
      </c>
      <c r="AW666" s="117" t="e">
        <f t="shared" si="554"/>
        <v>#DIV/0!</v>
      </c>
      <c r="AY666" s="117">
        <f t="shared" si="555"/>
        <v>0</v>
      </c>
      <c r="AZ666" s="117" t="e">
        <f t="shared" si="556"/>
        <v>#DIV/0!</v>
      </c>
      <c r="BB666" s="117">
        <f t="shared" si="536"/>
        <v>0</v>
      </c>
      <c r="BC666" s="117" t="e">
        <f t="shared" si="537"/>
        <v>#DIV/0!</v>
      </c>
      <c r="BD666" s="117">
        <f t="shared" si="538"/>
        <v>0</v>
      </c>
      <c r="BE666" s="93"/>
    </row>
    <row r="667" spans="1:57" ht="30" customHeight="1" x14ac:dyDescent="0.2">
      <c r="A667" s="74"/>
      <c r="B667" s="76"/>
      <c r="C667" s="76"/>
      <c r="D667" s="77"/>
      <c r="E667" s="78"/>
      <c r="F667" s="76"/>
      <c r="G667" s="79"/>
      <c r="H667" s="80"/>
      <c r="I667" s="81"/>
      <c r="J667" s="78"/>
      <c r="K667" s="127">
        <v>9</v>
      </c>
      <c r="L667" s="83"/>
      <c r="M667" s="77"/>
      <c r="N667" s="128" t="s">
        <v>116</v>
      </c>
      <c r="O667" s="129">
        <v>0</v>
      </c>
      <c r="P667" s="117">
        <v>200000</v>
      </c>
      <c r="Q667" s="117">
        <v>200000</v>
      </c>
      <c r="R667" s="117">
        <v>200000</v>
      </c>
      <c r="S667" s="117">
        <v>200000</v>
      </c>
      <c r="T667" s="117"/>
      <c r="U667" s="117"/>
      <c r="V667" s="117"/>
      <c r="W667" s="117">
        <v>24000</v>
      </c>
      <c r="X667" s="117">
        <f t="shared" si="543"/>
        <v>24000</v>
      </c>
      <c r="Y667" s="144">
        <f t="shared" si="544"/>
        <v>12</v>
      </c>
      <c r="AA667" s="117">
        <v>176000</v>
      </c>
      <c r="AB667" s="117"/>
      <c r="AC667" s="117"/>
      <c r="AD667" s="117">
        <f t="shared" si="545"/>
        <v>176000</v>
      </c>
      <c r="AE667" s="144">
        <f t="shared" si="546"/>
        <v>88</v>
      </c>
      <c r="AG667" s="117">
        <f t="shared" si="547"/>
        <v>200000</v>
      </c>
      <c r="AH667" s="117">
        <f t="shared" si="548"/>
        <v>100</v>
      </c>
      <c r="AJ667" s="117"/>
      <c r="AK667" s="117"/>
      <c r="AL667" s="117"/>
      <c r="AM667" s="117">
        <f t="shared" si="549"/>
        <v>0</v>
      </c>
      <c r="AN667" s="117">
        <f t="shared" si="550"/>
        <v>0</v>
      </c>
      <c r="AP667" s="117"/>
      <c r="AQ667" s="117"/>
      <c r="AR667" s="117"/>
      <c r="AS667" s="117">
        <f t="shared" si="551"/>
        <v>0</v>
      </c>
      <c r="AT667" s="117">
        <f t="shared" si="552"/>
        <v>0</v>
      </c>
      <c r="AV667" s="117">
        <f t="shared" si="553"/>
        <v>0</v>
      </c>
      <c r="AW667" s="117">
        <f t="shared" si="554"/>
        <v>0</v>
      </c>
      <c r="AY667" s="117">
        <f t="shared" si="555"/>
        <v>200000</v>
      </c>
      <c r="AZ667" s="117">
        <f t="shared" si="556"/>
        <v>100</v>
      </c>
      <c r="BB667" s="117">
        <f t="shared" si="536"/>
        <v>0</v>
      </c>
      <c r="BC667" s="117">
        <f t="shared" si="537"/>
        <v>0</v>
      </c>
      <c r="BD667" s="117">
        <f t="shared" si="538"/>
        <v>200000</v>
      </c>
      <c r="BE667" s="93"/>
    </row>
    <row r="668" spans="1:57" ht="30" customHeight="1" x14ac:dyDescent="0.2">
      <c r="A668" s="74"/>
      <c r="B668" s="76"/>
      <c r="C668" s="76"/>
      <c r="D668" s="77"/>
      <c r="E668" s="78"/>
      <c r="F668" s="76"/>
      <c r="G668" s="79"/>
      <c r="H668" s="80"/>
      <c r="I668" s="81"/>
      <c r="J668" s="124" t="s">
        <v>52</v>
      </c>
      <c r="K668" s="82"/>
      <c r="L668" s="83"/>
      <c r="M668" s="77"/>
      <c r="N668" s="101" t="s">
        <v>53</v>
      </c>
      <c r="O668" s="102">
        <v>870000</v>
      </c>
      <c r="P668" s="103">
        <f>P669+P670+P671+P672</f>
        <v>981000</v>
      </c>
      <c r="Q668" s="125">
        <f>Q669+Q670+Q671+Q672</f>
        <v>1040000</v>
      </c>
      <c r="R668" s="126">
        <f>R669+R670+R671+R672</f>
        <v>1091000</v>
      </c>
      <c r="S668" s="103">
        <f>S669+S670+S671+S672</f>
        <v>981000</v>
      </c>
      <c r="T668" s="103"/>
      <c r="U668" s="103">
        <f>U669+U670+U671+U672</f>
        <v>0</v>
      </c>
      <c r="V668" s="103">
        <f>V669+V670+V671+V672</f>
        <v>0</v>
      </c>
      <c r="W668" s="103">
        <f>W669+W670+W671+W672</f>
        <v>239000</v>
      </c>
      <c r="X668" s="103">
        <f t="shared" si="543"/>
        <v>239000</v>
      </c>
      <c r="Y668" s="103">
        <f t="shared" si="544"/>
        <v>24.362895005096838</v>
      </c>
      <c r="AA668" s="103">
        <f>AA669+AA670+AA671+AA672</f>
        <v>245000</v>
      </c>
      <c r="AB668" s="103">
        <f>AB669+AB670+AB671+AB672</f>
        <v>245000</v>
      </c>
      <c r="AC668" s="103">
        <f>AC669+AC670+AC671+AC672</f>
        <v>252000</v>
      </c>
      <c r="AD668" s="103">
        <f t="shared" si="545"/>
        <v>742000</v>
      </c>
      <c r="AE668" s="103">
        <f t="shared" si="546"/>
        <v>75.637104994903154</v>
      </c>
      <c r="AG668" s="103">
        <f t="shared" si="547"/>
        <v>981000</v>
      </c>
      <c r="AH668" s="103">
        <f t="shared" si="548"/>
        <v>100</v>
      </c>
      <c r="AJ668" s="103">
        <f>AJ669+AJ670+AJ671+AJ672</f>
        <v>0</v>
      </c>
      <c r="AK668" s="103">
        <f>AK669+AK670+AK671+AK672</f>
        <v>0</v>
      </c>
      <c r="AL668" s="103">
        <f>AL669+AL670+AL671+AL672</f>
        <v>0</v>
      </c>
      <c r="AM668" s="103">
        <f t="shared" si="549"/>
        <v>0</v>
      </c>
      <c r="AN668" s="103">
        <f t="shared" si="550"/>
        <v>0</v>
      </c>
      <c r="AP668" s="103">
        <f>AP669+AP670+AP671+AP672</f>
        <v>0</v>
      </c>
      <c r="AQ668" s="103">
        <f>AQ669+AQ670+AQ671+AQ672</f>
        <v>0</v>
      </c>
      <c r="AR668" s="103">
        <f>AR669+AR670+AR671+AR672</f>
        <v>0</v>
      </c>
      <c r="AS668" s="103">
        <f t="shared" si="551"/>
        <v>0</v>
      </c>
      <c r="AT668" s="103">
        <f t="shared" si="552"/>
        <v>0</v>
      </c>
      <c r="AV668" s="103">
        <f t="shared" si="553"/>
        <v>0</v>
      </c>
      <c r="AW668" s="103">
        <f t="shared" si="554"/>
        <v>0</v>
      </c>
      <c r="AY668" s="103">
        <f t="shared" si="555"/>
        <v>981000</v>
      </c>
      <c r="AZ668" s="103">
        <f t="shared" si="556"/>
        <v>100</v>
      </c>
      <c r="BB668" s="102">
        <f t="shared" si="536"/>
        <v>0</v>
      </c>
      <c r="BC668" s="103">
        <f t="shared" si="537"/>
        <v>0</v>
      </c>
      <c r="BD668" s="103">
        <f t="shared" si="538"/>
        <v>981000</v>
      </c>
      <c r="BE668" s="93"/>
    </row>
    <row r="669" spans="1:57" ht="30" customHeight="1" x14ac:dyDescent="0.2">
      <c r="A669" s="74"/>
      <c r="B669" s="76"/>
      <c r="C669" s="76"/>
      <c r="D669" s="77"/>
      <c r="E669" s="78"/>
      <c r="F669" s="76"/>
      <c r="G669" s="79"/>
      <c r="H669" s="80"/>
      <c r="I669" s="81"/>
      <c r="J669" s="78"/>
      <c r="K669" s="127">
        <v>2</v>
      </c>
      <c r="L669" s="83"/>
      <c r="M669" s="77"/>
      <c r="N669" s="128" t="s">
        <v>54</v>
      </c>
      <c r="O669" s="129">
        <v>238000</v>
      </c>
      <c r="P669" s="117">
        <v>260000</v>
      </c>
      <c r="Q669" s="117">
        <v>276000</v>
      </c>
      <c r="R669" s="117">
        <v>289000</v>
      </c>
      <c r="S669" s="117">
        <v>260000</v>
      </c>
      <c r="T669" s="117"/>
      <c r="U669" s="117"/>
      <c r="V669" s="117"/>
      <c r="W669" s="117">
        <v>62000</v>
      </c>
      <c r="X669" s="117">
        <f t="shared" si="543"/>
        <v>62000</v>
      </c>
      <c r="Y669" s="117">
        <f t="shared" si="544"/>
        <v>23.846153846153847</v>
      </c>
      <c r="AA669" s="117">
        <v>65000</v>
      </c>
      <c r="AB669" s="117">
        <v>65000</v>
      </c>
      <c r="AC669" s="117">
        <v>68000</v>
      </c>
      <c r="AD669" s="117">
        <f t="shared" si="545"/>
        <v>198000</v>
      </c>
      <c r="AE669" s="117">
        <f t="shared" si="546"/>
        <v>76.15384615384616</v>
      </c>
      <c r="AG669" s="117">
        <f t="shared" si="547"/>
        <v>260000</v>
      </c>
      <c r="AH669" s="117">
        <f t="shared" si="548"/>
        <v>100</v>
      </c>
      <c r="AJ669" s="117"/>
      <c r="AK669" s="117"/>
      <c r="AL669" s="117"/>
      <c r="AM669" s="117">
        <f t="shared" si="549"/>
        <v>0</v>
      </c>
      <c r="AN669" s="117">
        <f t="shared" si="550"/>
        <v>0</v>
      </c>
      <c r="AP669" s="117"/>
      <c r="AQ669" s="117"/>
      <c r="AR669" s="117"/>
      <c r="AS669" s="117">
        <f t="shared" si="551"/>
        <v>0</v>
      </c>
      <c r="AT669" s="117">
        <f t="shared" si="552"/>
        <v>0</v>
      </c>
      <c r="AV669" s="117">
        <f t="shared" si="553"/>
        <v>0</v>
      </c>
      <c r="AW669" s="117">
        <f t="shared" si="554"/>
        <v>0</v>
      </c>
      <c r="AY669" s="117">
        <f t="shared" si="555"/>
        <v>260000</v>
      </c>
      <c r="AZ669" s="117">
        <f t="shared" si="556"/>
        <v>100</v>
      </c>
      <c r="BB669" s="117">
        <f t="shared" si="536"/>
        <v>0</v>
      </c>
      <c r="BC669" s="117">
        <f t="shared" si="537"/>
        <v>0</v>
      </c>
      <c r="BD669" s="117">
        <f t="shared" si="538"/>
        <v>260000</v>
      </c>
      <c r="BE669" s="93"/>
    </row>
    <row r="670" spans="1:57" ht="30" customHeight="1" x14ac:dyDescent="0.2">
      <c r="A670" s="74"/>
      <c r="B670" s="76"/>
      <c r="C670" s="76"/>
      <c r="D670" s="77"/>
      <c r="E670" s="78"/>
      <c r="F670" s="76"/>
      <c r="G670" s="79"/>
      <c r="H670" s="80"/>
      <c r="I670" s="81"/>
      <c r="J670" s="78"/>
      <c r="K670" s="127">
        <v>3</v>
      </c>
      <c r="L670" s="83"/>
      <c r="M670" s="77"/>
      <c r="N670" s="128" t="s">
        <v>66</v>
      </c>
      <c r="O670" s="129">
        <v>30000</v>
      </c>
      <c r="P670" s="117">
        <v>33000</v>
      </c>
      <c r="Q670" s="117">
        <v>36000</v>
      </c>
      <c r="R670" s="117">
        <v>38000</v>
      </c>
      <c r="S670" s="117">
        <v>33000</v>
      </c>
      <c r="T670" s="117"/>
      <c r="U670" s="117"/>
      <c r="V670" s="117"/>
      <c r="W670" s="117">
        <v>8000</v>
      </c>
      <c r="X670" s="117">
        <f t="shared" si="543"/>
        <v>8000</v>
      </c>
      <c r="Y670" s="117">
        <f t="shared" si="544"/>
        <v>24.242424242424242</v>
      </c>
      <c r="AA670" s="117">
        <v>9000</v>
      </c>
      <c r="AB670" s="117">
        <v>9000</v>
      </c>
      <c r="AC670" s="117">
        <v>7000</v>
      </c>
      <c r="AD670" s="117">
        <f t="shared" si="545"/>
        <v>25000</v>
      </c>
      <c r="AE670" s="117">
        <f t="shared" si="546"/>
        <v>75.757575757575751</v>
      </c>
      <c r="AG670" s="117">
        <f t="shared" si="547"/>
        <v>33000</v>
      </c>
      <c r="AH670" s="117">
        <f t="shared" si="548"/>
        <v>100</v>
      </c>
      <c r="AJ670" s="117"/>
      <c r="AK670" s="117"/>
      <c r="AL670" s="117"/>
      <c r="AM670" s="117">
        <f t="shared" si="549"/>
        <v>0</v>
      </c>
      <c r="AN670" s="117">
        <f t="shared" si="550"/>
        <v>0</v>
      </c>
      <c r="AP670" s="117"/>
      <c r="AQ670" s="117"/>
      <c r="AR670" s="117"/>
      <c r="AS670" s="117">
        <f t="shared" si="551"/>
        <v>0</v>
      </c>
      <c r="AT670" s="117">
        <f t="shared" si="552"/>
        <v>0</v>
      </c>
      <c r="AV670" s="117">
        <f t="shared" si="553"/>
        <v>0</v>
      </c>
      <c r="AW670" s="117">
        <f t="shared" si="554"/>
        <v>0</v>
      </c>
      <c r="AY670" s="117">
        <f t="shared" si="555"/>
        <v>33000</v>
      </c>
      <c r="AZ670" s="117">
        <f t="shared" si="556"/>
        <v>100</v>
      </c>
      <c r="BB670" s="117">
        <f t="shared" si="536"/>
        <v>0</v>
      </c>
      <c r="BC670" s="117">
        <f t="shared" si="537"/>
        <v>0</v>
      </c>
      <c r="BD670" s="117">
        <f t="shared" si="538"/>
        <v>33000</v>
      </c>
      <c r="BE670" s="93"/>
    </row>
    <row r="671" spans="1:57" ht="30" customHeight="1" x14ac:dyDescent="0.2">
      <c r="A671" s="74"/>
      <c r="B671" s="76"/>
      <c r="C671" s="76"/>
      <c r="D671" s="77"/>
      <c r="E671" s="78"/>
      <c r="F671" s="76"/>
      <c r="G671" s="79"/>
      <c r="H671" s="80"/>
      <c r="I671" s="81"/>
      <c r="J671" s="78"/>
      <c r="K671" s="127">
        <v>5</v>
      </c>
      <c r="L671" s="83"/>
      <c r="M671" s="77"/>
      <c r="N671" s="128" t="s">
        <v>55</v>
      </c>
      <c r="O671" s="129">
        <v>115000</v>
      </c>
      <c r="P671" s="117">
        <v>79000</v>
      </c>
      <c r="Q671" s="117">
        <v>86000</v>
      </c>
      <c r="R671" s="117">
        <v>90000</v>
      </c>
      <c r="S671" s="117">
        <v>79000</v>
      </c>
      <c r="T671" s="117"/>
      <c r="U671" s="117"/>
      <c r="V671" s="117"/>
      <c r="W671" s="117">
        <v>27000</v>
      </c>
      <c r="X671" s="117">
        <f t="shared" si="543"/>
        <v>27000</v>
      </c>
      <c r="Y671" s="117">
        <f t="shared" si="544"/>
        <v>34.177215189873415</v>
      </c>
      <c r="AA671" s="117">
        <v>20000</v>
      </c>
      <c r="AB671" s="117">
        <v>20000</v>
      </c>
      <c r="AC671" s="117">
        <v>12000</v>
      </c>
      <c r="AD671" s="117">
        <f t="shared" si="545"/>
        <v>52000</v>
      </c>
      <c r="AE671" s="117">
        <f t="shared" si="546"/>
        <v>65.822784810126578</v>
      </c>
      <c r="AG671" s="117">
        <f t="shared" si="547"/>
        <v>79000</v>
      </c>
      <c r="AH671" s="117">
        <f t="shared" si="548"/>
        <v>100</v>
      </c>
      <c r="AJ671" s="117"/>
      <c r="AK671" s="117"/>
      <c r="AL671" s="117"/>
      <c r="AM671" s="117">
        <f t="shared" si="549"/>
        <v>0</v>
      </c>
      <c r="AN671" s="117">
        <f t="shared" si="550"/>
        <v>0</v>
      </c>
      <c r="AP671" s="117"/>
      <c r="AQ671" s="117"/>
      <c r="AR671" s="117"/>
      <c r="AS671" s="117">
        <f t="shared" si="551"/>
        <v>0</v>
      </c>
      <c r="AT671" s="117">
        <f t="shared" si="552"/>
        <v>0</v>
      </c>
      <c r="AV671" s="117">
        <f t="shared" si="553"/>
        <v>0</v>
      </c>
      <c r="AW671" s="117">
        <f t="shared" si="554"/>
        <v>0</v>
      </c>
      <c r="AY671" s="117">
        <f t="shared" si="555"/>
        <v>79000</v>
      </c>
      <c r="AZ671" s="117">
        <f t="shared" si="556"/>
        <v>100</v>
      </c>
      <c r="BB671" s="117">
        <f t="shared" si="536"/>
        <v>0</v>
      </c>
      <c r="BC671" s="117">
        <f t="shared" si="537"/>
        <v>0</v>
      </c>
      <c r="BD671" s="117">
        <f t="shared" si="538"/>
        <v>79000</v>
      </c>
      <c r="BE671" s="93"/>
    </row>
    <row r="672" spans="1:57" ht="30" customHeight="1" x14ac:dyDescent="0.2">
      <c r="A672" s="74"/>
      <c r="B672" s="76"/>
      <c r="C672" s="76"/>
      <c r="D672" s="77"/>
      <c r="E672" s="78"/>
      <c r="F672" s="76"/>
      <c r="G672" s="79"/>
      <c r="H672" s="80"/>
      <c r="I672" s="81"/>
      <c r="J672" s="78"/>
      <c r="K672" s="127">
        <v>7</v>
      </c>
      <c r="L672" s="83"/>
      <c r="M672" s="77"/>
      <c r="N672" s="128" t="s">
        <v>56</v>
      </c>
      <c r="O672" s="129">
        <v>487000</v>
      </c>
      <c r="P672" s="117">
        <v>609000</v>
      </c>
      <c r="Q672" s="117">
        <v>642000</v>
      </c>
      <c r="R672" s="117">
        <v>674000</v>
      </c>
      <c r="S672" s="117">
        <v>609000</v>
      </c>
      <c r="T672" s="117"/>
      <c r="U672" s="117"/>
      <c r="V672" s="117"/>
      <c r="W672" s="117">
        <v>142000</v>
      </c>
      <c r="X672" s="117">
        <f t="shared" si="543"/>
        <v>142000</v>
      </c>
      <c r="Y672" s="117">
        <f t="shared" si="544"/>
        <v>23.316912972085387</v>
      </c>
      <c r="AA672" s="117">
        <v>151000</v>
      </c>
      <c r="AB672" s="117">
        <v>151000</v>
      </c>
      <c r="AC672" s="117">
        <v>165000</v>
      </c>
      <c r="AD672" s="117">
        <f t="shared" si="545"/>
        <v>467000</v>
      </c>
      <c r="AE672" s="117">
        <f t="shared" si="546"/>
        <v>76.68308702791461</v>
      </c>
      <c r="AG672" s="117">
        <f t="shared" si="547"/>
        <v>609000</v>
      </c>
      <c r="AH672" s="117">
        <f t="shared" si="548"/>
        <v>100</v>
      </c>
      <c r="AJ672" s="117"/>
      <c r="AK672" s="117"/>
      <c r="AL672" s="117"/>
      <c r="AM672" s="117">
        <f t="shared" si="549"/>
        <v>0</v>
      </c>
      <c r="AN672" s="117">
        <f t="shared" si="550"/>
        <v>0</v>
      </c>
      <c r="AP672" s="117"/>
      <c r="AQ672" s="117"/>
      <c r="AR672" s="117"/>
      <c r="AS672" s="117">
        <f t="shared" si="551"/>
        <v>0</v>
      </c>
      <c r="AT672" s="117">
        <f t="shared" si="552"/>
        <v>0</v>
      </c>
      <c r="AV672" s="117">
        <f t="shared" si="553"/>
        <v>0</v>
      </c>
      <c r="AW672" s="117">
        <f t="shared" si="554"/>
        <v>0</v>
      </c>
      <c r="AY672" s="117">
        <f t="shared" si="555"/>
        <v>609000</v>
      </c>
      <c r="AZ672" s="117">
        <f t="shared" si="556"/>
        <v>100</v>
      </c>
      <c r="BB672" s="117">
        <f t="shared" si="536"/>
        <v>0</v>
      </c>
      <c r="BC672" s="117">
        <f t="shared" si="537"/>
        <v>0</v>
      </c>
      <c r="BD672" s="117">
        <f t="shared" si="538"/>
        <v>609000</v>
      </c>
      <c r="BE672" s="93"/>
    </row>
    <row r="673" spans="1:57" ht="30" customHeight="1" x14ac:dyDescent="0.2">
      <c r="A673" s="74"/>
      <c r="B673" s="76"/>
      <c r="C673" s="76"/>
      <c r="D673" s="77"/>
      <c r="E673" s="78"/>
      <c r="F673" s="100">
        <v>9</v>
      </c>
      <c r="G673" s="79"/>
      <c r="H673" s="80"/>
      <c r="I673" s="81"/>
      <c r="J673" s="78"/>
      <c r="K673" s="82"/>
      <c r="L673" s="83"/>
      <c r="M673" s="77"/>
      <c r="N673" s="101" t="s">
        <v>118</v>
      </c>
      <c r="O673" s="102">
        <v>501000</v>
      </c>
      <c r="P673" s="103">
        <f>P674</f>
        <v>561000</v>
      </c>
      <c r="Q673" s="125">
        <f>Q674</f>
        <v>589000</v>
      </c>
      <c r="R673" s="126">
        <f>R674</f>
        <v>605000</v>
      </c>
      <c r="S673" s="103">
        <f>S674</f>
        <v>561000</v>
      </c>
      <c r="T673" s="103"/>
      <c r="U673" s="103">
        <f>U674</f>
        <v>39000</v>
      </c>
      <c r="V673" s="103">
        <f>V674</f>
        <v>33000</v>
      </c>
      <c r="W673" s="103">
        <f>W1308+W674+W998+W1054+W1252</f>
        <v>115000</v>
      </c>
      <c r="X673" s="103">
        <f t="shared" si="543"/>
        <v>187000</v>
      </c>
      <c r="Y673" s="103">
        <f t="shared" si="544"/>
        <v>33.333333333333336</v>
      </c>
      <c r="AA673" s="103">
        <f>AA674</f>
        <v>94000</v>
      </c>
      <c r="AB673" s="103">
        <f>AB674</f>
        <v>68000</v>
      </c>
      <c r="AC673" s="103">
        <f>AC1308+AC674+AC998+AC1054+AC1252</f>
        <v>67000</v>
      </c>
      <c r="AD673" s="103">
        <f t="shared" si="545"/>
        <v>229000</v>
      </c>
      <c r="AE673" s="103">
        <f t="shared" si="546"/>
        <v>40.819964349376114</v>
      </c>
      <c r="AG673" s="103">
        <f t="shared" si="547"/>
        <v>416000</v>
      </c>
      <c r="AH673" s="103">
        <f t="shared" si="548"/>
        <v>74.15329768270945</v>
      </c>
      <c r="AJ673" s="103">
        <f>AJ674</f>
        <v>57000</v>
      </c>
      <c r="AK673" s="103">
        <f>AK674</f>
        <v>39000</v>
      </c>
      <c r="AL673" s="103">
        <f>AL1308+AL674+AL998+AL1054+AL1252</f>
        <v>25000</v>
      </c>
      <c r="AM673" s="103">
        <f t="shared" si="549"/>
        <v>121000</v>
      </c>
      <c r="AN673" s="103">
        <f t="shared" si="550"/>
        <v>21.568627450980394</v>
      </c>
      <c r="AP673" s="103">
        <f>AP674</f>
        <v>19000</v>
      </c>
      <c r="AQ673" s="103">
        <f>AQ674</f>
        <v>3000</v>
      </c>
      <c r="AR673" s="103">
        <f>AR1308+AR674+AR998+AR1054+AR1252</f>
        <v>2000</v>
      </c>
      <c r="AS673" s="103">
        <f t="shared" si="551"/>
        <v>24000</v>
      </c>
      <c r="AT673" s="103">
        <f t="shared" si="552"/>
        <v>4.2780748663101607</v>
      </c>
      <c r="AV673" s="103">
        <f t="shared" si="553"/>
        <v>145000</v>
      </c>
      <c r="AW673" s="103">
        <f t="shared" si="554"/>
        <v>25.846702317290553</v>
      </c>
      <c r="AY673" s="103">
        <f t="shared" si="555"/>
        <v>561000</v>
      </c>
      <c r="AZ673" s="103">
        <f t="shared" si="556"/>
        <v>100</v>
      </c>
      <c r="BB673" s="102">
        <f t="shared" si="536"/>
        <v>0</v>
      </c>
      <c r="BC673" s="103">
        <f t="shared" si="537"/>
        <v>0</v>
      </c>
      <c r="BD673" s="103">
        <f t="shared" si="538"/>
        <v>561000</v>
      </c>
      <c r="BE673" s="93"/>
    </row>
    <row r="674" spans="1:57" ht="30" customHeight="1" x14ac:dyDescent="0.2">
      <c r="A674" s="74"/>
      <c r="B674" s="76"/>
      <c r="C674" s="76"/>
      <c r="D674" s="77"/>
      <c r="E674" s="78"/>
      <c r="F674" s="76"/>
      <c r="G674" s="104">
        <v>9</v>
      </c>
      <c r="H674" s="105"/>
      <c r="I674" s="81"/>
      <c r="J674" s="78"/>
      <c r="K674" s="82"/>
      <c r="L674" s="83"/>
      <c r="M674" s="77"/>
      <c r="N674" s="101" t="s">
        <v>118</v>
      </c>
      <c r="O674" s="102">
        <v>501000</v>
      </c>
      <c r="P674" s="103">
        <f>P675+P685</f>
        <v>561000</v>
      </c>
      <c r="Q674" s="125">
        <f>Q675+Q685</f>
        <v>589000</v>
      </c>
      <c r="R674" s="126">
        <f>R675+R685</f>
        <v>605000</v>
      </c>
      <c r="S674" s="103">
        <f>S675+S685</f>
        <v>561000</v>
      </c>
      <c r="T674" s="103"/>
      <c r="U674" s="103">
        <f>U675+U685</f>
        <v>39000</v>
      </c>
      <c r="V674" s="103">
        <f>V675+V685</f>
        <v>33000</v>
      </c>
      <c r="W674" s="103">
        <f>W675+W685</f>
        <v>115000</v>
      </c>
      <c r="X674" s="103">
        <f t="shared" si="543"/>
        <v>187000</v>
      </c>
      <c r="Y674" s="103">
        <f t="shared" si="544"/>
        <v>33.333333333333336</v>
      </c>
      <c r="AA674" s="103">
        <f>AA675+AA685</f>
        <v>94000</v>
      </c>
      <c r="AB674" s="103">
        <f>AB675+AB685</f>
        <v>68000</v>
      </c>
      <c r="AC674" s="103">
        <f>AC675+AC685</f>
        <v>67000</v>
      </c>
      <c r="AD674" s="103">
        <f t="shared" si="545"/>
        <v>229000</v>
      </c>
      <c r="AE674" s="103">
        <f t="shared" si="546"/>
        <v>40.819964349376114</v>
      </c>
      <c r="AG674" s="103">
        <f t="shared" si="547"/>
        <v>416000</v>
      </c>
      <c r="AH674" s="103">
        <f t="shared" si="548"/>
        <v>74.15329768270945</v>
      </c>
      <c r="AJ674" s="103">
        <f>AJ675+AJ685</f>
        <v>57000</v>
      </c>
      <c r="AK674" s="103">
        <f>AK675+AK685</f>
        <v>39000</v>
      </c>
      <c r="AL674" s="103">
        <f>AL675+AL685</f>
        <v>25000</v>
      </c>
      <c r="AM674" s="103">
        <f t="shared" si="549"/>
        <v>121000</v>
      </c>
      <c r="AN674" s="103">
        <f t="shared" si="550"/>
        <v>21.568627450980394</v>
      </c>
      <c r="AP674" s="103">
        <f>AP675+AP685</f>
        <v>19000</v>
      </c>
      <c r="AQ674" s="103">
        <f>AQ675+AQ685</f>
        <v>3000</v>
      </c>
      <c r="AR674" s="103">
        <f>AR675+AR685</f>
        <v>2000</v>
      </c>
      <c r="AS674" s="103">
        <f t="shared" si="551"/>
        <v>24000</v>
      </c>
      <c r="AT674" s="103">
        <f t="shared" si="552"/>
        <v>4.2780748663101607</v>
      </c>
      <c r="AV674" s="103">
        <f t="shared" si="553"/>
        <v>145000</v>
      </c>
      <c r="AW674" s="103">
        <f t="shared" si="554"/>
        <v>25.846702317290553</v>
      </c>
      <c r="AY674" s="103">
        <f t="shared" si="555"/>
        <v>561000</v>
      </c>
      <c r="AZ674" s="103">
        <f t="shared" si="556"/>
        <v>100</v>
      </c>
      <c r="BB674" s="102">
        <f t="shared" si="536"/>
        <v>0</v>
      </c>
      <c r="BC674" s="103">
        <f t="shared" si="537"/>
        <v>0</v>
      </c>
      <c r="BD674" s="103">
        <f t="shared" si="538"/>
        <v>561000</v>
      </c>
      <c r="BE674" s="93"/>
    </row>
    <row r="675" spans="1:57" ht="30" customHeight="1" x14ac:dyDescent="0.2">
      <c r="A675" s="74"/>
      <c r="B675" s="76"/>
      <c r="C675" s="76"/>
      <c r="D675" s="77"/>
      <c r="E675" s="78"/>
      <c r="F675" s="76"/>
      <c r="G675" s="104"/>
      <c r="H675" s="169" t="s">
        <v>43</v>
      </c>
      <c r="I675" s="81"/>
      <c r="J675" s="78"/>
      <c r="K675" s="82"/>
      <c r="L675" s="83"/>
      <c r="M675" s="77"/>
      <c r="N675" s="101" t="s">
        <v>118</v>
      </c>
      <c r="O675" s="102">
        <v>230000</v>
      </c>
      <c r="P675" s="103">
        <f>P676</f>
        <v>275000</v>
      </c>
      <c r="Q675" s="125">
        <f>Q676</f>
        <v>291000</v>
      </c>
      <c r="R675" s="126">
        <f>R676</f>
        <v>307000</v>
      </c>
      <c r="S675" s="103">
        <f>S676</f>
        <v>275000</v>
      </c>
      <c r="T675" s="103"/>
      <c r="U675" s="103">
        <f>U676</f>
        <v>7000</v>
      </c>
      <c r="V675" s="103">
        <f>V676</f>
        <v>11000</v>
      </c>
      <c r="W675" s="103">
        <f>W1310+W676+W1000+W1056+W1254</f>
        <v>64000</v>
      </c>
      <c r="X675" s="103">
        <f t="shared" si="543"/>
        <v>82000</v>
      </c>
      <c r="Y675" s="103">
        <f t="shared" si="544"/>
        <v>29.818181818181817</v>
      </c>
      <c r="AA675" s="103">
        <f>AA676</f>
        <v>64000</v>
      </c>
      <c r="AB675" s="103">
        <f>AB676</f>
        <v>42000</v>
      </c>
      <c r="AC675" s="103">
        <f>AC1310+AC676+AC1000+AC1056+AC1254</f>
        <v>41000</v>
      </c>
      <c r="AD675" s="103">
        <f t="shared" si="545"/>
        <v>147000</v>
      </c>
      <c r="AE675" s="103">
        <f t="shared" si="546"/>
        <v>53.454545454545453</v>
      </c>
      <c r="AG675" s="103">
        <f t="shared" si="547"/>
        <v>229000</v>
      </c>
      <c r="AH675" s="103">
        <f t="shared" si="548"/>
        <v>83.272727272727266</v>
      </c>
      <c r="AJ675" s="103">
        <f>AJ676</f>
        <v>32000</v>
      </c>
      <c r="AK675" s="103">
        <f>AK676</f>
        <v>14000</v>
      </c>
      <c r="AL675" s="103">
        <f>AL1310+AL676+AL1000+AL1056+AL1254</f>
        <v>0</v>
      </c>
      <c r="AM675" s="103">
        <f t="shared" si="549"/>
        <v>46000</v>
      </c>
      <c r="AN675" s="103">
        <f t="shared" si="550"/>
        <v>16.727272727272727</v>
      </c>
      <c r="AP675" s="103">
        <f>AP676</f>
        <v>0</v>
      </c>
      <c r="AQ675" s="103">
        <f>AQ676</f>
        <v>0</v>
      </c>
      <c r="AR675" s="103">
        <f>AR1310+AR676+AR1000+AR1056+AR1254</f>
        <v>0</v>
      </c>
      <c r="AS675" s="103">
        <f t="shared" si="551"/>
        <v>0</v>
      </c>
      <c r="AT675" s="103">
        <f t="shared" si="552"/>
        <v>0</v>
      </c>
      <c r="AV675" s="103">
        <f t="shared" si="553"/>
        <v>46000</v>
      </c>
      <c r="AW675" s="103">
        <f t="shared" si="554"/>
        <v>16.727272727272727</v>
      </c>
      <c r="AY675" s="103">
        <f t="shared" si="555"/>
        <v>275000</v>
      </c>
      <c r="AZ675" s="103">
        <f t="shared" si="556"/>
        <v>100</v>
      </c>
      <c r="BB675" s="102">
        <f t="shared" si="536"/>
        <v>0</v>
      </c>
      <c r="BC675" s="103">
        <f t="shared" si="537"/>
        <v>0</v>
      </c>
      <c r="BD675" s="103">
        <f t="shared" si="538"/>
        <v>275000</v>
      </c>
      <c r="BE675" s="93"/>
    </row>
    <row r="676" spans="1:57" ht="30" customHeight="1" x14ac:dyDescent="0.2">
      <c r="A676" s="74"/>
      <c r="B676" s="76"/>
      <c r="C676" s="76"/>
      <c r="D676" s="77"/>
      <c r="E676" s="78"/>
      <c r="F676" s="76"/>
      <c r="G676" s="79"/>
      <c r="H676" s="80"/>
      <c r="I676" s="118">
        <v>2</v>
      </c>
      <c r="J676" s="78"/>
      <c r="K676" s="82"/>
      <c r="L676" s="83"/>
      <c r="M676" s="77"/>
      <c r="N676" s="119" t="s">
        <v>51</v>
      </c>
      <c r="O676" s="120">
        <v>230000</v>
      </c>
      <c r="P676" s="121">
        <f>P677+P683</f>
        <v>275000</v>
      </c>
      <c r="Q676" s="121">
        <f>Q677+Q683</f>
        <v>291000</v>
      </c>
      <c r="R676" s="121">
        <f>R677+R683</f>
        <v>307000</v>
      </c>
      <c r="S676" s="121">
        <f>S677+S683</f>
        <v>275000</v>
      </c>
      <c r="T676" s="121"/>
      <c r="U676" s="121">
        <f>U677+U683</f>
        <v>7000</v>
      </c>
      <c r="V676" s="121">
        <f>V677+V683</f>
        <v>11000</v>
      </c>
      <c r="W676" s="121">
        <f>W677+W683</f>
        <v>64000</v>
      </c>
      <c r="X676" s="121">
        <f t="shared" si="543"/>
        <v>82000</v>
      </c>
      <c r="Y676" s="121">
        <f t="shared" si="544"/>
        <v>29.818181818181817</v>
      </c>
      <c r="AA676" s="121">
        <f>AA677+AA683</f>
        <v>64000</v>
      </c>
      <c r="AB676" s="121">
        <f>AB677+AB683</f>
        <v>42000</v>
      </c>
      <c r="AC676" s="121">
        <f>AC677+AC683</f>
        <v>41000</v>
      </c>
      <c r="AD676" s="121">
        <f t="shared" si="545"/>
        <v>147000</v>
      </c>
      <c r="AE676" s="121">
        <f t="shared" si="546"/>
        <v>53.454545454545453</v>
      </c>
      <c r="AG676" s="121">
        <f t="shared" si="547"/>
        <v>229000</v>
      </c>
      <c r="AH676" s="121">
        <f t="shared" si="548"/>
        <v>83.272727272727266</v>
      </c>
      <c r="AJ676" s="121">
        <f>AJ677+AJ683</f>
        <v>32000</v>
      </c>
      <c r="AK676" s="121">
        <f>AK677+AK683</f>
        <v>14000</v>
      </c>
      <c r="AL676" s="121">
        <f>AL677+AL683</f>
        <v>0</v>
      </c>
      <c r="AM676" s="121">
        <f t="shared" si="549"/>
        <v>46000</v>
      </c>
      <c r="AN676" s="121">
        <f t="shared" si="550"/>
        <v>16.727272727272727</v>
      </c>
      <c r="AP676" s="121">
        <f>AP677+AP683</f>
        <v>0</v>
      </c>
      <c r="AQ676" s="121">
        <f>AQ677+AQ683</f>
        <v>0</v>
      </c>
      <c r="AR676" s="121">
        <f>AR677+AR683</f>
        <v>0</v>
      </c>
      <c r="AS676" s="121">
        <f t="shared" si="551"/>
        <v>0</v>
      </c>
      <c r="AT676" s="121">
        <f t="shared" si="552"/>
        <v>0</v>
      </c>
      <c r="AV676" s="121">
        <f t="shared" si="553"/>
        <v>46000</v>
      </c>
      <c r="AW676" s="121">
        <f t="shared" si="554"/>
        <v>16.727272727272727</v>
      </c>
      <c r="AY676" s="121">
        <f t="shared" si="555"/>
        <v>275000</v>
      </c>
      <c r="AZ676" s="121">
        <f t="shared" si="556"/>
        <v>100</v>
      </c>
      <c r="BB676" s="120">
        <f t="shared" si="536"/>
        <v>0</v>
      </c>
      <c r="BC676" s="121">
        <f t="shared" si="537"/>
        <v>0</v>
      </c>
      <c r="BD676" s="121">
        <f t="shared" si="538"/>
        <v>275000</v>
      </c>
      <c r="BE676" s="93"/>
    </row>
    <row r="677" spans="1:57" ht="30" customHeight="1" x14ac:dyDescent="0.2">
      <c r="A677" s="74"/>
      <c r="B677" s="76"/>
      <c r="C677" s="76"/>
      <c r="D677" s="77"/>
      <c r="E677" s="78"/>
      <c r="F677" s="76"/>
      <c r="G677" s="79"/>
      <c r="H677" s="80"/>
      <c r="I677" s="81"/>
      <c r="J677" s="124" t="s">
        <v>52</v>
      </c>
      <c r="K677" s="82"/>
      <c r="L677" s="83"/>
      <c r="M677" s="77"/>
      <c r="N677" s="101" t="s">
        <v>53</v>
      </c>
      <c r="O677" s="102">
        <v>209000</v>
      </c>
      <c r="P677" s="103">
        <f>P678+P679+P680+P681+P682</f>
        <v>238000</v>
      </c>
      <c r="Q677" s="125">
        <f>Q678+Q679+Q680+Q681+Q682</f>
        <v>252000</v>
      </c>
      <c r="R677" s="126">
        <f>R678+R679+R680+R681+R682</f>
        <v>266000</v>
      </c>
      <c r="S677" s="103">
        <f>S678+S679+S680+S681+S682</f>
        <v>238000</v>
      </c>
      <c r="T677" s="103"/>
      <c r="U677" s="103">
        <f>U678+U679+U680+U681+U682</f>
        <v>7000</v>
      </c>
      <c r="V677" s="103">
        <f>V678+V679+V680+V681+V682</f>
        <v>11000</v>
      </c>
      <c r="W677" s="103">
        <f>W678+W679+W680+W681+W682</f>
        <v>47000</v>
      </c>
      <c r="X677" s="103">
        <f t="shared" si="543"/>
        <v>65000</v>
      </c>
      <c r="Y677" s="103">
        <f t="shared" si="544"/>
        <v>27.310924369747898</v>
      </c>
      <c r="AA677" s="103">
        <f>AA678+AA679+AA680+AA681+AA682</f>
        <v>57000</v>
      </c>
      <c r="AB677" s="103">
        <f>AB678+AB679+AB680+AB681+AB682</f>
        <v>35000</v>
      </c>
      <c r="AC677" s="103">
        <f>AC678+AC679+AC680+AC681+AC682</f>
        <v>35000</v>
      </c>
      <c r="AD677" s="103">
        <f t="shared" si="545"/>
        <v>127000</v>
      </c>
      <c r="AE677" s="103">
        <f t="shared" si="546"/>
        <v>53.361344537815128</v>
      </c>
      <c r="AG677" s="103">
        <f t="shared" si="547"/>
        <v>192000</v>
      </c>
      <c r="AH677" s="103">
        <f t="shared" si="548"/>
        <v>80.672268907563023</v>
      </c>
      <c r="AJ677" s="103">
        <f>AJ678+AJ679+AJ680+AJ681+AJ682</f>
        <v>32000</v>
      </c>
      <c r="AK677" s="103">
        <f>AK678+AK679+AK680+AK681+AK682</f>
        <v>14000</v>
      </c>
      <c r="AL677" s="103">
        <f>AL678+AL679+AL680+AL681+AL682</f>
        <v>0</v>
      </c>
      <c r="AM677" s="103">
        <f t="shared" si="549"/>
        <v>46000</v>
      </c>
      <c r="AN677" s="103">
        <f t="shared" si="550"/>
        <v>19.327731092436974</v>
      </c>
      <c r="AP677" s="103">
        <f>AP678+AP679+AP680+AP681+AP682</f>
        <v>0</v>
      </c>
      <c r="AQ677" s="103">
        <f>AQ678+AQ679+AQ680+AQ681+AQ682</f>
        <v>0</v>
      </c>
      <c r="AR677" s="103">
        <f>AR678+AR679+AR680+AR681+AR682</f>
        <v>0</v>
      </c>
      <c r="AS677" s="103">
        <f t="shared" si="551"/>
        <v>0</v>
      </c>
      <c r="AT677" s="103">
        <f t="shared" si="552"/>
        <v>0</v>
      </c>
      <c r="AV677" s="103">
        <f t="shared" si="553"/>
        <v>46000</v>
      </c>
      <c r="AW677" s="103">
        <f t="shared" si="554"/>
        <v>19.327731092436974</v>
      </c>
      <c r="AY677" s="103">
        <f t="shared" si="555"/>
        <v>238000</v>
      </c>
      <c r="AZ677" s="103">
        <f t="shared" si="556"/>
        <v>100</v>
      </c>
      <c r="BB677" s="102">
        <f t="shared" si="536"/>
        <v>0</v>
      </c>
      <c r="BC677" s="103">
        <f t="shared" si="537"/>
        <v>0</v>
      </c>
      <c r="BD677" s="103">
        <f t="shared" si="538"/>
        <v>238000</v>
      </c>
      <c r="BE677" s="93"/>
    </row>
    <row r="678" spans="1:57" ht="30" customHeight="1" x14ac:dyDescent="0.2">
      <c r="A678" s="74"/>
      <c r="B678" s="76"/>
      <c r="C678" s="76"/>
      <c r="D678" s="77"/>
      <c r="E678" s="78"/>
      <c r="F678" s="76"/>
      <c r="G678" s="79"/>
      <c r="H678" s="80"/>
      <c r="I678" s="81"/>
      <c r="J678" s="78"/>
      <c r="K678" s="127">
        <v>2</v>
      </c>
      <c r="L678" s="83"/>
      <c r="M678" s="77"/>
      <c r="N678" s="128" t="s">
        <v>54</v>
      </c>
      <c r="O678" s="129">
        <v>7000</v>
      </c>
      <c r="P678" s="117">
        <v>7000</v>
      </c>
      <c r="Q678" s="117">
        <v>7000</v>
      </c>
      <c r="R678" s="117">
        <v>7000</v>
      </c>
      <c r="S678" s="117">
        <v>7000</v>
      </c>
      <c r="T678" s="117"/>
      <c r="U678" s="160"/>
      <c r="V678" s="160"/>
      <c r="W678" s="160">
        <v>2000</v>
      </c>
      <c r="X678" s="117">
        <f t="shared" si="543"/>
        <v>2000</v>
      </c>
      <c r="Y678" s="144">
        <f t="shared" si="544"/>
        <v>28.571428571428573</v>
      </c>
      <c r="AA678" s="160">
        <v>5000</v>
      </c>
      <c r="AB678" s="160"/>
      <c r="AC678" s="160"/>
      <c r="AD678" s="117">
        <f t="shared" si="545"/>
        <v>5000</v>
      </c>
      <c r="AE678" s="144">
        <f t="shared" si="546"/>
        <v>71.428571428571431</v>
      </c>
      <c r="AG678" s="117">
        <f t="shared" si="547"/>
        <v>7000</v>
      </c>
      <c r="AH678" s="117">
        <f t="shared" si="548"/>
        <v>100</v>
      </c>
      <c r="AJ678" s="160"/>
      <c r="AK678" s="160"/>
      <c r="AL678" s="160"/>
      <c r="AM678" s="117">
        <f t="shared" si="549"/>
        <v>0</v>
      </c>
      <c r="AN678" s="144">
        <f t="shared" si="550"/>
        <v>0</v>
      </c>
      <c r="AP678" s="160"/>
      <c r="AQ678" s="160"/>
      <c r="AR678" s="160"/>
      <c r="AS678" s="117">
        <f t="shared" si="551"/>
        <v>0</v>
      </c>
      <c r="AT678" s="144">
        <f t="shared" si="552"/>
        <v>0</v>
      </c>
      <c r="AV678" s="117">
        <f t="shared" si="553"/>
        <v>0</v>
      </c>
      <c r="AW678" s="117">
        <f t="shared" si="554"/>
        <v>0</v>
      </c>
      <c r="AY678" s="117">
        <f t="shared" si="555"/>
        <v>7000</v>
      </c>
      <c r="AZ678" s="117">
        <f t="shared" si="556"/>
        <v>100</v>
      </c>
      <c r="BB678" s="117">
        <f t="shared" si="536"/>
        <v>0</v>
      </c>
      <c r="BC678" s="117">
        <f t="shared" si="537"/>
        <v>0</v>
      </c>
      <c r="BD678" s="117">
        <f t="shared" si="538"/>
        <v>7000</v>
      </c>
      <c r="BE678" s="93"/>
    </row>
    <row r="679" spans="1:57" ht="30" customHeight="1" x14ac:dyDescent="0.2">
      <c r="A679" s="74"/>
      <c r="B679" s="76"/>
      <c r="C679" s="76"/>
      <c r="D679" s="77"/>
      <c r="E679" s="78"/>
      <c r="F679" s="76"/>
      <c r="G679" s="79"/>
      <c r="H679" s="80"/>
      <c r="I679" s="81"/>
      <c r="J679" s="78"/>
      <c r="K679" s="127">
        <v>3</v>
      </c>
      <c r="L679" s="83"/>
      <c r="M679" s="77"/>
      <c r="N679" s="128" t="s">
        <v>66</v>
      </c>
      <c r="O679" s="129">
        <v>125000</v>
      </c>
      <c r="P679" s="117">
        <v>153000</v>
      </c>
      <c r="Q679" s="117">
        <v>163000</v>
      </c>
      <c r="R679" s="117">
        <v>173000</v>
      </c>
      <c r="S679" s="117">
        <v>153000</v>
      </c>
      <c r="T679" s="117"/>
      <c r="U679" s="160">
        <v>7000</v>
      </c>
      <c r="V679" s="160">
        <v>10000</v>
      </c>
      <c r="W679" s="160">
        <v>22000</v>
      </c>
      <c r="X679" s="117">
        <f t="shared" si="543"/>
        <v>39000</v>
      </c>
      <c r="Y679" s="144">
        <f t="shared" si="544"/>
        <v>25.490196078431371</v>
      </c>
      <c r="AA679" s="160">
        <v>25000</v>
      </c>
      <c r="AB679" s="160">
        <v>25000</v>
      </c>
      <c r="AC679" s="160">
        <v>25000</v>
      </c>
      <c r="AD679" s="117">
        <f t="shared" si="545"/>
        <v>75000</v>
      </c>
      <c r="AE679" s="144">
        <f t="shared" si="546"/>
        <v>49.019607843137258</v>
      </c>
      <c r="AG679" s="117">
        <f t="shared" si="547"/>
        <v>114000</v>
      </c>
      <c r="AH679" s="117">
        <f t="shared" si="548"/>
        <v>74.509803921568633</v>
      </c>
      <c r="AJ679" s="160">
        <v>25000</v>
      </c>
      <c r="AK679" s="160">
        <v>14000</v>
      </c>
      <c r="AL679" s="160"/>
      <c r="AM679" s="117">
        <f t="shared" si="549"/>
        <v>39000</v>
      </c>
      <c r="AN679" s="144">
        <f t="shared" si="550"/>
        <v>25.490196078431371</v>
      </c>
      <c r="AP679" s="160"/>
      <c r="AQ679" s="160"/>
      <c r="AR679" s="160"/>
      <c r="AS679" s="117">
        <f t="shared" si="551"/>
        <v>0</v>
      </c>
      <c r="AT679" s="144">
        <f t="shared" si="552"/>
        <v>0</v>
      </c>
      <c r="AV679" s="117">
        <f t="shared" si="553"/>
        <v>39000</v>
      </c>
      <c r="AW679" s="117">
        <f t="shared" si="554"/>
        <v>25.490196078431371</v>
      </c>
      <c r="AY679" s="117">
        <f t="shared" si="555"/>
        <v>153000</v>
      </c>
      <c r="AZ679" s="117">
        <f t="shared" si="556"/>
        <v>100</v>
      </c>
      <c r="BB679" s="117">
        <f t="shared" si="536"/>
        <v>0</v>
      </c>
      <c r="BC679" s="117">
        <f t="shared" si="537"/>
        <v>0</v>
      </c>
      <c r="BD679" s="117">
        <f t="shared" si="538"/>
        <v>153000</v>
      </c>
      <c r="BE679" s="93"/>
    </row>
    <row r="680" spans="1:57" ht="30" customHeight="1" x14ac:dyDescent="0.2">
      <c r="A680" s="74"/>
      <c r="B680" s="76"/>
      <c r="C680" s="76"/>
      <c r="D680" s="77"/>
      <c r="E680" s="78"/>
      <c r="F680" s="76"/>
      <c r="G680" s="79"/>
      <c r="H680" s="80"/>
      <c r="I680" s="81"/>
      <c r="J680" s="78"/>
      <c r="K680" s="127">
        <v>5</v>
      </c>
      <c r="L680" s="83"/>
      <c r="M680" s="77"/>
      <c r="N680" s="128" t="s">
        <v>55</v>
      </c>
      <c r="O680" s="129">
        <v>25000</v>
      </c>
      <c r="P680" s="117">
        <v>26000</v>
      </c>
      <c r="Q680" s="117">
        <v>27000</v>
      </c>
      <c r="R680" s="117">
        <v>28000</v>
      </c>
      <c r="S680" s="117">
        <v>26000</v>
      </c>
      <c r="T680" s="117"/>
      <c r="U680" s="160"/>
      <c r="V680" s="160">
        <v>1000</v>
      </c>
      <c r="W680" s="160">
        <v>9000</v>
      </c>
      <c r="X680" s="117">
        <f t="shared" si="543"/>
        <v>10000</v>
      </c>
      <c r="Y680" s="144">
        <f t="shared" si="544"/>
        <v>38.46153846153846</v>
      </c>
      <c r="AA680" s="160">
        <v>16000</v>
      </c>
      <c r="AB680" s="160"/>
      <c r="AC680" s="160"/>
      <c r="AD680" s="117">
        <f t="shared" si="545"/>
        <v>16000</v>
      </c>
      <c r="AE680" s="144">
        <f t="shared" si="546"/>
        <v>61.53846153846154</v>
      </c>
      <c r="AG680" s="117">
        <f t="shared" si="547"/>
        <v>26000</v>
      </c>
      <c r="AH680" s="117">
        <f t="shared" si="548"/>
        <v>100</v>
      </c>
      <c r="AJ680" s="160"/>
      <c r="AK680" s="160"/>
      <c r="AL680" s="160"/>
      <c r="AM680" s="117">
        <f t="shared" si="549"/>
        <v>0</v>
      </c>
      <c r="AN680" s="144">
        <f t="shared" si="550"/>
        <v>0</v>
      </c>
      <c r="AP680" s="160"/>
      <c r="AQ680" s="160"/>
      <c r="AR680" s="160"/>
      <c r="AS680" s="117">
        <f t="shared" si="551"/>
        <v>0</v>
      </c>
      <c r="AT680" s="144">
        <f t="shared" si="552"/>
        <v>0</v>
      </c>
      <c r="AV680" s="117">
        <f t="shared" si="553"/>
        <v>0</v>
      </c>
      <c r="AW680" s="117">
        <f t="shared" si="554"/>
        <v>0</v>
      </c>
      <c r="AY680" s="117">
        <f t="shared" si="555"/>
        <v>26000</v>
      </c>
      <c r="AZ680" s="117">
        <f t="shared" si="556"/>
        <v>100</v>
      </c>
      <c r="BB680" s="117">
        <f t="shared" si="536"/>
        <v>0</v>
      </c>
      <c r="BC680" s="117">
        <f t="shared" si="537"/>
        <v>0</v>
      </c>
      <c r="BD680" s="117">
        <f t="shared" si="538"/>
        <v>26000</v>
      </c>
      <c r="BE680" s="93"/>
    </row>
    <row r="681" spans="1:57" ht="30" customHeight="1" x14ac:dyDescent="0.2">
      <c r="A681" s="74"/>
      <c r="B681" s="76"/>
      <c r="C681" s="76"/>
      <c r="D681" s="77"/>
      <c r="E681" s="78"/>
      <c r="F681" s="76"/>
      <c r="G681" s="79"/>
      <c r="H681" s="80"/>
      <c r="I681" s="81"/>
      <c r="J681" s="78"/>
      <c r="K681" s="127">
        <v>6</v>
      </c>
      <c r="L681" s="83"/>
      <c r="M681" s="77"/>
      <c r="N681" s="128" t="s">
        <v>119</v>
      </c>
      <c r="O681" s="129">
        <v>50000</v>
      </c>
      <c r="P681" s="117">
        <v>50000</v>
      </c>
      <c r="Q681" s="117">
        <v>53000</v>
      </c>
      <c r="R681" s="117">
        <v>56000</v>
      </c>
      <c r="S681" s="117">
        <v>50000</v>
      </c>
      <c r="T681" s="117"/>
      <c r="U681" s="160"/>
      <c r="V681" s="160"/>
      <c r="W681" s="160">
        <v>13000</v>
      </c>
      <c r="X681" s="117">
        <f t="shared" si="543"/>
        <v>13000</v>
      </c>
      <c r="Y681" s="144">
        <f t="shared" si="544"/>
        <v>26</v>
      </c>
      <c r="AA681" s="160">
        <v>10000</v>
      </c>
      <c r="AB681" s="160">
        <v>10000</v>
      </c>
      <c r="AC681" s="160">
        <v>10000</v>
      </c>
      <c r="AD681" s="117">
        <f t="shared" si="545"/>
        <v>30000</v>
      </c>
      <c r="AE681" s="144">
        <f t="shared" si="546"/>
        <v>60</v>
      </c>
      <c r="AG681" s="117">
        <f t="shared" si="547"/>
        <v>43000</v>
      </c>
      <c r="AH681" s="117">
        <f t="shared" si="548"/>
        <v>86</v>
      </c>
      <c r="AJ681" s="160">
        <v>7000</v>
      </c>
      <c r="AK681" s="160"/>
      <c r="AL681" s="160"/>
      <c r="AM681" s="117">
        <f t="shared" si="549"/>
        <v>7000</v>
      </c>
      <c r="AN681" s="144">
        <f t="shared" si="550"/>
        <v>14</v>
      </c>
      <c r="AP681" s="160"/>
      <c r="AQ681" s="160"/>
      <c r="AR681" s="160"/>
      <c r="AS681" s="117">
        <f t="shared" si="551"/>
        <v>0</v>
      </c>
      <c r="AT681" s="144">
        <f t="shared" si="552"/>
        <v>0</v>
      </c>
      <c r="AV681" s="117">
        <f t="shared" si="553"/>
        <v>7000</v>
      </c>
      <c r="AW681" s="117">
        <f t="shared" si="554"/>
        <v>14</v>
      </c>
      <c r="AY681" s="117">
        <f t="shared" si="555"/>
        <v>50000</v>
      </c>
      <c r="AZ681" s="117">
        <f t="shared" si="556"/>
        <v>100</v>
      </c>
      <c r="BB681" s="117">
        <f t="shared" si="536"/>
        <v>0</v>
      </c>
      <c r="BC681" s="117">
        <f t="shared" si="537"/>
        <v>0</v>
      </c>
      <c r="BD681" s="117">
        <f t="shared" si="538"/>
        <v>50000</v>
      </c>
      <c r="BE681" s="93"/>
    </row>
    <row r="682" spans="1:57" ht="30" customHeight="1" x14ac:dyDescent="0.2">
      <c r="A682" s="74"/>
      <c r="B682" s="76"/>
      <c r="C682" s="76"/>
      <c r="D682" s="77"/>
      <c r="E682" s="78"/>
      <c r="F682" s="76"/>
      <c r="G682" s="79"/>
      <c r="H682" s="80"/>
      <c r="I682" s="81"/>
      <c r="J682" s="78"/>
      <c r="K682" s="127">
        <v>7</v>
      </c>
      <c r="L682" s="83"/>
      <c r="M682" s="77"/>
      <c r="N682" s="128" t="s">
        <v>56</v>
      </c>
      <c r="O682" s="129">
        <v>2000</v>
      </c>
      <c r="P682" s="117">
        <v>2000</v>
      </c>
      <c r="Q682" s="117">
        <v>2000</v>
      </c>
      <c r="R682" s="117">
        <v>2000</v>
      </c>
      <c r="S682" s="117">
        <v>2000</v>
      </c>
      <c r="T682" s="117"/>
      <c r="U682" s="160"/>
      <c r="V682" s="160"/>
      <c r="W682" s="160">
        <v>1000</v>
      </c>
      <c r="X682" s="117">
        <f t="shared" si="543"/>
        <v>1000</v>
      </c>
      <c r="Y682" s="144">
        <f t="shared" si="544"/>
        <v>50</v>
      </c>
      <c r="AA682" s="160">
        <v>1000</v>
      </c>
      <c r="AB682" s="160"/>
      <c r="AC682" s="160"/>
      <c r="AD682" s="117">
        <f t="shared" si="545"/>
        <v>1000</v>
      </c>
      <c r="AE682" s="144">
        <f t="shared" si="546"/>
        <v>50</v>
      </c>
      <c r="AG682" s="117">
        <f t="shared" si="547"/>
        <v>2000</v>
      </c>
      <c r="AH682" s="117">
        <f t="shared" si="548"/>
        <v>100</v>
      </c>
      <c r="AJ682" s="160"/>
      <c r="AK682" s="160"/>
      <c r="AL682" s="160"/>
      <c r="AM682" s="117">
        <f t="shared" si="549"/>
        <v>0</v>
      </c>
      <c r="AN682" s="144">
        <f t="shared" si="550"/>
        <v>0</v>
      </c>
      <c r="AP682" s="160"/>
      <c r="AQ682" s="160"/>
      <c r="AR682" s="160"/>
      <c r="AS682" s="117">
        <f t="shared" si="551"/>
        <v>0</v>
      </c>
      <c r="AT682" s="144">
        <f t="shared" si="552"/>
        <v>0</v>
      </c>
      <c r="AV682" s="117">
        <f t="shared" si="553"/>
        <v>0</v>
      </c>
      <c r="AW682" s="117">
        <f t="shared" si="554"/>
        <v>0</v>
      </c>
      <c r="AY682" s="117">
        <f t="shared" si="555"/>
        <v>2000</v>
      </c>
      <c r="AZ682" s="117">
        <f t="shared" si="556"/>
        <v>100</v>
      </c>
      <c r="BB682" s="117">
        <f t="shared" si="536"/>
        <v>0</v>
      </c>
      <c r="BC682" s="117">
        <f t="shared" si="537"/>
        <v>0</v>
      </c>
      <c r="BD682" s="117">
        <f t="shared" si="538"/>
        <v>2000</v>
      </c>
      <c r="BE682" s="93"/>
    </row>
    <row r="683" spans="1:57" ht="30" customHeight="1" x14ac:dyDescent="0.2">
      <c r="A683" s="74"/>
      <c r="B683" s="76"/>
      <c r="C683" s="76"/>
      <c r="D683" s="77"/>
      <c r="E683" s="78"/>
      <c r="F683" s="76"/>
      <c r="G683" s="79"/>
      <c r="H683" s="80"/>
      <c r="I683" s="81"/>
      <c r="J683" s="124" t="s">
        <v>84</v>
      </c>
      <c r="K683" s="82"/>
      <c r="L683" s="83"/>
      <c r="M683" s="77"/>
      <c r="N683" s="101" t="s">
        <v>120</v>
      </c>
      <c r="O683" s="102">
        <v>21000</v>
      </c>
      <c r="P683" s="103">
        <f>P684</f>
        <v>37000</v>
      </c>
      <c r="Q683" s="125">
        <f>Q684</f>
        <v>39000</v>
      </c>
      <c r="R683" s="126">
        <f>R684</f>
        <v>41000</v>
      </c>
      <c r="S683" s="103">
        <f>S684</f>
        <v>37000</v>
      </c>
      <c r="T683" s="103"/>
      <c r="U683" s="103">
        <f>U684</f>
        <v>0</v>
      </c>
      <c r="V683" s="103">
        <f>V684</f>
        <v>0</v>
      </c>
      <c r="W683" s="103">
        <f>W684</f>
        <v>17000</v>
      </c>
      <c r="X683" s="103">
        <f t="shared" si="543"/>
        <v>17000</v>
      </c>
      <c r="Y683" s="103">
        <f t="shared" si="544"/>
        <v>45.945945945945944</v>
      </c>
      <c r="AA683" s="103">
        <f>AA684</f>
        <v>7000</v>
      </c>
      <c r="AB683" s="103">
        <f>AB684</f>
        <v>7000</v>
      </c>
      <c r="AC683" s="103">
        <f>AC684</f>
        <v>6000</v>
      </c>
      <c r="AD683" s="103">
        <f t="shared" si="545"/>
        <v>20000</v>
      </c>
      <c r="AE683" s="103">
        <f t="shared" si="546"/>
        <v>54.054054054054056</v>
      </c>
      <c r="AG683" s="103">
        <f t="shared" si="547"/>
        <v>37000</v>
      </c>
      <c r="AH683" s="103">
        <f t="shared" si="548"/>
        <v>100</v>
      </c>
      <c r="AJ683" s="103">
        <f>AJ684</f>
        <v>0</v>
      </c>
      <c r="AK683" s="103">
        <f>AK684</f>
        <v>0</v>
      </c>
      <c r="AL683" s="103">
        <f>AL684</f>
        <v>0</v>
      </c>
      <c r="AM683" s="103">
        <f t="shared" si="549"/>
        <v>0</v>
      </c>
      <c r="AN683" s="103">
        <f t="shared" si="550"/>
        <v>0</v>
      </c>
      <c r="AP683" s="103">
        <f>AP684</f>
        <v>0</v>
      </c>
      <c r="AQ683" s="103">
        <f>AQ684</f>
        <v>0</v>
      </c>
      <c r="AR683" s="103">
        <f>AR684</f>
        <v>0</v>
      </c>
      <c r="AS683" s="103">
        <f t="shared" si="551"/>
        <v>0</v>
      </c>
      <c r="AT683" s="103">
        <f t="shared" si="552"/>
        <v>0</v>
      </c>
      <c r="AV683" s="103">
        <f t="shared" si="553"/>
        <v>0</v>
      </c>
      <c r="AW683" s="103">
        <f t="shared" si="554"/>
        <v>0</v>
      </c>
      <c r="AY683" s="103">
        <f t="shared" si="555"/>
        <v>37000</v>
      </c>
      <c r="AZ683" s="103">
        <f t="shared" si="556"/>
        <v>100</v>
      </c>
      <c r="BB683" s="102">
        <f t="shared" si="536"/>
        <v>0</v>
      </c>
      <c r="BC683" s="103">
        <f t="shared" si="537"/>
        <v>0</v>
      </c>
      <c r="BD683" s="103">
        <f t="shared" si="538"/>
        <v>37000</v>
      </c>
      <c r="BE683" s="93"/>
    </row>
    <row r="684" spans="1:57" ht="30" customHeight="1" x14ac:dyDescent="0.2">
      <c r="A684" s="74"/>
      <c r="B684" s="76"/>
      <c r="C684" s="76"/>
      <c r="D684" s="77"/>
      <c r="E684" s="78"/>
      <c r="F684" s="76"/>
      <c r="G684" s="79"/>
      <c r="H684" s="80"/>
      <c r="I684" s="81"/>
      <c r="J684" s="78"/>
      <c r="K684" s="127">
        <v>6</v>
      </c>
      <c r="L684" s="83"/>
      <c r="M684" s="77"/>
      <c r="N684" s="128" t="s">
        <v>121</v>
      </c>
      <c r="O684" s="129">
        <v>21000</v>
      </c>
      <c r="P684" s="117">
        <v>37000</v>
      </c>
      <c r="Q684" s="117">
        <v>39000</v>
      </c>
      <c r="R684" s="117">
        <v>41000</v>
      </c>
      <c r="S684" s="117">
        <v>37000</v>
      </c>
      <c r="T684" s="117"/>
      <c r="U684" s="117"/>
      <c r="V684" s="117"/>
      <c r="W684" s="117">
        <v>17000</v>
      </c>
      <c r="X684" s="117">
        <f t="shared" si="543"/>
        <v>17000</v>
      </c>
      <c r="Y684" s="117">
        <f t="shared" si="544"/>
        <v>45.945945945945944</v>
      </c>
      <c r="AA684" s="117">
        <v>7000</v>
      </c>
      <c r="AB684" s="117">
        <v>7000</v>
      </c>
      <c r="AC684" s="117">
        <v>6000</v>
      </c>
      <c r="AD684" s="117">
        <f t="shared" si="545"/>
        <v>20000</v>
      </c>
      <c r="AE684" s="117">
        <f t="shared" si="546"/>
        <v>54.054054054054056</v>
      </c>
      <c r="AG684" s="117">
        <f t="shared" si="547"/>
        <v>37000</v>
      </c>
      <c r="AH684" s="117">
        <f t="shared" si="548"/>
        <v>100</v>
      </c>
      <c r="AJ684" s="117"/>
      <c r="AK684" s="117"/>
      <c r="AL684" s="117"/>
      <c r="AM684" s="117">
        <f t="shared" si="549"/>
        <v>0</v>
      </c>
      <c r="AN684" s="117">
        <f t="shared" si="550"/>
        <v>0</v>
      </c>
      <c r="AP684" s="117"/>
      <c r="AQ684" s="117"/>
      <c r="AR684" s="117"/>
      <c r="AS684" s="117">
        <f t="shared" si="551"/>
        <v>0</v>
      </c>
      <c r="AT684" s="117">
        <f t="shared" si="552"/>
        <v>0</v>
      </c>
      <c r="AV684" s="117">
        <f t="shared" si="553"/>
        <v>0</v>
      </c>
      <c r="AW684" s="117">
        <f t="shared" si="554"/>
        <v>0</v>
      </c>
      <c r="AY684" s="117">
        <f t="shared" si="555"/>
        <v>37000</v>
      </c>
      <c r="AZ684" s="117">
        <f t="shared" si="556"/>
        <v>100</v>
      </c>
      <c r="BB684" s="117">
        <f t="shared" si="536"/>
        <v>0</v>
      </c>
      <c r="BC684" s="117">
        <f t="shared" si="537"/>
        <v>0</v>
      </c>
      <c r="BD684" s="117">
        <f t="shared" si="538"/>
        <v>37000</v>
      </c>
      <c r="BE684" s="93"/>
    </row>
    <row r="685" spans="1:57" ht="30" customHeight="1" x14ac:dyDescent="0.2">
      <c r="A685" s="74"/>
      <c r="B685" s="76"/>
      <c r="C685" s="76"/>
      <c r="D685" s="77"/>
      <c r="E685" s="427"/>
      <c r="F685" s="428"/>
      <c r="G685" s="500"/>
      <c r="H685" s="501" t="s">
        <v>52</v>
      </c>
      <c r="I685" s="431"/>
      <c r="J685" s="427"/>
      <c r="K685" s="432"/>
      <c r="L685" s="433"/>
      <c r="M685" s="434"/>
      <c r="N685" s="502" t="s">
        <v>122</v>
      </c>
      <c r="O685" s="503">
        <v>271000</v>
      </c>
      <c r="P685" s="504">
        <f>P686</f>
        <v>286000</v>
      </c>
      <c r="Q685" s="505">
        <f>Q686</f>
        <v>298000</v>
      </c>
      <c r="R685" s="506">
        <f>R686</f>
        <v>298000</v>
      </c>
      <c r="S685" s="504">
        <f>S686</f>
        <v>286000</v>
      </c>
      <c r="T685" s="504"/>
      <c r="U685" s="504">
        <f>U686</f>
        <v>32000</v>
      </c>
      <c r="V685" s="504">
        <f>V686</f>
        <v>22000</v>
      </c>
      <c r="W685" s="504">
        <f>W1320+W686+W1010+W1066+W1264</f>
        <v>51000</v>
      </c>
      <c r="X685" s="504">
        <f t="shared" si="543"/>
        <v>105000</v>
      </c>
      <c r="Y685" s="504">
        <f t="shared" si="544"/>
        <v>36.713286713286713</v>
      </c>
      <c r="Z685" s="438"/>
      <c r="AA685" s="504">
        <f>AA686</f>
        <v>30000</v>
      </c>
      <c r="AB685" s="504">
        <f>AB686</f>
        <v>26000</v>
      </c>
      <c r="AC685" s="504">
        <f>AC1320+AC686+AC1010+AC1066+AC1264</f>
        <v>26000</v>
      </c>
      <c r="AD685" s="504">
        <f t="shared" si="545"/>
        <v>82000</v>
      </c>
      <c r="AE685" s="504">
        <f t="shared" si="546"/>
        <v>28.67132867132867</v>
      </c>
      <c r="AF685" s="438"/>
      <c r="AG685" s="504">
        <f t="shared" si="547"/>
        <v>187000</v>
      </c>
      <c r="AH685" s="504">
        <f t="shared" si="548"/>
        <v>65.384615384615387</v>
      </c>
      <c r="AI685" s="438"/>
      <c r="AJ685" s="504">
        <f>AJ686</f>
        <v>25000</v>
      </c>
      <c r="AK685" s="504">
        <f>AK686</f>
        <v>25000</v>
      </c>
      <c r="AL685" s="504">
        <f>AL1320+AL686+AL1010+AL1066+AL1264</f>
        <v>25000</v>
      </c>
      <c r="AM685" s="504">
        <f t="shared" si="549"/>
        <v>75000</v>
      </c>
      <c r="AN685" s="504">
        <f t="shared" si="550"/>
        <v>26.223776223776223</v>
      </c>
      <c r="AO685" s="438"/>
      <c r="AP685" s="504">
        <f>AP686</f>
        <v>19000</v>
      </c>
      <c r="AQ685" s="504">
        <f>AQ686</f>
        <v>3000</v>
      </c>
      <c r="AR685" s="504">
        <f>AR1320+AR686+AR1010+AR1066+AR1264</f>
        <v>2000</v>
      </c>
      <c r="AS685" s="504">
        <f t="shared" si="551"/>
        <v>24000</v>
      </c>
      <c r="AT685" s="504">
        <f t="shared" si="552"/>
        <v>8.3916083916083917</v>
      </c>
      <c r="AU685" s="438"/>
      <c r="AV685" s="504">
        <f t="shared" si="553"/>
        <v>99000</v>
      </c>
      <c r="AW685" s="504">
        <f t="shared" si="554"/>
        <v>34.615384615384613</v>
      </c>
      <c r="AX685" s="438"/>
      <c r="AY685" s="504">
        <f t="shared" si="555"/>
        <v>286000</v>
      </c>
      <c r="AZ685" s="504">
        <f t="shared" si="556"/>
        <v>100</v>
      </c>
      <c r="BB685" s="102">
        <f t="shared" si="536"/>
        <v>0</v>
      </c>
      <c r="BC685" s="103">
        <f t="shared" si="537"/>
        <v>0</v>
      </c>
      <c r="BD685" s="103">
        <f t="shared" si="538"/>
        <v>286000</v>
      </c>
      <c r="BE685" s="93"/>
    </row>
    <row r="686" spans="1:57" ht="30" customHeight="1" thickBot="1" x14ac:dyDescent="0.25">
      <c r="A686" s="74"/>
      <c r="B686" s="76"/>
      <c r="C686" s="76"/>
      <c r="D686" s="77"/>
      <c r="E686" s="78"/>
      <c r="F686" s="76"/>
      <c r="G686" s="79"/>
      <c r="H686" s="80"/>
      <c r="I686" s="118">
        <v>2</v>
      </c>
      <c r="J686" s="78"/>
      <c r="K686" s="82"/>
      <c r="L686" s="83"/>
      <c r="M686" s="77"/>
      <c r="N686" s="119" t="s">
        <v>51</v>
      </c>
      <c r="O686" s="120">
        <v>271000</v>
      </c>
      <c r="P686" s="121">
        <f>P687+P689+P691</f>
        <v>286000</v>
      </c>
      <c r="Q686" s="122">
        <f>Q687+Q689+Q691</f>
        <v>298000</v>
      </c>
      <c r="R686" s="123">
        <f>R687+R689+R691</f>
        <v>298000</v>
      </c>
      <c r="S686" s="121">
        <f>S687+S689+S691</f>
        <v>286000</v>
      </c>
      <c r="T686" s="121"/>
      <c r="U686" s="121">
        <f>U687+U689+U691</f>
        <v>32000</v>
      </c>
      <c r="V686" s="121">
        <f>V687+V689+V691</f>
        <v>22000</v>
      </c>
      <c r="W686" s="121">
        <f>W687+W689+W691</f>
        <v>51000</v>
      </c>
      <c r="X686" s="121">
        <f t="shared" si="543"/>
        <v>105000</v>
      </c>
      <c r="Y686" s="121">
        <f t="shared" si="544"/>
        <v>36.713286713286713</v>
      </c>
      <c r="AA686" s="121">
        <f>AA687+AA689+AA691</f>
        <v>30000</v>
      </c>
      <c r="AB686" s="121">
        <f>AB687+AB689+AB691</f>
        <v>26000</v>
      </c>
      <c r="AC686" s="121">
        <f>AC687+AC689+AC691</f>
        <v>26000</v>
      </c>
      <c r="AD686" s="121">
        <f t="shared" si="545"/>
        <v>82000</v>
      </c>
      <c r="AE686" s="121">
        <f t="shared" si="546"/>
        <v>28.67132867132867</v>
      </c>
      <c r="AG686" s="121">
        <f t="shared" si="547"/>
        <v>187000</v>
      </c>
      <c r="AH686" s="121">
        <f t="shared" si="548"/>
        <v>65.384615384615387</v>
      </c>
      <c r="AJ686" s="121">
        <f>AJ687+AJ689+AJ691</f>
        <v>25000</v>
      </c>
      <c r="AK686" s="121">
        <f>AK687+AK689+AK691</f>
        <v>25000</v>
      </c>
      <c r="AL686" s="121">
        <f>AL687+AL689+AL691</f>
        <v>25000</v>
      </c>
      <c r="AM686" s="121">
        <f t="shared" si="549"/>
        <v>75000</v>
      </c>
      <c r="AN686" s="121">
        <f t="shared" si="550"/>
        <v>26.223776223776223</v>
      </c>
      <c r="AP686" s="121">
        <f>AP687+AP689+AP691</f>
        <v>19000</v>
      </c>
      <c r="AQ686" s="121">
        <f>AQ687+AQ689+AQ691</f>
        <v>3000</v>
      </c>
      <c r="AR686" s="121">
        <f>AR687+AR689+AR691</f>
        <v>2000</v>
      </c>
      <c r="AS686" s="121">
        <f t="shared" si="551"/>
        <v>24000</v>
      </c>
      <c r="AT686" s="121">
        <f t="shared" si="552"/>
        <v>8.3916083916083917</v>
      </c>
      <c r="AV686" s="121">
        <f t="shared" si="553"/>
        <v>99000</v>
      </c>
      <c r="AW686" s="121">
        <f t="shared" si="554"/>
        <v>34.615384615384613</v>
      </c>
      <c r="AY686" s="121">
        <f t="shared" si="555"/>
        <v>286000</v>
      </c>
      <c r="AZ686" s="121">
        <f t="shared" si="556"/>
        <v>100</v>
      </c>
      <c r="BB686" s="120">
        <f t="shared" si="536"/>
        <v>0</v>
      </c>
      <c r="BC686" s="121">
        <f t="shared" si="537"/>
        <v>0</v>
      </c>
      <c r="BD686" s="121">
        <f t="shared" si="538"/>
        <v>286000</v>
      </c>
      <c r="BE686" s="93"/>
    </row>
    <row r="687" spans="1:57" ht="30" customHeight="1" thickBot="1" x14ac:dyDescent="0.25">
      <c r="A687" s="74"/>
      <c r="B687" s="76"/>
      <c r="C687" s="76"/>
      <c r="D687" s="77"/>
      <c r="E687" s="78"/>
      <c r="F687" s="76"/>
      <c r="G687" s="79"/>
      <c r="H687" s="80"/>
      <c r="I687" s="81"/>
      <c r="J687" s="124" t="s">
        <v>60</v>
      </c>
      <c r="K687" s="82"/>
      <c r="L687" s="83"/>
      <c r="M687" s="77"/>
      <c r="N687" s="101" t="s">
        <v>61</v>
      </c>
      <c r="O687" s="103">
        <v>221000</v>
      </c>
      <c r="P687" s="103">
        <f>P688</f>
        <v>220000</v>
      </c>
      <c r="Q687" s="125">
        <f>Q688</f>
        <v>230000</v>
      </c>
      <c r="R687" s="126">
        <f>R688</f>
        <v>230000</v>
      </c>
      <c r="S687" s="103">
        <f>S688</f>
        <v>220000</v>
      </c>
      <c r="T687" s="103"/>
      <c r="U687" s="103">
        <f>U688</f>
        <v>28000</v>
      </c>
      <c r="V687" s="103">
        <f>V688</f>
        <v>19000</v>
      </c>
      <c r="W687" s="103">
        <f>W688</f>
        <v>37000</v>
      </c>
      <c r="X687" s="103">
        <f t="shared" si="543"/>
        <v>84000</v>
      </c>
      <c r="Y687" s="103">
        <f t="shared" si="544"/>
        <v>38.18181818181818</v>
      </c>
      <c r="AA687" s="103">
        <f>AA688</f>
        <v>19000</v>
      </c>
      <c r="AB687" s="103">
        <f>AB688</f>
        <v>21000</v>
      </c>
      <c r="AC687" s="103">
        <f>AC688</f>
        <v>21000</v>
      </c>
      <c r="AD687" s="103">
        <f t="shared" si="545"/>
        <v>61000</v>
      </c>
      <c r="AE687" s="170">
        <f>AD687/(P687/100)</f>
        <v>27.727272727272727</v>
      </c>
      <c r="AG687" s="103">
        <f t="shared" si="547"/>
        <v>145000</v>
      </c>
      <c r="AH687" s="103">
        <f t="shared" si="548"/>
        <v>65.909090909090907</v>
      </c>
      <c r="AJ687" s="103">
        <f>AJ688</f>
        <v>20000</v>
      </c>
      <c r="AK687" s="103">
        <f>AK688</f>
        <v>20000</v>
      </c>
      <c r="AL687" s="103">
        <f>AL688</f>
        <v>20000</v>
      </c>
      <c r="AM687" s="103">
        <f t="shared" si="549"/>
        <v>60000</v>
      </c>
      <c r="AN687" s="170">
        <f>AM687/(P687/100)</f>
        <v>27.272727272727273</v>
      </c>
      <c r="AP687" s="103">
        <f>AP688</f>
        <v>15000</v>
      </c>
      <c r="AQ687" s="103">
        <f>AQ688</f>
        <v>0</v>
      </c>
      <c r="AR687" s="103">
        <f>AR688</f>
        <v>0</v>
      </c>
      <c r="AS687" s="103">
        <f t="shared" si="551"/>
        <v>15000</v>
      </c>
      <c r="AT687" s="170">
        <f>AS687/(P687/100)</f>
        <v>6.8181818181818183</v>
      </c>
      <c r="AV687" s="103">
        <f t="shared" si="553"/>
        <v>75000</v>
      </c>
      <c r="AW687" s="103">
        <f t="shared" si="554"/>
        <v>34.090909090909093</v>
      </c>
      <c r="AY687" s="103">
        <f t="shared" si="555"/>
        <v>220000</v>
      </c>
      <c r="AZ687" s="103">
        <f t="shared" si="556"/>
        <v>100</v>
      </c>
      <c r="BB687" s="102">
        <f t="shared" si="536"/>
        <v>0</v>
      </c>
      <c r="BC687" s="103">
        <f t="shared" si="537"/>
        <v>0</v>
      </c>
      <c r="BD687" s="103">
        <f t="shared" si="538"/>
        <v>220000</v>
      </c>
      <c r="BE687" s="93"/>
    </row>
    <row r="688" spans="1:57" ht="30" customHeight="1" thickBot="1" x14ac:dyDescent="0.25">
      <c r="A688" s="74"/>
      <c r="B688" s="76"/>
      <c r="C688" s="76"/>
      <c r="D688" s="77"/>
      <c r="E688" s="78"/>
      <c r="F688" s="76"/>
      <c r="G688" s="79"/>
      <c r="H688" s="80"/>
      <c r="I688" s="81"/>
      <c r="J688" s="78"/>
      <c r="K688" s="127">
        <v>1</v>
      </c>
      <c r="L688" s="83"/>
      <c r="M688" s="77"/>
      <c r="N688" s="128" t="s">
        <v>62</v>
      </c>
      <c r="O688" s="117">
        <v>221000</v>
      </c>
      <c r="P688" s="117">
        <v>220000</v>
      </c>
      <c r="Q688" s="117">
        <v>230000</v>
      </c>
      <c r="R688" s="117">
        <v>230000</v>
      </c>
      <c r="S688" s="117">
        <v>220000</v>
      </c>
      <c r="T688" s="117"/>
      <c r="U688" s="160">
        <v>28000</v>
      </c>
      <c r="V688" s="160">
        <v>19000</v>
      </c>
      <c r="W688" s="160">
        <v>37000</v>
      </c>
      <c r="X688" s="117">
        <f>U688+V688+W688</f>
        <v>84000</v>
      </c>
      <c r="Y688" s="144">
        <f>X688/(S688/100)</f>
        <v>38.18181818181818</v>
      </c>
      <c r="AA688" s="160">
        <v>19000</v>
      </c>
      <c r="AB688" s="160">
        <v>21000</v>
      </c>
      <c r="AC688" s="160">
        <v>21000</v>
      </c>
      <c r="AD688" s="117">
        <f>AA688+AB688+AC688</f>
        <v>61000</v>
      </c>
      <c r="AE688" s="171">
        <f>AD688/(P688/100)</f>
        <v>27.727272727272727</v>
      </c>
      <c r="AG688" s="117">
        <f>X688+AD688</f>
        <v>145000</v>
      </c>
      <c r="AH688" s="117">
        <f>AG688/(S688/100)</f>
        <v>65.909090909090907</v>
      </c>
      <c r="AJ688" s="160">
        <v>20000</v>
      </c>
      <c r="AK688" s="160">
        <v>20000</v>
      </c>
      <c r="AL688" s="160">
        <v>20000</v>
      </c>
      <c r="AM688" s="117">
        <f>AJ688+AK688+AL688</f>
        <v>60000</v>
      </c>
      <c r="AN688" s="171">
        <f>AM688/(P688/100)</f>
        <v>27.272727272727273</v>
      </c>
      <c r="AP688" s="160">
        <v>15000</v>
      </c>
      <c r="AQ688" s="160"/>
      <c r="AR688" s="160"/>
      <c r="AS688" s="117">
        <f>AP688+AQ688+AR688</f>
        <v>15000</v>
      </c>
      <c r="AT688" s="171">
        <f>AS688/(P688/100)</f>
        <v>6.8181818181818183</v>
      </c>
      <c r="AV688" s="117">
        <f>AM688+AS688</f>
        <v>75000</v>
      </c>
      <c r="AW688" s="117">
        <f>AV688/(S688/100)</f>
        <v>34.090909090909093</v>
      </c>
      <c r="AY688" s="117">
        <f>AG688+AV688</f>
        <v>220000</v>
      </c>
      <c r="AZ688" s="117">
        <f>AY688/(S688/100)</f>
        <v>100</v>
      </c>
      <c r="BB688" s="117">
        <f t="shared" si="536"/>
        <v>0</v>
      </c>
      <c r="BC688" s="117">
        <f t="shared" si="537"/>
        <v>0</v>
      </c>
      <c r="BD688" s="117">
        <f t="shared" si="538"/>
        <v>220000</v>
      </c>
      <c r="BE688" s="93"/>
    </row>
    <row r="689" spans="1:57" ht="30" customHeight="1" thickBot="1" x14ac:dyDescent="0.25">
      <c r="A689" s="74"/>
      <c r="B689" s="76"/>
      <c r="C689" s="76"/>
      <c r="D689" s="77"/>
      <c r="E689" s="78"/>
      <c r="F689" s="76"/>
      <c r="G689" s="79"/>
      <c r="H689" s="80"/>
      <c r="I689" s="81"/>
      <c r="J689" s="124" t="s">
        <v>64</v>
      </c>
      <c r="K689" s="82"/>
      <c r="L689" s="83"/>
      <c r="M689" s="77"/>
      <c r="N689" s="101" t="s">
        <v>65</v>
      </c>
      <c r="O689" s="103">
        <v>40000</v>
      </c>
      <c r="P689" s="103">
        <f>P690</f>
        <v>54000</v>
      </c>
      <c r="Q689" s="125">
        <f>Q690</f>
        <v>56000</v>
      </c>
      <c r="R689" s="126">
        <f>R690</f>
        <v>56000</v>
      </c>
      <c r="S689" s="103">
        <f>S690</f>
        <v>54000</v>
      </c>
      <c r="T689" s="103"/>
      <c r="U689" s="103">
        <f>U690</f>
        <v>4000</v>
      </c>
      <c r="V689" s="103">
        <f>V690</f>
        <v>3000</v>
      </c>
      <c r="W689" s="103">
        <f>W690</f>
        <v>9000</v>
      </c>
      <c r="X689" s="103">
        <f t="shared" si="543"/>
        <v>16000</v>
      </c>
      <c r="Y689" s="103">
        <f t="shared" si="544"/>
        <v>29.62962962962963</v>
      </c>
      <c r="AA689" s="103">
        <f>AA690</f>
        <v>4000</v>
      </c>
      <c r="AB689" s="103">
        <f>AB690</f>
        <v>5000</v>
      </c>
      <c r="AC689" s="103">
        <f>AC690</f>
        <v>5000</v>
      </c>
      <c r="AD689" s="103">
        <f t="shared" si="545"/>
        <v>14000</v>
      </c>
      <c r="AE689" s="170">
        <f>AD689/(P689/100)</f>
        <v>25.925925925925927</v>
      </c>
      <c r="AG689" s="103">
        <f t="shared" si="547"/>
        <v>30000</v>
      </c>
      <c r="AH689" s="103">
        <f t="shared" si="548"/>
        <v>55.555555555555557</v>
      </c>
      <c r="AJ689" s="103">
        <f>AJ690</f>
        <v>5000</v>
      </c>
      <c r="AK689" s="103">
        <f>AK690</f>
        <v>5000</v>
      </c>
      <c r="AL689" s="103">
        <f>AL690</f>
        <v>5000</v>
      </c>
      <c r="AM689" s="103">
        <f t="shared" si="549"/>
        <v>15000</v>
      </c>
      <c r="AN689" s="170">
        <f>AM689/(P689/100)</f>
        <v>27.777777777777779</v>
      </c>
      <c r="AP689" s="103">
        <f>AP690</f>
        <v>4000</v>
      </c>
      <c r="AQ689" s="103">
        <f>AQ690</f>
        <v>3000</v>
      </c>
      <c r="AR689" s="103">
        <f>AR690</f>
        <v>2000</v>
      </c>
      <c r="AS689" s="103">
        <f t="shared" si="551"/>
        <v>9000</v>
      </c>
      <c r="AT689" s="170">
        <f>AS689/(P689/100)</f>
        <v>16.666666666666668</v>
      </c>
      <c r="AV689" s="103">
        <f t="shared" si="553"/>
        <v>24000</v>
      </c>
      <c r="AW689" s="103">
        <f t="shared" si="554"/>
        <v>44.444444444444443</v>
      </c>
      <c r="AY689" s="103">
        <f t="shared" si="555"/>
        <v>54000</v>
      </c>
      <c r="AZ689" s="103">
        <f t="shared" si="556"/>
        <v>100</v>
      </c>
      <c r="BB689" s="102">
        <f t="shared" si="536"/>
        <v>0</v>
      </c>
      <c r="BC689" s="103">
        <f t="shared" si="537"/>
        <v>0</v>
      </c>
      <c r="BD689" s="103">
        <f t="shared" si="538"/>
        <v>54000</v>
      </c>
      <c r="BE689" s="93"/>
    </row>
    <row r="690" spans="1:57" ht="30" customHeight="1" x14ac:dyDescent="0.2">
      <c r="A690" s="74"/>
      <c r="B690" s="76"/>
      <c r="C690" s="76"/>
      <c r="D690" s="77"/>
      <c r="E690" s="78"/>
      <c r="F690" s="76"/>
      <c r="G690" s="79"/>
      <c r="H690" s="80"/>
      <c r="I690" s="81"/>
      <c r="J690" s="78"/>
      <c r="K690" s="127">
        <v>1</v>
      </c>
      <c r="L690" s="83"/>
      <c r="M690" s="77"/>
      <c r="N690" s="128" t="s">
        <v>62</v>
      </c>
      <c r="O690" s="117">
        <v>40000</v>
      </c>
      <c r="P690" s="117">
        <v>54000</v>
      </c>
      <c r="Q690" s="117">
        <v>56000</v>
      </c>
      <c r="R690" s="117">
        <v>56000</v>
      </c>
      <c r="S690" s="117">
        <v>54000</v>
      </c>
      <c r="T690" s="117"/>
      <c r="U690" s="160">
        <v>4000</v>
      </c>
      <c r="V690" s="160">
        <v>3000</v>
      </c>
      <c r="W690" s="160">
        <v>9000</v>
      </c>
      <c r="X690" s="117">
        <f t="shared" si="543"/>
        <v>16000</v>
      </c>
      <c r="Y690" s="144">
        <f t="shared" si="544"/>
        <v>29.62962962962963</v>
      </c>
      <c r="AA690" s="160">
        <v>4000</v>
      </c>
      <c r="AB690" s="160">
        <v>5000</v>
      </c>
      <c r="AC690" s="160">
        <v>5000</v>
      </c>
      <c r="AD690" s="117">
        <f t="shared" si="545"/>
        <v>14000</v>
      </c>
      <c r="AE690" s="171">
        <f>AD690/(P690/100)</f>
        <v>25.925925925925927</v>
      </c>
      <c r="AG690" s="117">
        <f t="shared" si="547"/>
        <v>30000</v>
      </c>
      <c r="AH690" s="117">
        <f t="shared" si="548"/>
        <v>55.555555555555557</v>
      </c>
      <c r="AJ690" s="160">
        <v>5000</v>
      </c>
      <c r="AK690" s="160">
        <v>5000</v>
      </c>
      <c r="AL690" s="160">
        <v>5000</v>
      </c>
      <c r="AM690" s="117">
        <f t="shared" si="549"/>
        <v>15000</v>
      </c>
      <c r="AN690" s="171">
        <f>AM690/(P690/100)</f>
        <v>27.777777777777779</v>
      </c>
      <c r="AP690" s="160">
        <v>4000</v>
      </c>
      <c r="AQ690" s="160">
        <v>3000</v>
      </c>
      <c r="AR690" s="160">
        <v>2000</v>
      </c>
      <c r="AS690" s="117">
        <f t="shared" si="551"/>
        <v>9000</v>
      </c>
      <c r="AT690" s="171">
        <f>AS690/(P690/100)</f>
        <v>16.666666666666668</v>
      </c>
      <c r="AV690" s="117">
        <f t="shared" si="553"/>
        <v>24000</v>
      </c>
      <c r="AW690" s="117">
        <f t="shared" si="554"/>
        <v>44.444444444444443</v>
      </c>
      <c r="AY690" s="117">
        <f t="shared" si="555"/>
        <v>54000</v>
      </c>
      <c r="AZ690" s="117">
        <f t="shared" si="556"/>
        <v>100</v>
      </c>
      <c r="BB690" s="117">
        <f t="shared" si="536"/>
        <v>0</v>
      </c>
      <c r="BC690" s="117">
        <f t="shared" si="537"/>
        <v>0</v>
      </c>
      <c r="BD690" s="117">
        <f t="shared" si="538"/>
        <v>54000</v>
      </c>
      <c r="BE690" s="93"/>
    </row>
    <row r="691" spans="1:57" ht="30" customHeight="1" x14ac:dyDescent="0.2">
      <c r="A691" s="74"/>
      <c r="B691" s="76"/>
      <c r="C691" s="76"/>
      <c r="D691" s="77"/>
      <c r="E691" s="78"/>
      <c r="F691" s="76"/>
      <c r="G691" s="79"/>
      <c r="H691" s="80"/>
      <c r="I691" s="81"/>
      <c r="J691" s="124" t="s">
        <v>52</v>
      </c>
      <c r="K691" s="82"/>
      <c r="L691" s="83"/>
      <c r="M691" s="77"/>
      <c r="N691" s="101" t="s">
        <v>53</v>
      </c>
      <c r="O691" s="102">
        <v>10000</v>
      </c>
      <c r="P691" s="103">
        <f>P692+P693+P694+P695</f>
        <v>12000</v>
      </c>
      <c r="Q691" s="125">
        <f>Q692+Q693+Q694+Q695</f>
        <v>12000</v>
      </c>
      <c r="R691" s="126">
        <f>R692+R693+R694+R695</f>
        <v>12000</v>
      </c>
      <c r="S691" s="103">
        <f>S692+S693+S694+S695</f>
        <v>12000</v>
      </c>
      <c r="T691" s="103"/>
      <c r="U691" s="103">
        <f>U692+U693+U694+U695</f>
        <v>0</v>
      </c>
      <c r="V691" s="103">
        <f>V692+V693+V694+V695</f>
        <v>0</v>
      </c>
      <c r="W691" s="103">
        <f>W692+W693+W694+W695</f>
        <v>5000</v>
      </c>
      <c r="X691" s="103">
        <f t="shared" si="543"/>
        <v>5000</v>
      </c>
      <c r="Y691" s="103">
        <f t="shared" si="544"/>
        <v>41.666666666666664</v>
      </c>
      <c r="AA691" s="103">
        <f>AA692+AA693+AA694+AA695</f>
        <v>7000</v>
      </c>
      <c r="AB691" s="103">
        <f>AB692+AB693+AB694+AB695</f>
        <v>0</v>
      </c>
      <c r="AC691" s="103">
        <f>AC692+AC693+AC694+AC695</f>
        <v>0</v>
      </c>
      <c r="AD691" s="103">
        <f t="shared" si="545"/>
        <v>7000</v>
      </c>
      <c r="AE691" s="103">
        <f>AD691/(S691/100)</f>
        <v>58.333333333333336</v>
      </c>
      <c r="AG691" s="103">
        <f t="shared" si="547"/>
        <v>12000</v>
      </c>
      <c r="AH691" s="103">
        <f t="shared" si="548"/>
        <v>100</v>
      </c>
      <c r="AJ691" s="103">
        <f>AJ692+AJ693+AJ694+AJ695</f>
        <v>0</v>
      </c>
      <c r="AK691" s="103">
        <f>AK692+AK693+AK694+AK695</f>
        <v>0</v>
      </c>
      <c r="AL691" s="103">
        <f>AL692+AL693+AL694+AL695</f>
        <v>0</v>
      </c>
      <c r="AM691" s="103">
        <f t="shared" si="549"/>
        <v>0</v>
      </c>
      <c r="AN691" s="103">
        <f>AM691/(S691/100)</f>
        <v>0</v>
      </c>
      <c r="AP691" s="103">
        <f>AP692+AP693+AP694+AP695</f>
        <v>0</v>
      </c>
      <c r="AQ691" s="103">
        <f>AQ692+AQ693+AQ694+AQ695</f>
        <v>0</v>
      </c>
      <c r="AR691" s="103">
        <f>AR692+AR693+AR694+AR695</f>
        <v>0</v>
      </c>
      <c r="AS691" s="103">
        <f t="shared" si="551"/>
        <v>0</v>
      </c>
      <c r="AT691" s="103">
        <f>AS691/(S691/100)</f>
        <v>0</v>
      </c>
      <c r="AV691" s="103">
        <f t="shared" si="553"/>
        <v>0</v>
      </c>
      <c r="AW691" s="103">
        <f t="shared" si="554"/>
        <v>0</v>
      </c>
      <c r="AY691" s="103">
        <f t="shared" si="555"/>
        <v>12000</v>
      </c>
      <c r="AZ691" s="103">
        <f t="shared" si="556"/>
        <v>100</v>
      </c>
      <c r="BB691" s="102">
        <f t="shared" si="536"/>
        <v>0</v>
      </c>
      <c r="BC691" s="103">
        <f t="shared" si="537"/>
        <v>0</v>
      </c>
      <c r="BD691" s="103">
        <f t="shared" si="538"/>
        <v>12000</v>
      </c>
      <c r="BE691" s="93"/>
    </row>
    <row r="692" spans="1:57" ht="30" customHeight="1" x14ac:dyDescent="0.2">
      <c r="A692" s="74"/>
      <c r="B692" s="76"/>
      <c r="C692" s="76"/>
      <c r="D692" s="77"/>
      <c r="E692" s="78"/>
      <c r="F692" s="76"/>
      <c r="G692" s="79"/>
      <c r="H692" s="80"/>
      <c r="I692" s="81"/>
      <c r="J692" s="78"/>
      <c r="K692" s="127">
        <v>2</v>
      </c>
      <c r="L692" s="83"/>
      <c r="M692" s="77"/>
      <c r="N692" s="128" t="s">
        <v>54</v>
      </c>
      <c r="O692" s="129">
        <v>1000</v>
      </c>
      <c r="P692" s="117">
        <v>3000</v>
      </c>
      <c r="Q692" s="117">
        <v>3000</v>
      </c>
      <c r="R692" s="117">
        <v>3000</v>
      </c>
      <c r="S692" s="117">
        <v>3000</v>
      </c>
      <c r="T692" s="117"/>
      <c r="U692" s="117"/>
      <c r="V692" s="117"/>
      <c r="W692" s="117">
        <v>1000</v>
      </c>
      <c r="X692" s="117">
        <f t="shared" si="543"/>
        <v>1000</v>
      </c>
      <c r="Y692" s="144">
        <f t="shared" si="544"/>
        <v>33.333333333333336</v>
      </c>
      <c r="AA692" s="117">
        <v>2000</v>
      </c>
      <c r="AB692" s="117"/>
      <c r="AC692" s="117"/>
      <c r="AD692" s="117">
        <f t="shared" si="545"/>
        <v>2000</v>
      </c>
      <c r="AE692" s="144">
        <f>AD692/(S692/100)</f>
        <v>66.666666666666671</v>
      </c>
      <c r="AG692" s="117">
        <f t="shared" si="547"/>
        <v>3000</v>
      </c>
      <c r="AH692" s="117">
        <f t="shared" si="548"/>
        <v>100</v>
      </c>
      <c r="AJ692" s="117"/>
      <c r="AK692" s="117"/>
      <c r="AL692" s="117"/>
      <c r="AM692" s="117">
        <f t="shared" si="549"/>
        <v>0</v>
      </c>
      <c r="AN692" s="144">
        <f>AM692/(S692/100)</f>
        <v>0</v>
      </c>
      <c r="AP692" s="117"/>
      <c r="AQ692" s="117"/>
      <c r="AR692" s="117"/>
      <c r="AS692" s="117">
        <f t="shared" si="551"/>
        <v>0</v>
      </c>
      <c r="AT692" s="144">
        <f>AS692/(S692/100)</f>
        <v>0</v>
      </c>
      <c r="AV692" s="117">
        <f t="shared" si="553"/>
        <v>0</v>
      </c>
      <c r="AW692" s="117">
        <f t="shared" si="554"/>
        <v>0</v>
      </c>
      <c r="AY692" s="117">
        <f t="shared" si="555"/>
        <v>3000</v>
      </c>
      <c r="AZ692" s="117">
        <f t="shared" si="556"/>
        <v>100</v>
      </c>
      <c r="BB692" s="117">
        <f t="shared" si="536"/>
        <v>0</v>
      </c>
      <c r="BC692" s="117">
        <f t="shared" si="537"/>
        <v>0</v>
      </c>
      <c r="BD692" s="117">
        <f t="shared" si="538"/>
        <v>3000</v>
      </c>
      <c r="BE692" s="93"/>
    </row>
    <row r="693" spans="1:57" ht="30" customHeight="1" x14ac:dyDescent="0.2">
      <c r="A693" s="74"/>
      <c r="B693" s="76"/>
      <c r="C693" s="76"/>
      <c r="D693" s="77"/>
      <c r="E693" s="78"/>
      <c r="F693" s="76"/>
      <c r="G693" s="79"/>
      <c r="H693" s="80"/>
      <c r="I693" s="81"/>
      <c r="J693" s="78"/>
      <c r="K693" s="127">
        <v>3</v>
      </c>
      <c r="L693" s="83"/>
      <c r="M693" s="77"/>
      <c r="N693" s="128" t="s">
        <v>66</v>
      </c>
      <c r="O693" s="129">
        <v>6000</v>
      </c>
      <c r="P693" s="117">
        <v>6000</v>
      </c>
      <c r="Q693" s="117">
        <v>6000</v>
      </c>
      <c r="R693" s="117">
        <v>6000</v>
      </c>
      <c r="S693" s="117">
        <v>6000</v>
      </c>
      <c r="T693" s="117"/>
      <c r="U693" s="117"/>
      <c r="V693" s="117"/>
      <c r="W693" s="117">
        <v>2000</v>
      </c>
      <c r="X693" s="117">
        <f t="shared" si="543"/>
        <v>2000</v>
      </c>
      <c r="Y693" s="144">
        <f t="shared" si="544"/>
        <v>33.333333333333336</v>
      </c>
      <c r="AA693" s="117">
        <v>4000</v>
      </c>
      <c r="AB693" s="117"/>
      <c r="AC693" s="117"/>
      <c r="AD693" s="117">
        <f t="shared" si="545"/>
        <v>4000</v>
      </c>
      <c r="AE693" s="144">
        <f>AD693/(S693/100)</f>
        <v>66.666666666666671</v>
      </c>
      <c r="AG693" s="117">
        <f t="shared" si="547"/>
        <v>6000</v>
      </c>
      <c r="AH693" s="117">
        <f t="shared" si="548"/>
        <v>100</v>
      </c>
      <c r="AJ693" s="117"/>
      <c r="AK693" s="117"/>
      <c r="AL693" s="117"/>
      <c r="AM693" s="117">
        <f t="shared" si="549"/>
        <v>0</v>
      </c>
      <c r="AN693" s="144">
        <f>AM693/(S693/100)</f>
        <v>0</v>
      </c>
      <c r="AP693" s="117"/>
      <c r="AQ693" s="117"/>
      <c r="AR693" s="117"/>
      <c r="AS693" s="117">
        <f t="shared" si="551"/>
        <v>0</v>
      </c>
      <c r="AT693" s="144">
        <f>AS693/(S693/100)</f>
        <v>0</v>
      </c>
      <c r="AV693" s="117">
        <f t="shared" si="553"/>
        <v>0</v>
      </c>
      <c r="AW693" s="117">
        <f t="shared" si="554"/>
        <v>0</v>
      </c>
      <c r="AY693" s="117">
        <f t="shared" si="555"/>
        <v>6000</v>
      </c>
      <c r="AZ693" s="117">
        <f t="shared" si="556"/>
        <v>100</v>
      </c>
      <c r="BB693" s="117">
        <f t="shared" si="536"/>
        <v>0</v>
      </c>
      <c r="BC693" s="117">
        <f t="shared" si="537"/>
        <v>0</v>
      </c>
      <c r="BD693" s="117">
        <f t="shared" si="538"/>
        <v>6000</v>
      </c>
      <c r="BE693" s="93"/>
    </row>
    <row r="694" spans="1:57" ht="30" customHeight="1" x14ac:dyDescent="0.2">
      <c r="A694" s="74"/>
      <c r="B694" s="76"/>
      <c r="C694" s="76"/>
      <c r="D694" s="77"/>
      <c r="E694" s="78"/>
      <c r="F694" s="76"/>
      <c r="G694" s="79"/>
      <c r="H694" s="80"/>
      <c r="I694" s="81"/>
      <c r="J694" s="78"/>
      <c r="K694" s="127">
        <v>5</v>
      </c>
      <c r="L694" s="83"/>
      <c r="M694" s="77"/>
      <c r="N694" s="128" t="s">
        <v>55</v>
      </c>
      <c r="O694" s="129">
        <v>1000</v>
      </c>
      <c r="P694" s="117">
        <v>1000</v>
      </c>
      <c r="Q694" s="117">
        <v>1000</v>
      </c>
      <c r="R694" s="117">
        <v>1000</v>
      </c>
      <c r="S694" s="117">
        <v>1000</v>
      </c>
      <c r="T694" s="117"/>
      <c r="U694" s="117"/>
      <c r="V694" s="117"/>
      <c r="W694" s="117">
        <v>1000</v>
      </c>
      <c r="X694" s="117">
        <f t="shared" si="543"/>
        <v>1000</v>
      </c>
      <c r="Y694" s="144">
        <f t="shared" si="544"/>
        <v>100</v>
      </c>
      <c r="AA694" s="117"/>
      <c r="AB694" s="117"/>
      <c r="AC694" s="117"/>
      <c r="AD694" s="117">
        <f t="shared" si="545"/>
        <v>0</v>
      </c>
      <c r="AE694" s="144">
        <f>AD694/(S694/100)</f>
        <v>0</v>
      </c>
      <c r="AG694" s="117">
        <f t="shared" si="547"/>
        <v>1000</v>
      </c>
      <c r="AH694" s="117">
        <f t="shared" si="548"/>
        <v>100</v>
      </c>
      <c r="AJ694" s="117"/>
      <c r="AK694" s="117"/>
      <c r="AL694" s="117"/>
      <c r="AM694" s="117">
        <f t="shared" si="549"/>
        <v>0</v>
      </c>
      <c r="AN694" s="144">
        <f>AM694/(S694/100)</f>
        <v>0</v>
      </c>
      <c r="AP694" s="117"/>
      <c r="AQ694" s="117"/>
      <c r="AR694" s="117"/>
      <c r="AS694" s="117">
        <f t="shared" si="551"/>
        <v>0</v>
      </c>
      <c r="AT694" s="144">
        <f>AS694/(S694/100)</f>
        <v>0</v>
      </c>
      <c r="AV694" s="117">
        <f t="shared" si="553"/>
        <v>0</v>
      </c>
      <c r="AW694" s="117">
        <f t="shared" si="554"/>
        <v>0</v>
      </c>
      <c r="AY694" s="117">
        <f t="shared" si="555"/>
        <v>1000</v>
      </c>
      <c r="AZ694" s="117">
        <f t="shared" si="556"/>
        <v>100</v>
      </c>
      <c r="BB694" s="117">
        <f t="shared" si="536"/>
        <v>0</v>
      </c>
      <c r="BC694" s="117">
        <f t="shared" si="537"/>
        <v>0</v>
      </c>
      <c r="BD694" s="117">
        <f t="shared" si="538"/>
        <v>1000</v>
      </c>
      <c r="BE694" s="93"/>
    </row>
    <row r="695" spans="1:57" ht="30" customHeight="1" x14ac:dyDescent="0.2">
      <c r="A695" s="74"/>
      <c r="B695" s="76"/>
      <c r="C695" s="76"/>
      <c r="D695" s="77"/>
      <c r="E695" s="78"/>
      <c r="F695" s="76"/>
      <c r="G695" s="79"/>
      <c r="H695" s="80"/>
      <c r="I695" s="81"/>
      <c r="J695" s="78"/>
      <c r="K695" s="127">
        <v>7</v>
      </c>
      <c r="L695" s="83"/>
      <c r="M695" s="77"/>
      <c r="N695" s="128" t="s">
        <v>56</v>
      </c>
      <c r="O695" s="129">
        <v>2000</v>
      </c>
      <c r="P695" s="117">
        <v>2000</v>
      </c>
      <c r="Q695" s="117">
        <v>2000</v>
      </c>
      <c r="R695" s="117">
        <v>2000</v>
      </c>
      <c r="S695" s="117">
        <v>2000</v>
      </c>
      <c r="T695" s="117"/>
      <c r="U695" s="117"/>
      <c r="V695" s="117"/>
      <c r="W695" s="117">
        <v>1000</v>
      </c>
      <c r="X695" s="117">
        <f t="shared" si="543"/>
        <v>1000</v>
      </c>
      <c r="Y695" s="144">
        <f t="shared" si="544"/>
        <v>50</v>
      </c>
      <c r="AA695" s="117">
        <v>1000</v>
      </c>
      <c r="AB695" s="117"/>
      <c r="AC695" s="117"/>
      <c r="AD695" s="117">
        <f t="shared" si="545"/>
        <v>1000</v>
      </c>
      <c r="AE695" s="144">
        <f>AD695/(S695/100)</f>
        <v>50</v>
      </c>
      <c r="AG695" s="117">
        <f t="shared" si="547"/>
        <v>2000</v>
      </c>
      <c r="AH695" s="117">
        <f t="shared" si="548"/>
        <v>100</v>
      </c>
      <c r="AJ695" s="117"/>
      <c r="AK695" s="117"/>
      <c r="AL695" s="117"/>
      <c r="AM695" s="117">
        <f t="shared" si="549"/>
        <v>0</v>
      </c>
      <c r="AN695" s="144">
        <f>AM695/(S695/100)</f>
        <v>0</v>
      </c>
      <c r="AP695" s="117"/>
      <c r="AQ695" s="117"/>
      <c r="AR695" s="117"/>
      <c r="AS695" s="117">
        <f t="shared" si="551"/>
        <v>0</v>
      </c>
      <c r="AT695" s="144">
        <f>AS695/(S695/100)</f>
        <v>0</v>
      </c>
      <c r="AV695" s="117">
        <f t="shared" si="553"/>
        <v>0</v>
      </c>
      <c r="AW695" s="117">
        <f t="shared" si="554"/>
        <v>0</v>
      </c>
      <c r="AY695" s="117">
        <f t="shared" si="555"/>
        <v>2000</v>
      </c>
      <c r="AZ695" s="117">
        <f t="shared" si="556"/>
        <v>100</v>
      </c>
      <c r="BB695" s="117">
        <f t="shared" si="536"/>
        <v>0</v>
      </c>
      <c r="BC695" s="117">
        <f t="shared" si="537"/>
        <v>0</v>
      </c>
      <c r="BD695" s="117">
        <f t="shared" si="538"/>
        <v>2000</v>
      </c>
      <c r="BE695" s="93"/>
    </row>
    <row r="696" spans="1:57" ht="30" customHeight="1" x14ac:dyDescent="0.2">
      <c r="A696" s="327"/>
      <c r="B696" s="328"/>
      <c r="C696" s="428"/>
      <c r="D696" s="426" t="s">
        <v>64</v>
      </c>
      <c r="E696" s="427"/>
      <c r="F696" s="428"/>
      <c r="G696" s="429"/>
      <c r="H696" s="430"/>
      <c r="I696" s="431"/>
      <c r="J696" s="427"/>
      <c r="K696" s="432"/>
      <c r="L696" s="433"/>
      <c r="M696" s="434"/>
      <c r="N696" s="435" t="s">
        <v>123</v>
      </c>
      <c r="O696" s="436">
        <v>4383000</v>
      </c>
      <c r="P696" s="437">
        <f t="shared" ref="P696:S700" si="557">P697</f>
        <v>7092000</v>
      </c>
      <c r="Q696" s="490">
        <f t="shared" si="557"/>
        <v>7701000</v>
      </c>
      <c r="R696" s="491">
        <f t="shared" si="557"/>
        <v>8339000</v>
      </c>
      <c r="S696" s="437">
        <f t="shared" si="557"/>
        <v>7092000</v>
      </c>
      <c r="T696" s="437"/>
      <c r="U696" s="437">
        <f t="shared" ref="U696:V700" si="558">U697</f>
        <v>694000</v>
      </c>
      <c r="V696" s="437">
        <f t="shared" si="558"/>
        <v>467000</v>
      </c>
      <c r="W696" s="437">
        <f>W1331+W697+W1021+W1077+W1275</f>
        <v>802500</v>
      </c>
      <c r="X696" s="437">
        <f t="shared" si="543"/>
        <v>1963500</v>
      </c>
      <c r="Y696" s="437">
        <f t="shared" si="544"/>
        <v>27.686125211505921</v>
      </c>
      <c r="Z696" s="438"/>
      <c r="AA696" s="437">
        <f t="shared" ref="AA696:AB700" si="559">AA697</f>
        <v>680500</v>
      </c>
      <c r="AB696" s="437">
        <f t="shared" si="559"/>
        <v>678000</v>
      </c>
      <c r="AC696" s="437">
        <f>AC1331+AC697+AC1021+AC1077+AC1275</f>
        <v>692500</v>
      </c>
      <c r="AD696" s="437">
        <f t="shared" si="545"/>
        <v>2051000</v>
      </c>
      <c r="AE696" s="437">
        <f t="shared" si="546"/>
        <v>28.91990975747321</v>
      </c>
      <c r="AF696" s="438"/>
      <c r="AG696" s="437">
        <f t="shared" si="547"/>
        <v>4014500</v>
      </c>
      <c r="AH696" s="437">
        <f t="shared" si="548"/>
        <v>56.606034968979131</v>
      </c>
      <c r="AI696" s="438"/>
      <c r="AJ696" s="437">
        <f t="shared" ref="AJ696:AK700" si="560">AJ697</f>
        <v>641000</v>
      </c>
      <c r="AK696" s="437">
        <f t="shared" si="560"/>
        <v>650500</v>
      </c>
      <c r="AL696" s="437">
        <f>AL1331+AL697+AL1021+AL1077+AL1275</f>
        <v>649000</v>
      </c>
      <c r="AM696" s="437">
        <f t="shared" si="549"/>
        <v>1940500</v>
      </c>
      <c r="AN696" s="437">
        <f t="shared" si="550"/>
        <v>27.361816130851665</v>
      </c>
      <c r="AO696" s="438"/>
      <c r="AP696" s="437">
        <f t="shared" ref="AP696:AQ700" si="561">AP697</f>
        <v>233500</v>
      </c>
      <c r="AQ696" s="437">
        <f t="shared" si="561"/>
        <v>192000</v>
      </c>
      <c r="AR696" s="437">
        <f>AR1331+AR697+AR1021+AR1077+AR1275</f>
        <v>711500</v>
      </c>
      <c r="AS696" s="437">
        <f t="shared" si="551"/>
        <v>1137000</v>
      </c>
      <c r="AT696" s="437">
        <f t="shared" si="552"/>
        <v>16.032148900169204</v>
      </c>
      <c r="AU696" s="438"/>
      <c r="AV696" s="437">
        <f t="shared" si="553"/>
        <v>3077500</v>
      </c>
      <c r="AW696" s="437">
        <f t="shared" si="554"/>
        <v>43.393965031020869</v>
      </c>
      <c r="AX696" s="438"/>
      <c r="AY696" s="437">
        <f t="shared" si="555"/>
        <v>7092000</v>
      </c>
      <c r="AZ696" s="437">
        <f t="shared" si="556"/>
        <v>100</v>
      </c>
      <c r="BA696" s="329"/>
      <c r="BB696" s="95">
        <f t="shared" si="536"/>
        <v>0</v>
      </c>
      <c r="BC696" s="96">
        <f t="shared" si="537"/>
        <v>0</v>
      </c>
      <c r="BD696" s="96">
        <f t="shared" si="538"/>
        <v>7092000</v>
      </c>
      <c r="BE696" s="93"/>
    </row>
    <row r="697" spans="1:57" ht="30" customHeight="1" x14ac:dyDescent="0.2">
      <c r="A697" s="74"/>
      <c r="B697" s="76"/>
      <c r="C697" s="76"/>
      <c r="D697" s="77"/>
      <c r="E697" s="97" t="s">
        <v>60</v>
      </c>
      <c r="F697" s="76"/>
      <c r="G697" s="79"/>
      <c r="H697" s="80"/>
      <c r="I697" s="81"/>
      <c r="J697" s="78"/>
      <c r="K697" s="82"/>
      <c r="L697" s="83"/>
      <c r="M697" s="77"/>
      <c r="N697" s="84" t="s">
        <v>124</v>
      </c>
      <c r="O697" s="98">
        <v>4383000</v>
      </c>
      <c r="P697" s="99">
        <f t="shared" si="557"/>
        <v>7092000</v>
      </c>
      <c r="Q697" s="86">
        <f t="shared" si="557"/>
        <v>7701000</v>
      </c>
      <c r="R697" s="87">
        <f t="shared" si="557"/>
        <v>8339000</v>
      </c>
      <c r="S697" s="99">
        <f t="shared" si="557"/>
        <v>7092000</v>
      </c>
      <c r="T697" s="99"/>
      <c r="U697" s="99">
        <f t="shared" si="558"/>
        <v>694000</v>
      </c>
      <c r="V697" s="99">
        <f t="shared" si="558"/>
        <v>467000</v>
      </c>
      <c r="W697" s="99">
        <f>W1332+W698+W1022+W1078+W1276</f>
        <v>802500</v>
      </c>
      <c r="X697" s="99">
        <f t="shared" si="543"/>
        <v>1963500</v>
      </c>
      <c r="Y697" s="99">
        <f t="shared" si="544"/>
        <v>27.686125211505921</v>
      </c>
      <c r="AA697" s="99">
        <f t="shared" si="559"/>
        <v>680500</v>
      </c>
      <c r="AB697" s="99">
        <f t="shared" si="559"/>
        <v>678000</v>
      </c>
      <c r="AC697" s="99">
        <f>AC1332+AC698+AC1022+AC1078+AC1276</f>
        <v>692500</v>
      </c>
      <c r="AD697" s="99">
        <f t="shared" si="545"/>
        <v>2051000</v>
      </c>
      <c r="AE697" s="99">
        <f t="shared" si="546"/>
        <v>28.91990975747321</v>
      </c>
      <c r="AG697" s="99">
        <f t="shared" si="547"/>
        <v>4014500</v>
      </c>
      <c r="AH697" s="99">
        <f t="shared" si="548"/>
        <v>56.606034968979131</v>
      </c>
      <c r="AJ697" s="99">
        <f t="shared" si="560"/>
        <v>641000</v>
      </c>
      <c r="AK697" s="99">
        <f t="shared" si="560"/>
        <v>650500</v>
      </c>
      <c r="AL697" s="99">
        <f>AL1332+AL698+AL1022+AL1078+AL1276</f>
        <v>649000</v>
      </c>
      <c r="AM697" s="99">
        <f t="shared" si="549"/>
        <v>1940500</v>
      </c>
      <c r="AN697" s="99">
        <f t="shared" si="550"/>
        <v>27.361816130851665</v>
      </c>
      <c r="AP697" s="99">
        <f t="shared" si="561"/>
        <v>233500</v>
      </c>
      <c r="AQ697" s="99">
        <f t="shared" si="561"/>
        <v>192000</v>
      </c>
      <c r="AR697" s="99">
        <f>AR1332+AR698+AR1022+AR1078+AR1276</f>
        <v>711500</v>
      </c>
      <c r="AS697" s="99">
        <f t="shared" si="551"/>
        <v>1137000</v>
      </c>
      <c r="AT697" s="99">
        <f t="shared" si="552"/>
        <v>16.032148900169204</v>
      </c>
      <c r="AV697" s="99">
        <f t="shared" si="553"/>
        <v>3077500</v>
      </c>
      <c r="AW697" s="99">
        <f t="shared" si="554"/>
        <v>43.393965031020869</v>
      </c>
      <c r="AY697" s="99">
        <f t="shared" si="555"/>
        <v>7092000</v>
      </c>
      <c r="AZ697" s="99">
        <f t="shared" si="556"/>
        <v>100</v>
      </c>
      <c r="BB697" s="98">
        <f t="shared" si="536"/>
        <v>0</v>
      </c>
      <c r="BC697" s="99">
        <f t="shared" si="537"/>
        <v>0</v>
      </c>
      <c r="BD697" s="99">
        <f t="shared" si="538"/>
        <v>7092000</v>
      </c>
      <c r="BE697" s="93"/>
    </row>
    <row r="698" spans="1:57" ht="30" customHeight="1" x14ac:dyDescent="0.2">
      <c r="A698" s="74"/>
      <c r="B698" s="76"/>
      <c r="C698" s="76"/>
      <c r="D698" s="77"/>
      <c r="E698" s="78"/>
      <c r="F698" s="100">
        <v>3</v>
      </c>
      <c r="G698" s="79"/>
      <c r="H698" s="80"/>
      <c r="I698" s="81"/>
      <c r="J698" s="78"/>
      <c r="K698" s="82"/>
      <c r="L698" s="83"/>
      <c r="M698" s="77"/>
      <c r="N698" s="101" t="s">
        <v>125</v>
      </c>
      <c r="O698" s="102">
        <v>4383000</v>
      </c>
      <c r="P698" s="103">
        <f t="shared" si="557"/>
        <v>7092000</v>
      </c>
      <c r="Q698" s="125">
        <f t="shared" si="557"/>
        <v>7701000</v>
      </c>
      <c r="R698" s="126">
        <f t="shared" si="557"/>
        <v>8339000</v>
      </c>
      <c r="S698" s="103">
        <f t="shared" si="557"/>
        <v>7092000</v>
      </c>
      <c r="T698" s="103"/>
      <c r="U698" s="103">
        <f t="shared" si="558"/>
        <v>694000</v>
      </c>
      <c r="V698" s="103">
        <f t="shared" si="558"/>
        <v>467000</v>
      </c>
      <c r="W698" s="103">
        <f>W1333+W699+W1023+W1079+W1277</f>
        <v>802500</v>
      </c>
      <c r="X698" s="103">
        <f t="shared" si="543"/>
        <v>1963500</v>
      </c>
      <c r="Y698" s="103">
        <f t="shared" si="544"/>
        <v>27.686125211505921</v>
      </c>
      <c r="AA698" s="103">
        <f t="shared" si="559"/>
        <v>680500</v>
      </c>
      <c r="AB698" s="103">
        <f t="shared" si="559"/>
        <v>678000</v>
      </c>
      <c r="AC698" s="103">
        <f>AC1333+AC699+AC1023+AC1079+AC1277</f>
        <v>692500</v>
      </c>
      <c r="AD698" s="103">
        <f t="shared" si="545"/>
        <v>2051000</v>
      </c>
      <c r="AE698" s="103">
        <f t="shared" si="546"/>
        <v>28.91990975747321</v>
      </c>
      <c r="AG698" s="103">
        <f t="shared" si="547"/>
        <v>4014500</v>
      </c>
      <c r="AH698" s="103">
        <f t="shared" si="548"/>
        <v>56.606034968979131</v>
      </c>
      <c r="AJ698" s="103">
        <f t="shared" si="560"/>
        <v>641000</v>
      </c>
      <c r="AK698" s="103">
        <f t="shared" si="560"/>
        <v>650500</v>
      </c>
      <c r="AL698" s="103">
        <f>AL1333+AL699+AL1023+AL1079+AL1277</f>
        <v>649000</v>
      </c>
      <c r="AM698" s="103">
        <f t="shared" si="549"/>
        <v>1940500</v>
      </c>
      <c r="AN698" s="103">
        <f t="shared" si="550"/>
        <v>27.361816130851665</v>
      </c>
      <c r="AP698" s="103">
        <f t="shared" si="561"/>
        <v>233500</v>
      </c>
      <c r="AQ698" s="103">
        <f t="shared" si="561"/>
        <v>192000</v>
      </c>
      <c r="AR698" s="103">
        <f>AR1333+AR699+AR1023+AR1079+AR1277</f>
        <v>711500</v>
      </c>
      <c r="AS698" s="103">
        <f t="shared" si="551"/>
        <v>1137000</v>
      </c>
      <c r="AT698" s="103">
        <f t="shared" si="552"/>
        <v>16.032148900169204</v>
      </c>
      <c r="AV698" s="103">
        <f t="shared" si="553"/>
        <v>3077500</v>
      </c>
      <c r="AW698" s="103">
        <f t="shared" si="554"/>
        <v>43.393965031020869</v>
      </c>
      <c r="AY698" s="103">
        <f t="shared" si="555"/>
        <v>7092000</v>
      </c>
      <c r="AZ698" s="103">
        <f t="shared" si="556"/>
        <v>100</v>
      </c>
      <c r="BB698" s="102">
        <f t="shared" si="536"/>
        <v>0</v>
      </c>
      <c r="BC698" s="103">
        <f t="shared" si="537"/>
        <v>0</v>
      </c>
      <c r="BD698" s="103">
        <f t="shared" si="538"/>
        <v>7092000</v>
      </c>
      <c r="BE698" s="93"/>
    </row>
    <row r="699" spans="1:57" ht="30" customHeight="1" x14ac:dyDescent="0.2">
      <c r="A699" s="74"/>
      <c r="B699" s="76"/>
      <c r="C699" s="76"/>
      <c r="D699" s="77"/>
      <c r="E699" s="78"/>
      <c r="F699" s="76"/>
      <c r="G699" s="104">
        <v>9</v>
      </c>
      <c r="H699" s="105"/>
      <c r="I699" s="81"/>
      <c r="J699" s="78"/>
      <c r="K699" s="82"/>
      <c r="L699" s="83"/>
      <c r="M699" s="77"/>
      <c r="N699" s="101" t="s">
        <v>126</v>
      </c>
      <c r="O699" s="102">
        <v>4383000</v>
      </c>
      <c r="P699" s="103">
        <f t="shared" si="557"/>
        <v>7092000</v>
      </c>
      <c r="Q699" s="125">
        <f t="shared" si="557"/>
        <v>7701000</v>
      </c>
      <c r="R699" s="126">
        <f t="shared" si="557"/>
        <v>8339000</v>
      </c>
      <c r="S699" s="103">
        <f t="shared" si="557"/>
        <v>7092000</v>
      </c>
      <c r="T699" s="103"/>
      <c r="U699" s="103">
        <f t="shared" si="558"/>
        <v>694000</v>
      </c>
      <c r="V699" s="103">
        <f t="shared" si="558"/>
        <v>467000</v>
      </c>
      <c r="W699" s="103">
        <f>W1334+W700+W1024+W1080+W1278</f>
        <v>802500</v>
      </c>
      <c r="X699" s="103">
        <f t="shared" si="543"/>
        <v>1963500</v>
      </c>
      <c r="Y699" s="103">
        <f t="shared" si="544"/>
        <v>27.686125211505921</v>
      </c>
      <c r="AA699" s="103">
        <f t="shared" si="559"/>
        <v>680500</v>
      </c>
      <c r="AB699" s="103">
        <f t="shared" si="559"/>
        <v>678000</v>
      </c>
      <c r="AC699" s="103">
        <f>AC1334+AC700+AC1024+AC1080+AC1278</f>
        <v>692500</v>
      </c>
      <c r="AD699" s="103">
        <f t="shared" si="545"/>
        <v>2051000</v>
      </c>
      <c r="AE699" s="103">
        <f t="shared" si="546"/>
        <v>28.91990975747321</v>
      </c>
      <c r="AG699" s="103">
        <f t="shared" si="547"/>
        <v>4014500</v>
      </c>
      <c r="AH699" s="103">
        <f t="shared" si="548"/>
        <v>56.606034968979131</v>
      </c>
      <c r="AJ699" s="103">
        <f t="shared" si="560"/>
        <v>641000</v>
      </c>
      <c r="AK699" s="103">
        <f t="shared" si="560"/>
        <v>650500</v>
      </c>
      <c r="AL699" s="103">
        <f>AL1334+AL700+AL1024+AL1080+AL1278</f>
        <v>649000</v>
      </c>
      <c r="AM699" s="103">
        <f t="shared" si="549"/>
        <v>1940500</v>
      </c>
      <c r="AN699" s="103">
        <f t="shared" si="550"/>
        <v>27.361816130851665</v>
      </c>
      <c r="AP699" s="103">
        <f t="shared" si="561"/>
        <v>233500</v>
      </c>
      <c r="AQ699" s="103">
        <f t="shared" si="561"/>
        <v>192000</v>
      </c>
      <c r="AR699" s="103">
        <f>AR1334+AR700+AR1024+AR1080+AR1278</f>
        <v>711500</v>
      </c>
      <c r="AS699" s="103">
        <f t="shared" si="551"/>
        <v>1137000</v>
      </c>
      <c r="AT699" s="103">
        <f t="shared" si="552"/>
        <v>16.032148900169204</v>
      </c>
      <c r="AV699" s="103">
        <f t="shared" si="553"/>
        <v>3077500</v>
      </c>
      <c r="AW699" s="103">
        <f t="shared" si="554"/>
        <v>43.393965031020869</v>
      </c>
      <c r="AY699" s="103">
        <f t="shared" si="555"/>
        <v>7092000</v>
      </c>
      <c r="AZ699" s="103">
        <f t="shared" si="556"/>
        <v>100</v>
      </c>
      <c r="BB699" s="102">
        <f t="shared" si="536"/>
        <v>0</v>
      </c>
      <c r="BC699" s="103">
        <f t="shared" si="537"/>
        <v>0</v>
      </c>
      <c r="BD699" s="103">
        <f t="shared" si="538"/>
        <v>7092000</v>
      </c>
      <c r="BE699" s="93"/>
    </row>
    <row r="700" spans="1:57" ht="30" customHeight="1" x14ac:dyDescent="0.2">
      <c r="A700" s="74"/>
      <c r="B700" s="76"/>
      <c r="C700" s="76"/>
      <c r="D700" s="77"/>
      <c r="E700" s="78"/>
      <c r="F700" s="76"/>
      <c r="G700" s="104"/>
      <c r="H700" s="169" t="s">
        <v>43</v>
      </c>
      <c r="I700" s="81"/>
      <c r="J700" s="78"/>
      <c r="K700" s="82"/>
      <c r="L700" s="83"/>
      <c r="M700" s="77"/>
      <c r="N700" s="101" t="s">
        <v>126</v>
      </c>
      <c r="O700" s="102">
        <v>4383000</v>
      </c>
      <c r="P700" s="103">
        <f t="shared" si="557"/>
        <v>7092000</v>
      </c>
      <c r="Q700" s="125">
        <f t="shared" si="557"/>
        <v>7701000</v>
      </c>
      <c r="R700" s="126">
        <f t="shared" si="557"/>
        <v>8339000</v>
      </c>
      <c r="S700" s="103">
        <f t="shared" si="557"/>
        <v>7092000</v>
      </c>
      <c r="T700" s="103"/>
      <c r="U700" s="103">
        <f t="shared" si="558"/>
        <v>694000</v>
      </c>
      <c r="V700" s="103">
        <f t="shared" si="558"/>
        <v>467000</v>
      </c>
      <c r="W700" s="103">
        <f>W1335+W701+W1025+W1081+W1279</f>
        <v>802500</v>
      </c>
      <c r="X700" s="103">
        <f t="shared" si="543"/>
        <v>1963500</v>
      </c>
      <c r="Y700" s="103">
        <f t="shared" si="544"/>
        <v>27.686125211505921</v>
      </c>
      <c r="AA700" s="103">
        <f t="shared" si="559"/>
        <v>680500</v>
      </c>
      <c r="AB700" s="103">
        <f t="shared" si="559"/>
        <v>678000</v>
      </c>
      <c r="AC700" s="103">
        <f>AC1335+AC701+AC1025+AC1081+AC1279</f>
        <v>692500</v>
      </c>
      <c r="AD700" s="103">
        <f t="shared" si="545"/>
        <v>2051000</v>
      </c>
      <c r="AE700" s="103">
        <f t="shared" si="546"/>
        <v>28.91990975747321</v>
      </c>
      <c r="AG700" s="103">
        <f t="shared" si="547"/>
        <v>4014500</v>
      </c>
      <c r="AH700" s="103">
        <f t="shared" si="548"/>
        <v>56.606034968979131</v>
      </c>
      <c r="AJ700" s="103">
        <f t="shared" si="560"/>
        <v>641000</v>
      </c>
      <c r="AK700" s="103">
        <f t="shared" si="560"/>
        <v>650500</v>
      </c>
      <c r="AL700" s="103">
        <f>AL1335+AL701+AL1025+AL1081+AL1279</f>
        <v>649000</v>
      </c>
      <c r="AM700" s="103">
        <f t="shared" si="549"/>
        <v>1940500</v>
      </c>
      <c r="AN700" s="103">
        <f t="shared" si="550"/>
        <v>27.361816130851665</v>
      </c>
      <c r="AP700" s="103">
        <f t="shared" si="561"/>
        <v>233500</v>
      </c>
      <c r="AQ700" s="103">
        <f t="shared" si="561"/>
        <v>192000</v>
      </c>
      <c r="AR700" s="103">
        <f>AR1335+AR701+AR1025+AR1081+AR1279</f>
        <v>711500</v>
      </c>
      <c r="AS700" s="103">
        <f t="shared" si="551"/>
        <v>1137000</v>
      </c>
      <c r="AT700" s="103">
        <f t="shared" si="552"/>
        <v>16.032148900169204</v>
      </c>
      <c r="AV700" s="103">
        <f t="shared" si="553"/>
        <v>3077500</v>
      </c>
      <c r="AW700" s="103">
        <f t="shared" si="554"/>
        <v>43.393965031020869</v>
      </c>
      <c r="AY700" s="103">
        <f t="shared" si="555"/>
        <v>7092000</v>
      </c>
      <c r="AZ700" s="103">
        <f t="shared" si="556"/>
        <v>100</v>
      </c>
      <c r="BB700" s="102">
        <f t="shared" si="536"/>
        <v>0</v>
      </c>
      <c r="BC700" s="103">
        <f t="shared" si="537"/>
        <v>0</v>
      </c>
      <c r="BD700" s="103">
        <f t="shared" si="538"/>
        <v>7092000</v>
      </c>
      <c r="BE700" s="93"/>
    </row>
    <row r="701" spans="1:57" ht="30" customHeight="1" thickBot="1" x14ac:dyDescent="0.25">
      <c r="A701" s="74"/>
      <c r="B701" s="76"/>
      <c r="C701" s="76"/>
      <c r="D701" s="77"/>
      <c r="E701" s="78"/>
      <c r="F701" s="76"/>
      <c r="G701" s="79"/>
      <c r="H701" s="80"/>
      <c r="I701" s="118">
        <v>2</v>
      </c>
      <c r="J701" s="78"/>
      <c r="K701" s="82"/>
      <c r="L701" s="83"/>
      <c r="M701" s="77"/>
      <c r="N701" s="119" t="s">
        <v>51</v>
      </c>
      <c r="O701" s="120">
        <v>4383000</v>
      </c>
      <c r="P701" s="121">
        <f>P702+P704+P706</f>
        <v>7092000</v>
      </c>
      <c r="Q701" s="122">
        <f>Q702+Q704+Q706</f>
        <v>7701000</v>
      </c>
      <c r="R701" s="123">
        <f>R702+R704+R706</f>
        <v>8339000</v>
      </c>
      <c r="S701" s="121">
        <f>S702+S704+S706</f>
        <v>7092000</v>
      </c>
      <c r="T701" s="121"/>
      <c r="U701" s="121">
        <f>U702+U704+U706</f>
        <v>694000</v>
      </c>
      <c r="V701" s="121">
        <f>V702+V704+V706</f>
        <v>467000</v>
      </c>
      <c r="W701" s="121">
        <f>W702+W704+W706</f>
        <v>802500</v>
      </c>
      <c r="X701" s="121">
        <f t="shared" si="543"/>
        <v>1963500</v>
      </c>
      <c r="Y701" s="121">
        <f t="shared" si="544"/>
        <v>27.686125211505921</v>
      </c>
      <c r="AA701" s="121">
        <f>AA702+AA704+AA706</f>
        <v>680500</v>
      </c>
      <c r="AB701" s="121">
        <f>AB702+AB704+AB706</f>
        <v>678000</v>
      </c>
      <c r="AC701" s="121">
        <f>AC702+AC704+AC706</f>
        <v>692500</v>
      </c>
      <c r="AD701" s="121">
        <f t="shared" si="545"/>
        <v>2051000</v>
      </c>
      <c r="AE701" s="121">
        <f t="shared" si="546"/>
        <v>28.91990975747321</v>
      </c>
      <c r="AG701" s="121">
        <f t="shared" si="547"/>
        <v>4014500</v>
      </c>
      <c r="AH701" s="121">
        <f t="shared" si="548"/>
        <v>56.606034968979131</v>
      </c>
      <c r="AJ701" s="121">
        <f>AJ702+AJ704+AJ706</f>
        <v>641000</v>
      </c>
      <c r="AK701" s="121">
        <f>AK702+AK704+AK706</f>
        <v>650500</v>
      </c>
      <c r="AL701" s="121">
        <f>AL702+AL704+AL706</f>
        <v>649000</v>
      </c>
      <c r="AM701" s="121">
        <f t="shared" si="549"/>
        <v>1940500</v>
      </c>
      <c r="AN701" s="121">
        <f t="shared" si="550"/>
        <v>27.361816130851665</v>
      </c>
      <c r="AP701" s="121">
        <f>AP702+AP704+AP706</f>
        <v>233500</v>
      </c>
      <c r="AQ701" s="121">
        <f>AQ702+AQ704+AQ706</f>
        <v>192000</v>
      </c>
      <c r="AR701" s="121">
        <f>AR702+AR704+AR706</f>
        <v>711500</v>
      </c>
      <c r="AS701" s="121">
        <f t="shared" si="551"/>
        <v>1137000</v>
      </c>
      <c r="AT701" s="121">
        <f t="shared" si="552"/>
        <v>16.032148900169204</v>
      </c>
      <c r="AV701" s="121">
        <f t="shared" si="553"/>
        <v>3077500</v>
      </c>
      <c r="AW701" s="121">
        <f t="shared" si="554"/>
        <v>43.393965031020869</v>
      </c>
      <c r="AY701" s="121">
        <f t="shared" si="555"/>
        <v>7092000</v>
      </c>
      <c r="AZ701" s="121">
        <f t="shared" si="556"/>
        <v>100</v>
      </c>
      <c r="BB701" s="120">
        <f t="shared" si="536"/>
        <v>0</v>
      </c>
      <c r="BC701" s="121">
        <f t="shared" si="537"/>
        <v>0</v>
      </c>
      <c r="BD701" s="121">
        <f t="shared" si="538"/>
        <v>7092000</v>
      </c>
      <c r="BE701" s="93"/>
    </row>
    <row r="702" spans="1:57" ht="30" customHeight="1" thickBot="1" x14ac:dyDescent="0.25">
      <c r="A702" s="74"/>
      <c r="B702" s="76"/>
      <c r="C702" s="76"/>
      <c r="D702" s="77"/>
      <c r="E702" s="78"/>
      <c r="F702" s="76"/>
      <c r="G702" s="79"/>
      <c r="H702" s="80"/>
      <c r="I702" s="81"/>
      <c r="J702" s="124" t="s">
        <v>60</v>
      </c>
      <c r="K702" s="82"/>
      <c r="L702" s="83"/>
      <c r="M702" s="77"/>
      <c r="N702" s="101" t="s">
        <v>61</v>
      </c>
      <c r="O702" s="103">
        <v>3708000</v>
      </c>
      <c r="P702" s="103">
        <f>P703</f>
        <v>6182000</v>
      </c>
      <c r="Q702" s="125">
        <f>Q703</f>
        <v>6708000</v>
      </c>
      <c r="R702" s="126">
        <f>R703</f>
        <v>7266000</v>
      </c>
      <c r="S702" s="103">
        <f>S703</f>
        <v>6182000</v>
      </c>
      <c r="T702" s="103"/>
      <c r="U702" s="103">
        <f>U703</f>
        <v>587000</v>
      </c>
      <c r="V702" s="103">
        <f>V703</f>
        <v>391000</v>
      </c>
      <c r="W702" s="103">
        <f>W703</f>
        <v>688000</v>
      </c>
      <c r="X702" s="103">
        <f t="shared" si="543"/>
        <v>1666000</v>
      </c>
      <c r="Y702" s="103">
        <f t="shared" si="544"/>
        <v>26.949207376253639</v>
      </c>
      <c r="AA702" s="103">
        <f>AA703</f>
        <v>611000</v>
      </c>
      <c r="AB702" s="103">
        <f>AB703</f>
        <v>612000</v>
      </c>
      <c r="AC702" s="103">
        <f>AC703</f>
        <v>625000</v>
      </c>
      <c r="AD702" s="103">
        <f t="shared" si="545"/>
        <v>1848000</v>
      </c>
      <c r="AE702" s="170">
        <f>AD702/(P702/100)</f>
        <v>29.893238434163703</v>
      </c>
      <c r="AG702" s="103">
        <f t="shared" si="547"/>
        <v>3514000</v>
      </c>
      <c r="AH702" s="103">
        <f t="shared" si="548"/>
        <v>56.842445810417338</v>
      </c>
      <c r="AJ702" s="103">
        <f>AJ703</f>
        <v>553000</v>
      </c>
      <c r="AK702" s="103">
        <f>AK703</f>
        <v>563000</v>
      </c>
      <c r="AL702" s="103">
        <f>AL703</f>
        <v>563000</v>
      </c>
      <c r="AM702" s="103">
        <f t="shared" si="549"/>
        <v>1679000</v>
      </c>
      <c r="AN702" s="170">
        <f>AM702/(P702/100)</f>
        <v>27.1594953089615</v>
      </c>
      <c r="AP702" s="103">
        <f>AP703</f>
        <v>172000</v>
      </c>
      <c r="AQ702" s="103">
        <f>AQ703</f>
        <v>172000</v>
      </c>
      <c r="AR702" s="103">
        <f>AR703</f>
        <v>645000</v>
      </c>
      <c r="AS702" s="103">
        <f t="shared" si="551"/>
        <v>989000</v>
      </c>
      <c r="AT702" s="170">
        <f>AS702/(P702/100)</f>
        <v>15.998058880621159</v>
      </c>
      <c r="AV702" s="103">
        <f t="shared" si="553"/>
        <v>2668000</v>
      </c>
      <c r="AW702" s="103">
        <f t="shared" si="554"/>
        <v>43.157554189582662</v>
      </c>
      <c r="AY702" s="103">
        <f t="shared" si="555"/>
        <v>6182000</v>
      </c>
      <c r="AZ702" s="103">
        <f t="shared" si="556"/>
        <v>100</v>
      </c>
      <c r="BB702" s="102">
        <f t="shared" si="536"/>
        <v>0</v>
      </c>
      <c r="BC702" s="103">
        <f t="shared" si="537"/>
        <v>0</v>
      </c>
      <c r="BD702" s="103">
        <f t="shared" si="538"/>
        <v>6182000</v>
      </c>
      <c r="BE702" s="93"/>
    </row>
    <row r="703" spans="1:57" ht="30" customHeight="1" thickBot="1" x14ac:dyDescent="0.25">
      <c r="A703" s="74"/>
      <c r="B703" s="76"/>
      <c r="C703" s="76"/>
      <c r="D703" s="77"/>
      <c r="E703" s="78"/>
      <c r="F703" s="76"/>
      <c r="G703" s="79"/>
      <c r="H703" s="80"/>
      <c r="I703" s="81"/>
      <c r="J703" s="78"/>
      <c r="K703" s="127">
        <v>1</v>
      </c>
      <c r="L703" s="83"/>
      <c r="M703" s="77"/>
      <c r="N703" s="128" t="s">
        <v>62</v>
      </c>
      <c r="O703" s="117">
        <v>3708000</v>
      </c>
      <c r="P703" s="117">
        <v>6182000</v>
      </c>
      <c r="Q703" s="117">
        <v>6708000</v>
      </c>
      <c r="R703" s="117">
        <v>7266000</v>
      </c>
      <c r="S703" s="117">
        <v>6182000</v>
      </c>
      <c r="T703" s="117"/>
      <c r="U703" s="160">
        <v>587000</v>
      </c>
      <c r="V703" s="160">
        <v>391000</v>
      </c>
      <c r="W703" s="160">
        <v>688000</v>
      </c>
      <c r="X703" s="117">
        <f>U703+V703+W703</f>
        <v>1666000</v>
      </c>
      <c r="Y703" s="144">
        <f>X703/(S703/100)</f>
        <v>26.949207376253639</v>
      </c>
      <c r="AA703" s="160">
        <v>611000</v>
      </c>
      <c r="AB703" s="160">
        <v>612000</v>
      </c>
      <c r="AC703" s="160">
        <v>625000</v>
      </c>
      <c r="AD703" s="117">
        <f t="shared" si="545"/>
        <v>1848000</v>
      </c>
      <c r="AE703" s="171">
        <f>AD703/(P703/100)</f>
        <v>29.893238434163703</v>
      </c>
      <c r="AG703" s="117">
        <f>X703+AD703</f>
        <v>3514000</v>
      </c>
      <c r="AH703" s="117">
        <f>AG703/(S703/100)</f>
        <v>56.842445810417338</v>
      </c>
      <c r="AJ703" s="160">
        <v>553000</v>
      </c>
      <c r="AK703" s="160">
        <v>563000</v>
      </c>
      <c r="AL703" s="160">
        <v>563000</v>
      </c>
      <c r="AM703" s="117">
        <f t="shared" si="549"/>
        <v>1679000</v>
      </c>
      <c r="AN703" s="171">
        <f>AM703/(P703/100)</f>
        <v>27.1594953089615</v>
      </c>
      <c r="AP703" s="160">
        <v>172000</v>
      </c>
      <c r="AQ703" s="160">
        <v>172000</v>
      </c>
      <c r="AR703" s="160">
        <v>645000</v>
      </c>
      <c r="AS703" s="117">
        <f t="shared" si="551"/>
        <v>989000</v>
      </c>
      <c r="AT703" s="171">
        <f>AS703/(P703/100)</f>
        <v>15.998058880621159</v>
      </c>
      <c r="AV703" s="117">
        <f>AM703+AS703</f>
        <v>2668000</v>
      </c>
      <c r="AW703" s="117">
        <f>AV703/(S703/100)</f>
        <v>43.157554189582662</v>
      </c>
      <c r="AY703" s="117">
        <f>AG703+AV703</f>
        <v>6182000</v>
      </c>
      <c r="AZ703" s="117">
        <f>AY703/(S703/100)</f>
        <v>100</v>
      </c>
      <c r="BB703" s="117">
        <f t="shared" si="536"/>
        <v>0</v>
      </c>
      <c r="BC703" s="117">
        <f t="shared" si="537"/>
        <v>0</v>
      </c>
      <c r="BD703" s="117">
        <f t="shared" si="538"/>
        <v>6182000</v>
      </c>
      <c r="BE703" s="93"/>
    </row>
    <row r="704" spans="1:57" ht="30" customHeight="1" thickBot="1" x14ac:dyDescent="0.25">
      <c r="A704" s="74"/>
      <c r="B704" s="76"/>
      <c r="C704" s="76"/>
      <c r="D704" s="77"/>
      <c r="E704" s="78"/>
      <c r="F704" s="76"/>
      <c r="G704" s="79"/>
      <c r="H704" s="80"/>
      <c r="I704" s="81"/>
      <c r="J704" s="124" t="s">
        <v>64</v>
      </c>
      <c r="K704" s="82"/>
      <c r="L704" s="83"/>
      <c r="M704" s="77"/>
      <c r="N704" s="101" t="s">
        <v>65</v>
      </c>
      <c r="O704" s="103">
        <v>623000</v>
      </c>
      <c r="P704" s="103">
        <f>P705</f>
        <v>860000</v>
      </c>
      <c r="Q704" s="125">
        <f>Q705</f>
        <v>940000</v>
      </c>
      <c r="R704" s="126">
        <f>R705</f>
        <v>1016000</v>
      </c>
      <c r="S704" s="103">
        <f>S705</f>
        <v>860000</v>
      </c>
      <c r="T704" s="103"/>
      <c r="U704" s="103">
        <f>U705</f>
        <v>107000</v>
      </c>
      <c r="V704" s="103">
        <f>V705</f>
        <v>71000</v>
      </c>
      <c r="W704" s="103">
        <f>W705</f>
        <v>103000</v>
      </c>
      <c r="X704" s="103">
        <f t="shared" si="543"/>
        <v>281000</v>
      </c>
      <c r="Y704" s="103">
        <f t="shared" si="544"/>
        <v>32.674418604651166</v>
      </c>
      <c r="AA704" s="103">
        <f>AA705</f>
        <v>64000</v>
      </c>
      <c r="AB704" s="103">
        <f>AB705</f>
        <v>65000</v>
      </c>
      <c r="AC704" s="103">
        <f>AC705</f>
        <v>65000</v>
      </c>
      <c r="AD704" s="103">
        <f t="shared" si="545"/>
        <v>194000</v>
      </c>
      <c r="AE704" s="170">
        <f>AD704/(P704/100)</f>
        <v>22.558139534883722</v>
      </c>
      <c r="AG704" s="103">
        <f t="shared" si="547"/>
        <v>475000</v>
      </c>
      <c r="AH704" s="103">
        <f t="shared" si="548"/>
        <v>55.232558139534881</v>
      </c>
      <c r="AJ704" s="103">
        <f>AJ705</f>
        <v>83000</v>
      </c>
      <c r="AK704" s="103">
        <f>AK705</f>
        <v>83000</v>
      </c>
      <c r="AL704" s="103">
        <f>AL705</f>
        <v>82000</v>
      </c>
      <c r="AM704" s="103">
        <f t="shared" si="549"/>
        <v>248000</v>
      </c>
      <c r="AN704" s="170">
        <f>AM704/(P704/100)</f>
        <v>28.837209302325583</v>
      </c>
      <c r="AP704" s="103">
        <f>AP705</f>
        <v>59000</v>
      </c>
      <c r="AQ704" s="103">
        <f>AQ705</f>
        <v>17000</v>
      </c>
      <c r="AR704" s="103">
        <f>AR705</f>
        <v>61000</v>
      </c>
      <c r="AS704" s="103">
        <f t="shared" si="551"/>
        <v>137000</v>
      </c>
      <c r="AT704" s="170">
        <f>AS704/(P704/100)</f>
        <v>15.930232558139535</v>
      </c>
      <c r="AV704" s="103">
        <f t="shared" si="553"/>
        <v>385000</v>
      </c>
      <c r="AW704" s="103">
        <f t="shared" si="554"/>
        <v>44.767441860465119</v>
      </c>
      <c r="AY704" s="103">
        <f t="shared" si="555"/>
        <v>860000</v>
      </c>
      <c r="AZ704" s="103">
        <f t="shared" si="556"/>
        <v>100</v>
      </c>
      <c r="BB704" s="102">
        <f t="shared" si="536"/>
        <v>0</v>
      </c>
      <c r="BC704" s="103">
        <f t="shared" si="537"/>
        <v>0</v>
      </c>
      <c r="BD704" s="103">
        <f t="shared" si="538"/>
        <v>860000</v>
      </c>
      <c r="BE704" s="93"/>
    </row>
    <row r="705" spans="1:57" ht="30" customHeight="1" x14ac:dyDescent="0.2">
      <c r="A705" s="74"/>
      <c r="B705" s="76"/>
      <c r="C705" s="76"/>
      <c r="D705" s="77"/>
      <c r="E705" s="78"/>
      <c r="F705" s="76"/>
      <c r="G705" s="79"/>
      <c r="H705" s="80"/>
      <c r="I705" s="81"/>
      <c r="J705" s="78"/>
      <c r="K705" s="127">
        <v>1</v>
      </c>
      <c r="L705" s="83"/>
      <c r="M705" s="77"/>
      <c r="N705" s="128" t="s">
        <v>62</v>
      </c>
      <c r="O705" s="117">
        <v>623000</v>
      </c>
      <c r="P705" s="117">
        <v>860000</v>
      </c>
      <c r="Q705" s="117">
        <v>940000</v>
      </c>
      <c r="R705" s="117">
        <v>1016000</v>
      </c>
      <c r="S705" s="117">
        <v>860000</v>
      </c>
      <c r="T705" s="117"/>
      <c r="U705" s="160">
        <v>107000</v>
      </c>
      <c r="V705" s="160">
        <v>71000</v>
      </c>
      <c r="W705" s="160">
        <v>103000</v>
      </c>
      <c r="X705" s="117">
        <f t="shared" si="543"/>
        <v>281000</v>
      </c>
      <c r="Y705" s="144">
        <f t="shared" si="544"/>
        <v>32.674418604651166</v>
      </c>
      <c r="AA705" s="160">
        <v>64000</v>
      </c>
      <c r="AB705" s="160">
        <v>65000</v>
      </c>
      <c r="AC705" s="160">
        <v>65000</v>
      </c>
      <c r="AD705" s="117">
        <f t="shared" si="545"/>
        <v>194000</v>
      </c>
      <c r="AE705" s="171">
        <f>AD705/(P705/100)</f>
        <v>22.558139534883722</v>
      </c>
      <c r="AG705" s="117">
        <f t="shared" si="547"/>
        <v>475000</v>
      </c>
      <c r="AH705" s="117">
        <f t="shared" si="548"/>
        <v>55.232558139534881</v>
      </c>
      <c r="AJ705" s="160">
        <v>83000</v>
      </c>
      <c r="AK705" s="160">
        <v>83000</v>
      </c>
      <c r="AL705" s="160">
        <v>82000</v>
      </c>
      <c r="AM705" s="117">
        <f t="shared" si="549"/>
        <v>248000</v>
      </c>
      <c r="AN705" s="171">
        <f>AM705/(P705/100)</f>
        <v>28.837209302325583</v>
      </c>
      <c r="AP705" s="160">
        <v>59000</v>
      </c>
      <c r="AQ705" s="160">
        <v>17000</v>
      </c>
      <c r="AR705" s="160">
        <v>61000</v>
      </c>
      <c r="AS705" s="117">
        <f t="shared" si="551"/>
        <v>137000</v>
      </c>
      <c r="AT705" s="171">
        <f>AS705/(P705/100)</f>
        <v>15.930232558139535</v>
      </c>
      <c r="AV705" s="117">
        <f t="shared" si="553"/>
        <v>385000</v>
      </c>
      <c r="AW705" s="117">
        <f t="shared" si="554"/>
        <v>44.767441860465119</v>
      </c>
      <c r="AY705" s="117">
        <f t="shared" si="555"/>
        <v>860000</v>
      </c>
      <c r="AZ705" s="117">
        <f t="shared" si="556"/>
        <v>100</v>
      </c>
      <c r="BB705" s="117">
        <f t="shared" si="536"/>
        <v>0</v>
      </c>
      <c r="BC705" s="117">
        <f t="shared" si="537"/>
        <v>0</v>
      </c>
      <c r="BD705" s="117">
        <f t="shared" si="538"/>
        <v>860000</v>
      </c>
      <c r="BE705" s="93"/>
    </row>
    <row r="706" spans="1:57" ht="30" customHeight="1" x14ac:dyDescent="0.2">
      <c r="A706" s="74"/>
      <c r="B706" s="76"/>
      <c r="C706" s="76"/>
      <c r="D706" s="77"/>
      <c r="E706" s="78"/>
      <c r="F706" s="76"/>
      <c r="G706" s="79"/>
      <c r="H706" s="80"/>
      <c r="I706" s="81"/>
      <c r="J706" s="124" t="s">
        <v>52</v>
      </c>
      <c r="K706" s="82"/>
      <c r="L706" s="83"/>
      <c r="M706" s="77"/>
      <c r="N706" s="101" t="s">
        <v>53</v>
      </c>
      <c r="O706" s="102">
        <v>52000</v>
      </c>
      <c r="P706" s="103">
        <f>P707+P708+P709+P710</f>
        <v>50000</v>
      </c>
      <c r="Q706" s="125">
        <f>Q707+Q708+Q709+Q710</f>
        <v>53000</v>
      </c>
      <c r="R706" s="126">
        <f>R707+R708+R709+R710</f>
        <v>57000</v>
      </c>
      <c r="S706" s="103">
        <f>S707+S708+S709+S710</f>
        <v>50000</v>
      </c>
      <c r="T706" s="103"/>
      <c r="U706" s="103">
        <f>U707+U708+U709+U710</f>
        <v>0</v>
      </c>
      <c r="V706" s="103">
        <f>V707+V708+V709+V710</f>
        <v>5000</v>
      </c>
      <c r="W706" s="103">
        <f>W707+W708+W709+W710</f>
        <v>11500</v>
      </c>
      <c r="X706" s="103">
        <f t="shared" si="543"/>
        <v>16500</v>
      </c>
      <c r="Y706" s="103">
        <f t="shared" si="544"/>
        <v>33</v>
      </c>
      <c r="AA706" s="103">
        <f>AA707+AA708+AA709+AA710</f>
        <v>5500</v>
      </c>
      <c r="AB706" s="103">
        <f>AB707+AB708+AB709+AB710</f>
        <v>1000</v>
      </c>
      <c r="AC706" s="103">
        <f>AC707+AC708+AC709+AC710</f>
        <v>2500</v>
      </c>
      <c r="AD706" s="103">
        <f t="shared" si="545"/>
        <v>9000</v>
      </c>
      <c r="AE706" s="103">
        <f>AD706/(S706/100)</f>
        <v>18</v>
      </c>
      <c r="AG706" s="103">
        <f t="shared" si="547"/>
        <v>25500</v>
      </c>
      <c r="AH706" s="103">
        <f t="shared" si="548"/>
        <v>51</v>
      </c>
      <c r="AJ706" s="103">
        <f>AJ707+AJ708+AJ709+AJ710</f>
        <v>5000</v>
      </c>
      <c r="AK706" s="103">
        <f>AK707+AK708+AK709+AK710</f>
        <v>4500</v>
      </c>
      <c r="AL706" s="103">
        <f>AL707+AL708+AL709+AL710</f>
        <v>4000</v>
      </c>
      <c r="AM706" s="103">
        <f t="shared" si="549"/>
        <v>13500</v>
      </c>
      <c r="AN706" s="103">
        <f>AM706/(S706/100)</f>
        <v>27</v>
      </c>
      <c r="AP706" s="103">
        <f>AP707+AP708+AP709+AP710</f>
        <v>2500</v>
      </c>
      <c r="AQ706" s="103">
        <f>AQ707+AQ708+AQ709+AQ710</f>
        <v>3000</v>
      </c>
      <c r="AR706" s="103">
        <f>AR707+AR708+AR709+AR710</f>
        <v>5500</v>
      </c>
      <c r="AS706" s="103">
        <f t="shared" si="551"/>
        <v>11000</v>
      </c>
      <c r="AT706" s="103">
        <f>AS706/(S706/100)</f>
        <v>22</v>
      </c>
      <c r="AV706" s="103">
        <f t="shared" si="553"/>
        <v>24500</v>
      </c>
      <c r="AW706" s="103">
        <f t="shared" si="554"/>
        <v>49</v>
      </c>
      <c r="AY706" s="103">
        <f t="shared" si="555"/>
        <v>50000</v>
      </c>
      <c r="AZ706" s="103">
        <f t="shared" si="556"/>
        <v>100</v>
      </c>
      <c r="BB706" s="102">
        <f t="shared" ref="BB706:BB769" si="562">S706-AY706</f>
        <v>0</v>
      </c>
      <c r="BC706" s="103">
        <f t="shared" ref="BC706:BC730" si="563">BB706/(S706/100)</f>
        <v>0</v>
      </c>
      <c r="BD706" s="103">
        <f t="shared" ref="BD706:BD769" si="564">S706-BB706</f>
        <v>50000</v>
      </c>
      <c r="BE706" s="93"/>
    </row>
    <row r="707" spans="1:57" ht="30" customHeight="1" x14ac:dyDescent="0.2">
      <c r="A707" s="74"/>
      <c r="B707" s="76"/>
      <c r="C707" s="76"/>
      <c r="D707" s="77"/>
      <c r="E707" s="78"/>
      <c r="F707" s="76"/>
      <c r="G707" s="79"/>
      <c r="H707" s="80"/>
      <c r="I707" s="81"/>
      <c r="J707" s="78"/>
      <c r="K707" s="127">
        <v>2</v>
      </c>
      <c r="L707" s="83"/>
      <c r="M707" s="77"/>
      <c r="N707" s="128" t="s">
        <v>54</v>
      </c>
      <c r="O707" s="129">
        <v>4000</v>
      </c>
      <c r="P707" s="117">
        <v>5000</v>
      </c>
      <c r="Q707" s="117">
        <v>6000</v>
      </c>
      <c r="R707" s="117">
        <v>6000</v>
      </c>
      <c r="S707" s="117">
        <v>5000</v>
      </c>
      <c r="T707" s="117"/>
      <c r="U707" s="117"/>
      <c r="V707" s="117"/>
      <c r="W707" s="117">
        <v>2000</v>
      </c>
      <c r="X707" s="117">
        <f t="shared" si="543"/>
        <v>2000</v>
      </c>
      <c r="Y707" s="144">
        <f t="shared" si="544"/>
        <v>40</v>
      </c>
      <c r="AA707" s="117">
        <v>500</v>
      </c>
      <c r="AB707" s="117">
        <v>500</v>
      </c>
      <c r="AC707" s="117">
        <v>1000</v>
      </c>
      <c r="AD707" s="117">
        <f t="shared" si="545"/>
        <v>2000</v>
      </c>
      <c r="AE707" s="144">
        <f>AD707/(S707/100)</f>
        <v>40</v>
      </c>
      <c r="AG707" s="117">
        <f t="shared" si="547"/>
        <v>4000</v>
      </c>
      <c r="AH707" s="117">
        <f t="shared" si="548"/>
        <v>80</v>
      </c>
      <c r="AJ707" s="117">
        <v>500</v>
      </c>
      <c r="AK707" s="117">
        <v>500</v>
      </c>
      <c r="AL707" s="117"/>
      <c r="AM707" s="117">
        <f t="shared" si="549"/>
        <v>1000</v>
      </c>
      <c r="AN707" s="144">
        <f>AM707/(S707/100)</f>
        <v>20</v>
      </c>
      <c r="AP707" s="117"/>
      <c r="AQ707" s="117"/>
      <c r="AR707" s="117"/>
      <c r="AS707" s="117">
        <f t="shared" si="551"/>
        <v>0</v>
      </c>
      <c r="AT707" s="144">
        <f>AS707/(S707/100)</f>
        <v>0</v>
      </c>
      <c r="AV707" s="117">
        <f t="shared" si="553"/>
        <v>1000</v>
      </c>
      <c r="AW707" s="117">
        <f t="shared" si="554"/>
        <v>20</v>
      </c>
      <c r="AY707" s="117">
        <f t="shared" si="555"/>
        <v>5000</v>
      </c>
      <c r="AZ707" s="117">
        <f t="shared" si="556"/>
        <v>100</v>
      </c>
      <c r="BB707" s="117">
        <f t="shared" si="562"/>
        <v>0</v>
      </c>
      <c r="BC707" s="117">
        <f t="shared" si="563"/>
        <v>0</v>
      </c>
      <c r="BD707" s="117">
        <f t="shared" si="564"/>
        <v>5000</v>
      </c>
      <c r="BE707" s="93"/>
    </row>
    <row r="708" spans="1:57" ht="30" customHeight="1" x14ac:dyDescent="0.2">
      <c r="A708" s="74"/>
      <c r="B708" s="76"/>
      <c r="C708" s="76"/>
      <c r="D708" s="77"/>
      <c r="E708" s="78"/>
      <c r="F708" s="76"/>
      <c r="G708" s="79"/>
      <c r="H708" s="80"/>
      <c r="I708" s="81"/>
      <c r="J708" s="78"/>
      <c r="K708" s="127">
        <v>3</v>
      </c>
      <c r="L708" s="83"/>
      <c r="M708" s="77"/>
      <c r="N708" s="128" t="s">
        <v>66</v>
      </c>
      <c r="O708" s="129">
        <v>9000</v>
      </c>
      <c r="P708" s="117">
        <v>7000</v>
      </c>
      <c r="Q708" s="117">
        <v>7000</v>
      </c>
      <c r="R708" s="117">
        <v>9000</v>
      </c>
      <c r="S708" s="117">
        <v>7000</v>
      </c>
      <c r="T708" s="117"/>
      <c r="U708" s="117"/>
      <c r="V708" s="117"/>
      <c r="W708" s="117">
        <v>1000</v>
      </c>
      <c r="X708" s="117">
        <f t="shared" si="543"/>
        <v>1000</v>
      </c>
      <c r="Y708" s="144">
        <f t="shared" si="544"/>
        <v>14.285714285714286</v>
      </c>
      <c r="AA708" s="117">
        <v>500</v>
      </c>
      <c r="AB708" s="117">
        <v>500</v>
      </c>
      <c r="AC708" s="117">
        <v>500</v>
      </c>
      <c r="AD708" s="117">
        <f t="shared" si="545"/>
        <v>1500</v>
      </c>
      <c r="AE708" s="144">
        <f>AD708/(S708/100)</f>
        <v>21.428571428571427</v>
      </c>
      <c r="AG708" s="117">
        <f t="shared" si="547"/>
        <v>2500</v>
      </c>
      <c r="AH708" s="117">
        <f t="shared" si="548"/>
        <v>35.714285714285715</v>
      </c>
      <c r="AJ708" s="117">
        <v>500</v>
      </c>
      <c r="AK708" s="117">
        <v>500</v>
      </c>
      <c r="AL708" s="117">
        <v>1000</v>
      </c>
      <c r="AM708" s="117">
        <f t="shared" si="549"/>
        <v>2000</v>
      </c>
      <c r="AN708" s="144">
        <f>AM708/(S708/100)</f>
        <v>28.571428571428573</v>
      </c>
      <c r="AP708" s="117">
        <v>500</v>
      </c>
      <c r="AQ708" s="117">
        <v>500</v>
      </c>
      <c r="AR708" s="117">
        <v>1500</v>
      </c>
      <c r="AS708" s="117">
        <f t="shared" si="551"/>
        <v>2500</v>
      </c>
      <c r="AT708" s="144">
        <f>AS708/(S708/100)</f>
        <v>35.714285714285715</v>
      </c>
      <c r="AV708" s="117">
        <f t="shared" si="553"/>
        <v>4500</v>
      </c>
      <c r="AW708" s="117">
        <f t="shared" si="554"/>
        <v>64.285714285714292</v>
      </c>
      <c r="AY708" s="117">
        <f t="shared" si="555"/>
        <v>7000</v>
      </c>
      <c r="AZ708" s="117">
        <f t="shared" si="556"/>
        <v>100</v>
      </c>
      <c r="BB708" s="117">
        <f t="shared" si="562"/>
        <v>0</v>
      </c>
      <c r="BC708" s="117">
        <f t="shared" si="563"/>
        <v>0</v>
      </c>
      <c r="BD708" s="117">
        <f t="shared" si="564"/>
        <v>7000</v>
      </c>
      <c r="BE708" s="93"/>
    </row>
    <row r="709" spans="1:57" ht="30" customHeight="1" x14ac:dyDescent="0.2">
      <c r="A709" s="74"/>
      <c r="B709" s="76"/>
      <c r="C709" s="76"/>
      <c r="D709" s="77"/>
      <c r="E709" s="78"/>
      <c r="F709" s="76"/>
      <c r="G709" s="79"/>
      <c r="H709" s="80"/>
      <c r="I709" s="81"/>
      <c r="J709" s="78"/>
      <c r="K709" s="127">
        <v>5</v>
      </c>
      <c r="L709" s="83"/>
      <c r="M709" s="77"/>
      <c r="N709" s="128" t="s">
        <v>55</v>
      </c>
      <c r="O709" s="129">
        <v>32000</v>
      </c>
      <c r="P709" s="117">
        <v>32000</v>
      </c>
      <c r="Q709" s="117">
        <v>34000</v>
      </c>
      <c r="R709" s="117">
        <v>36000</v>
      </c>
      <c r="S709" s="117">
        <v>32000</v>
      </c>
      <c r="T709" s="117"/>
      <c r="U709" s="117"/>
      <c r="V709" s="117">
        <v>5000</v>
      </c>
      <c r="W709" s="117">
        <v>6500</v>
      </c>
      <c r="X709" s="117">
        <f t="shared" si="543"/>
        <v>11500</v>
      </c>
      <c r="Y709" s="144">
        <f t="shared" si="544"/>
        <v>35.9375</v>
      </c>
      <c r="AA709" s="117">
        <v>500</v>
      </c>
      <c r="AB709" s="117"/>
      <c r="AC709" s="117">
        <v>1000</v>
      </c>
      <c r="AD709" s="117">
        <f t="shared" si="545"/>
        <v>1500</v>
      </c>
      <c r="AE709" s="144">
        <f>AD709/(S709/100)</f>
        <v>4.6875</v>
      </c>
      <c r="AG709" s="117">
        <f t="shared" si="547"/>
        <v>13000</v>
      </c>
      <c r="AH709" s="117">
        <f t="shared" si="548"/>
        <v>40.625</v>
      </c>
      <c r="AJ709" s="117">
        <v>4000</v>
      </c>
      <c r="AK709" s="117">
        <v>3500</v>
      </c>
      <c r="AL709" s="117">
        <v>3000</v>
      </c>
      <c r="AM709" s="117">
        <f t="shared" si="549"/>
        <v>10500</v>
      </c>
      <c r="AN709" s="144">
        <f>AM709/(S709/100)</f>
        <v>32.8125</v>
      </c>
      <c r="AP709" s="117">
        <v>2000</v>
      </c>
      <c r="AQ709" s="117">
        <v>2500</v>
      </c>
      <c r="AR709" s="117">
        <v>4000</v>
      </c>
      <c r="AS709" s="117">
        <f t="shared" si="551"/>
        <v>8500</v>
      </c>
      <c r="AT709" s="144">
        <f>AS709/(S709/100)</f>
        <v>26.5625</v>
      </c>
      <c r="AV709" s="117">
        <f t="shared" si="553"/>
        <v>19000</v>
      </c>
      <c r="AW709" s="117">
        <f t="shared" si="554"/>
        <v>59.375</v>
      </c>
      <c r="AY709" s="117">
        <f t="shared" si="555"/>
        <v>32000</v>
      </c>
      <c r="AZ709" s="117">
        <f t="shared" si="556"/>
        <v>100</v>
      </c>
      <c r="BB709" s="117">
        <f t="shared" si="562"/>
        <v>0</v>
      </c>
      <c r="BC709" s="117">
        <f t="shared" si="563"/>
        <v>0</v>
      </c>
      <c r="BD709" s="117">
        <f t="shared" si="564"/>
        <v>32000</v>
      </c>
      <c r="BE709" s="93"/>
    </row>
    <row r="710" spans="1:57" ht="30" customHeight="1" x14ac:dyDescent="0.2">
      <c r="A710" s="74"/>
      <c r="B710" s="76"/>
      <c r="C710" s="76"/>
      <c r="D710" s="77"/>
      <c r="E710" s="78"/>
      <c r="F710" s="76"/>
      <c r="G710" s="79"/>
      <c r="H710" s="80"/>
      <c r="I710" s="81"/>
      <c r="J710" s="78"/>
      <c r="K710" s="127">
        <v>7</v>
      </c>
      <c r="L710" s="83"/>
      <c r="M710" s="77"/>
      <c r="N710" s="128" t="s">
        <v>56</v>
      </c>
      <c r="O710" s="129">
        <v>7000</v>
      </c>
      <c r="P710" s="117">
        <v>6000</v>
      </c>
      <c r="Q710" s="117">
        <v>6000</v>
      </c>
      <c r="R710" s="117">
        <v>6000</v>
      </c>
      <c r="S710" s="117">
        <v>6000</v>
      </c>
      <c r="T710" s="117"/>
      <c r="U710" s="117"/>
      <c r="V710" s="117"/>
      <c r="W710" s="117">
        <v>2000</v>
      </c>
      <c r="X710" s="117">
        <f t="shared" si="543"/>
        <v>2000</v>
      </c>
      <c r="Y710" s="144">
        <f t="shared" si="544"/>
        <v>33.333333333333336</v>
      </c>
      <c r="AA710" s="117">
        <v>4000</v>
      </c>
      <c r="AB710" s="117"/>
      <c r="AC710" s="117"/>
      <c r="AD710" s="117">
        <f t="shared" si="545"/>
        <v>4000</v>
      </c>
      <c r="AE710" s="144">
        <f>AD710/(S710/100)</f>
        <v>66.666666666666671</v>
      </c>
      <c r="AG710" s="117">
        <f t="shared" si="547"/>
        <v>6000</v>
      </c>
      <c r="AH710" s="117">
        <f t="shared" si="548"/>
        <v>100</v>
      </c>
      <c r="AJ710" s="117"/>
      <c r="AK710" s="117"/>
      <c r="AL710" s="117"/>
      <c r="AM710" s="117">
        <f t="shared" si="549"/>
        <v>0</v>
      </c>
      <c r="AN710" s="144">
        <f>AM710/(S710/100)</f>
        <v>0</v>
      </c>
      <c r="AP710" s="117"/>
      <c r="AQ710" s="117"/>
      <c r="AR710" s="117"/>
      <c r="AS710" s="117">
        <f t="shared" si="551"/>
        <v>0</v>
      </c>
      <c r="AT710" s="144">
        <f>AS710/(S710/100)</f>
        <v>0</v>
      </c>
      <c r="AV710" s="117">
        <f t="shared" si="553"/>
        <v>0</v>
      </c>
      <c r="AW710" s="117">
        <f t="shared" si="554"/>
        <v>0</v>
      </c>
      <c r="AY710" s="117">
        <f t="shared" si="555"/>
        <v>6000</v>
      </c>
      <c r="AZ710" s="117">
        <f t="shared" si="556"/>
        <v>100</v>
      </c>
      <c r="BB710" s="117">
        <f t="shared" si="562"/>
        <v>0</v>
      </c>
      <c r="BC710" s="117">
        <f t="shared" si="563"/>
        <v>0</v>
      </c>
      <c r="BD710" s="117">
        <f t="shared" si="564"/>
        <v>6000</v>
      </c>
      <c r="BE710" s="93"/>
    </row>
    <row r="711" spans="1:57" ht="30" customHeight="1" x14ac:dyDescent="0.2">
      <c r="A711" s="74"/>
      <c r="B711" s="76"/>
      <c r="C711" s="76"/>
      <c r="D711" s="426" t="s">
        <v>41</v>
      </c>
      <c r="E711" s="427"/>
      <c r="F711" s="428"/>
      <c r="G711" s="429"/>
      <c r="H711" s="430"/>
      <c r="I711" s="431"/>
      <c r="J711" s="427"/>
      <c r="K711" s="432"/>
      <c r="L711" s="433"/>
      <c r="M711" s="434"/>
      <c r="N711" s="435" t="s">
        <v>127</v>
      </c>
      <c r="O711" s="436">
        <v>24171000</v>
      </c>
      <c r="P711" s="436">
        <f>P712+P737+P744+P751+P758</f>
        <v>42900000</v>
      </c>
      <c r="Q711" s="436">
        <f>Q712+Q737+Q744+Q751+Q758</f>
        <v>45842000</v>
      </c>
      <c r="R711" s="436">
        <f>R712+R737+R744+R751+R758</f>
        <v>49195000</v>
      </c>
      <c r="S711" s="436">
        <f>S712+S737+S744+S751+S758</f>
        <v>42900000</v>
      </c>
      <c r="T711" s="436"/>
      <c r="U711" s="436">
        <f>U712+U737+U744+U751+U758</f>
        <v>849000</v>
      </c>
      <c r="V711" s="436">
        <f>V712+V737+V744+V751+V758</f>
        <v>2847000</v>
      </c>
      <c r="W711" s="436">
        <f>W712+W737+W744+W751+W758</f>
        <v>4979000</v>
      </c>
      <c r="X711" s="436">
        <f t="shared" si="543"/>
        <v>8675000</v>
      </c>
      <c r="Y711" s="436">
        <f t="shared" si="544"/>
        <v>20.221445221445222</v>
      </c>
      <c r="Z711" s="438"/>
      <c r="AA711" s="436">
        <f>AA712+AA737+AA744+AA751+AA758</f>
        <v>4808000</v>
      </c>
      <c r="AB711" s="436">
        <f>AB712+AB737+AB744+AB751+AB758</f>
        <v>4068500</v>
      </c>
      <c r="AC711" s="436">
        <f>AC712+AC737+AC744+AC751+AC758</f>
        <v>3675500</v>
      </c>
      <c r="AD711" s="436">
        <f t="shared" si="545"/>
        <v>12552000</v>
      </c>
      <c r="AE711" s="436">
        <f t="shared" si="546"/>
        <v>29.25874125874126</v>
      </c>
      <c r="AF711" s="438"/>
      <c r="AG711" s="436">
        <f t="shared" si="547"/>
        <v>21227000</v>
      </c>
      <c r="AH711" s="436">
        <f t="shared" si="548"/>
        <v>49.480186480186482</v>
      </c>
      <c r="AI711" s="438"/>
      <c r="AJ711" s="436">
        <f>AJ712+AJ737+AJ744+AJ751+AJ758</f>
        <v>4510500</v>
      </c>
      <c r="AK711" s="436">
        <f>AK712+AK737+AK744+AK751+AK758</f>
        <v>4190000</v>
      </c>
      <c r="AL711" s="436">
        <f>AL712+AL737+AL744+AL751+AL758</f>
        <v>4135000</v>
      </c>
      <c r="AM711" s="436">
        <f t="shared" si="549"/>
        <v>12835500</v>
      </c>
      <c r="AN711" s="436">
        <f t="shared" si="550"/>
        <v>29.91958041958042</v>
      </c>
      <c r="AO711" s="438"/>
      <c r="AP711" s="436">
        <f>AP712+AP737+AP744+AP751+AP758</f>
        <v>3037500</v>
      </c>
      <c r="AQ711" s="436">
        <f>AQ712+AQ737+AQ744+AQ751+AQ758</f>
        <v>2646500</v>
      </c>
      <c r="AR711" s="436">
        <f>AR712+AR737+AR744+AR751+AR758</f>
        <v>3153500</v>
      </c>
      <c r="AS711" s="436">
        <f t="shared" si="551"/>
        <v>8837500</v>
      </c>
      <c r="AT711" s="436">
        <f t="shared" si="552"/>
        <v>20.600233100233101</v>
      </c>
      <c r="AU711" s="438"/>
      <c r="AV711" s="436">
        <f t="shared" si="553"/>
        <v>21673000</v>
      </c>
      <c r="AW711" s="436">
        <f t="shared" si="554"/>
        <v>50.519813519813518</v>
      </c>
      <c r="AX711" s="438"/>
      <c r="AY711" s="436">
        <f t="shared" si="555"/>
        <v>42900000</v>
      </c>
      <c r="AZ711" s="436">
        <f t="shared" si="556"/>
        <v>100</v>
      </c>
      <c r="BB711" s="95">
        <f t="shared" si="562"/>
        <v>0</v>
      </c>
      <c r="BC711" s="95">
        <f t="shared" si="563"/>
        <v>0</v>
      </c>
      <c r="BD711" s="95">
        <f t="shared" si="564"/>
        <v>42900000</v>
      </c>
      <c r="BE711" s="93"/>
    </row>
    <row r="712" spans="1:57" ht="30" customHeight="1" x14ac:dyDescent="0.2">
      <c r="A712" s="74"/>
      <c r="B712" s="76"/>
      <c r="C712" s="76"/>
      <c r="D712" s="77"/>
      <c r="E712" s="97" t="s">
        <v>60</v>
      </c>
      <c r="F712" s="76"/>
      <c r="G712" s="79"/>
      <c r="H712" s="80"/>
      <c r="I712" s="81"/>
      <c r="J712" s="78"/>
      <c r="K712" s="82"/>
      <c r="L712" s="83"/>
      <c r="M712" s="77"/>
      <c r="N712" s="84" t="s">
        <v>124</v>
      </c>
      <c r="O712" s="98">
        <v>3984000</v>
      </c>
      <c r="P712" s="99">
        <f t="shared" ref="P712:S713" si="565">P713</f>
        <v>5347000</v>
      </c>
      <c r="Q712" s="99">
        <f t="shared" si="565"/>
        <v>5819000</v>
      </c>
      <c r="R712" s="99">
        <f t="shared" si="565"/>
        <v>6250000</v>
      </c>
      <c r="S712" s="99">
        <f t="shared" si="565"/>
        <v>5347000</v>
      </c>
      <c r="T712" s="99"/>
      <c r="U712" s="99">
        <f>U713</f>
        <v>285000</v>
      </c>
      <c r="V712" s="99">
        <f>V713</f>
        <v>216000</v>
      </c>
      <c r="W712" s="99">
        <f>W1347+W713+W1037+W1093+W1291</f>
        <v>534500</v>
      </c>
      <c r="X712" s="99">
        <f t="shared" si="543"/>
        <v>1035500</v>
      </c>
      <c r="Y712" s="99">
        <f t="shared" si="544"/>
        <v>19.36599962595848</v>
      </c>
      <c r="AA712" s="99">
        <f>AA713</f>
        <v>514500</v>
      </c>
      <c r="AB712" s="99">
        <f>AB713</f>
        <v>518500</v>
      </c>
      <c r="AC712" s="99">
        <f>AC1347+AC713+AC1037+AC1093+AC1291</f>
        <v>517500</v>
      </c>
      <c r="AD712" s="99">
        <f t="shared" si="545"/>
        <v>1550500</v>
      </c>
      <c r="AE712" s="99">
        <f t="shared" si="546"/>
        <v>28.997568730129043</v>
      </c>
      <c r="AG712" s="99">
        <f t="shared" si="547"/>
        <v>2586000</v>
      </c>
      <c r="AH712" s="99">
        <f t="shared" si="548"/>
        <v>48.363568356087526</v>
      </c>
      <c r="AJ712" s="99">
        <f>AJ713</f>
        <v>498000</v>
      </c>
      <c r="AK712" s="99">
        <f>AK713</f>
        <v>494000</v>
      </c>
      <c r="AL712" s="99">
        <f>AL1347+AL713+AL1037+AL1093+AL1291</f>
        <v>495500</v>
      </c>
      <c r="AM712" s="99">
        <f t="shared" si="549"/>
        <v>1487500</v>
      </c>
      <c r="AN712" s="99">
        <f t="shared" si="550"/>
        <v>27.819337946512064</v>
      </c>
      <c r="AP712" s="99">
        <f>AP713</f>
        <v>457500</v>
      </c>
      <c r="AQ712" s="99">
        <f>AQ713</f>
        <v>457500</v>
      </c>
      <c r="AR712" s="99">
        <f>AR1347+AR713+AR1037+AR1093+AR1291</f>
        <v>358500</v>
      </c>
      <c r="AS712" s="99">
        <f t="shared" si="551"/>
        <v>1273500</v>
      </c>
      <c r="AT712" s="99">
        <f t="shared" si="552"/>
        <v>23.817093697400413</v>
      </c>
      <c r="AV712" s="99">
        <f t="shared" si="553"/>
        <v>2761000</v>
      </c>
      <c r="AW712" s="99">
        <f t="shared" si="554"/>
        <v>51.636431643912474</v>
      </c>
      <c r="AY712" s="99">
        <f t="shared" si="555"/>
        <v>5347000</v>
      </c>
      <c r="AZ712" s="99">
        <f t="shared" si="556"/>
        <v>100</v>
      </c>
      <c r="BB712" s="98">
        <f t="shared" si="562"/>
        <v>0</v>
      </c>
      <c r="BC712" s="99">
        <f t="shared" si="563"/>
        <v>0</v>
      </c>
      <c r="BD712" s="99">
        <f t="shared" si="564"/>
        <v>5347000</v>
      </c>
      <c r="BE712" s="93"/>
    </row>
    <row r="713" spans="1:57" ht="30" customHeight="1" x14ac:dyDescent="0.2">
      <c r="A713" s="74"/>
      <c r="B713" s="76"/>
      <c r="C713" s="76"/>
      <c r="D713" s="77"/>
      <c r="E713" s="78"/>
      <c r="F713" s="100">
        <v>3</v>
      </c>
      <c r="G713" s="79"/>
      <c r="H713" s="80"/>
      <c r="I713" s="81"/>
      <c r="J713" s="78"/>
      <c r="K713" s="82"/>
      <c r="L713" s="83"/>
      <c r="M713" s="77"/>
      <c r="N713" s="101" t="s">
        <v>125</v>
      </c>
      <c r="O713" s="102">
        <v>3984000</v>
      </c>
      <c r="P713" s="103">
        <f t="shared" si="565"/>
        <v>5347000</v>
      </c>
      <c r="Q713" s="103">
        <f t="shared" si="565"/>
        <v>5819000</v>
      </c>
      <c r="R713" s="103">
        <f t="shared" si="565"/>
        <v>6250000</v>
      </c>
      <c r="S713" s="103">
        <f t="shared" si="565"/>
        <v>5347000</v>
      </c>
      <c r="T713" s="103"/>
      <c r="U713" s="103">
        <f>U714</f>
        <v>285000</v>
      </c>
      <c r="V713" s="103">
        <f>V714</f>
        <v>216000</v>
      </c>
      <c r="W713" s="103">
        <f>W1348+W714+W1038+W1094+W1292</f>
        <v>534500</v>
      </c>
      <c r="X713" s="103">
        <f t="shared" si="543"/>
        <v>1035500</v>
      </c>
      <c r="Y713" s="103">
        <f t="shared" si="544"/>
        <v>19.36599962595848</v>
      </c>
      <c r="AA713" s="103">
        <f>AA714</f>
        <v>514500</v>
      </c>
      <c r="AB713" s="103">
        <f>AB714</f>
        <v>518500</v>
      </c>
      <c r="AC713" s="103">
        <f>AC1348+AC714+AC1038+AC1094+AC1292</f>
        <v>517500</v>
      </c>
      <c r="AD713" s="103">
        <f t="shared" si="545"/>
        <v>1550500</v>
      </c>
      <c r="AE713" s="103">
        <f t="shared" si="546"/>
        <v>28.997568730129043</v>
      </c>
      <c r="AG713" s="103">
        <f t="shared" si="547"/>
        <v>2586000</v>
      </c>
      <c r="AH713" s="103">
        <f t="shared" si="548"/>
        <v>48.363568356087526</v>
      </c>
      <c r="AJ713" s="103">
        <f>AJ714</f>
        <v>498000</v>
      </c>
      <c r="AK713" s="103">
        <f>AK714</f>
        <v>494000</v>
      </c>
      <c r="AL713" s="103">
        <f>AL1348+AL714+AL1038+AL1094+AL1292</f>
        <v>495500</v>
      </c>
      <c r="AM713" s="103">
        <f t="shared" si="549"/>
        <v>1487500</v>
      </c>
      <c r="AN713" s="103">
        <f t="shared" si="550"/>
        <v>27.819337946512064</v>
      </c>
      <c r="AP713" s="103">
        <f>AP714</f>
        <v>457500</v>
      </c>
      <c r="AQ713" s="103">
        <f>AQ714</f>
        <v>457500</v>
      </c>
      <c r="AR713" s="103">
        <f>AR1348+AR714+AR1038+AR1094+AR1292</f>
        <v>358500</v>
      </c>
      <c r="AS713" s="103">
        <f t="shared" si="551"/>
        <v>1273500</v>
      </c>
      <c r="AT713" s="103">
        <f t="shared" si="552"/>
        <v>23.817093697400413</v>
      </c>
      <c r="AV713" s="103">
        <f t="shared" si="553"/>
        <v>2761000</v>
      </c>
      <c r="AW713" s="103">
        <f t="shared" si="554"/>
        <v>51.636431643912474</v>
      </c>
      <c r="AY713" s="103">
        <f t="shared" si="555"/>
        <v>5347000</v>
      </c>
      <c r="AZ713" s="103">
        <f t="shared" si="556"/>
        <v>100</v>
      </c>
      <c r="BB713" s="102">
        <f t="shared" si="562"/>
        <v>0</v>
      </c>
      <c r="BC713" s="103">
        <f t="shared" si="563"/>
        <v>0</v>
      </c>
      <c r="BD713" s="103">
        <f t="shared" si="564"/>
        <v>5347000</v>
      </c>
      <c r="BE713" s="93"/>
    </row>
    <row r="714" spans="1:57" ht="30" customHeight="1" x14ac:dyDescent="0.2">
      <c r="A714" s="74"/>
      <c r="B714" s="76"/>
      <c r="C714" s="76"/>
      <c r="D714" s="77"/>
      <c r="E714" s="78"/>
      <c r="F714" s="76"/>
      <c r="G714" s="104">
        <v>9</v>
      </c>
      <c r="H714" s="105"/>
      <c r="I714" s="81"/>
      <c r="J714" s="78"/>
      <c r="K714" s="82"/>
      <c r="L714" s="83"/>
      <c r="M714" s="77"/>
      <c r="N714" s="101" t="s">
        <v>126</v>
      </c>
      <c r="O714" s="102">
        <v>3984000</v>
      </c>
      <c r="P714" s="103">
        <f>P715+P729</f>
        <v>5347000</v>
      </c>
      <c r="Q714" s="103">
        <f>Q715+Q729</f>
        <v>5819000</v>
      </c>
      <c r="R714" s="103">
        <f>R715+R729</f>
        <v>6250000</v>
      </c>
      <c r="S714" s="103">
        <f>S715+S729</f>
        <v>5347000</v>
      </c>
      <c r="T714" s="103"/>
      <c r="U714" s="103">
        <f>U715+U729</f>
        <v>285000</v>
      </c>
      <c r="V714" s="103">
        <f>V715+V729</f>
        <v>216000</v>
      </c>
      <c r="W714" s="103">
        <f>W715+W729</f>
        <v>534500</v>
      </c>
      <c r="X714" s="103">
        <f t="shared" si="543"/>
        <v>1035500</v>
      </c>
      <c r="Y714" s="103">
        <f t="shared" si="544"/>
        <v>19.36599962595848</v>
      </c>
      <c r="AA714" s="103">
        <f>AA715+AA729</f>
        <v>514500</v>
      </c>
      <c r="AB714" s="103">
        <f>AB715+AB729</f>
        <v>518500</v>
      </c>
      <c r="AC714" s="103">
        <f>AC715+AC729</f>
        <v>517500</v>
      </c>
      <c r="AD714" s="103">
        <f t="shared" si="545"/>
        <v>1550500</v>
      </c>
      <c r="AE714" s="103">
        <f t="shared" si="546"/>
        <v>28.997568730129043</v>
      </c>
      <c r="AG714" s="103">
        <f t="shared" si="547"/>
        <v>2586000</v>
      </c>
      <c r="AH714" s="103">
        <f t="shared" si="548"/>
        <v>48.363568356087526</v>
      </c>
      <c r="AJ714" s="103">
        <f>AJ715+AJ729</f>
        <v>498000</v>
      </c>
      <c r="AK714" s="103">
        <f>AK715+AK729</f>
        <v>494000</v>
      </c>
      <c r="AL714" s="103">
        <f>AL715+AL729</f>
        <v>495500</v>
      </c>
      <c r="AM714" s="103">
        <f t="shared" si="549"/>
        <v>1487500</v>
      </c>
      <c r="AN714" s="103">
        <f t="shared" si="550"/>
        <v>27.819337946512064</v>
      </c>
      <c r="AP714" s="103">
        <f>AP715+AP729</f>
        <v>457500</v>
      </c>
      <c r="AQ714" s="103">
        <f>AQ715+AQ729</f>
        <v>457500</v>
      </c>
      <c r="AR714" s="103">
        <f>AR715+AR729</f>
        <v>358500</v>
      </c>
      <c r="AS714" s="103">
        <f t="shared" si="551"/>
        <v>1273500</v>
      </c>
      <c r="AT714" s="103">
        <f t="shared" si="552"/>
        <v>23.817093697400413</v>
      </c>
      <c r="AV714" s="103">
        <f t="shared" si="553"/>
        <v>2761000</v>
      </c>
      <c r="AW714" s="103">
        <f t="shared" si="554"/>
        <v>51.636431643912474</v>
      </c>
      <c r="AY714" s="103">
        <f t="shared" si="555"/>
        <v>5347000</v>
      </c>
      <c r="AZ714" s="103">
        <f t="shared" si="556"/>
        <v>100</v>
      </c>
      <c r="BB714" s="102">
        <f t="shared" si="562"/>
        <v>0</v>
      </c>
      <c r="BC714" s="103">
        <f t="shared" si="563"/>
        <v>0</v>
      </c>
      <c r="BD714" s="103">
        <f t="shared" si="564"/>
        <v>5347000</v>
      </c>
      <c r="BE714" s="93"/>
    </row>
    <row r="715" spans="1:57" ht="30" customHeight="1" x14ac:dyDescent="0.2">
      <c r="A715" s="74"/>
      <c r="B715" s="76"/>
      <c r="C715" s="76"/>
      <c r="D715" s="77"/>
      <c r="E715" s="78"/>
      <c r="F715" s="76"/>
      <c r="G715" s="104"/>
      <c r="H715" s="169" t="s">
        <v>43</v>
      </c>
      <c r="I715" s="81"/>
      <c r="J715" s="78"/>
      <c r="K715" s="82"/>
      <c r="L715" s="83"/>
      <c r="M715" s="77"/>
      <c r="N715" s="101" t="s">
        <v>126</v>
      </c>
      <c r="O715" s="102">
        <v>3562000</v>
      </c>
      <c r="P715" s="103">
        <f>P716</f>
        <v>4859000</v>
      </c>
      <c r="Q715" s="103">
        <f>Q716</f>
        <v>5286000</v>
      </c>
      <c r="R715" s="103">
        <f>R716</f>
        <v>5693000</v>
      </c>
      <c r="S715" s="103">
        <f>S716</f>
        <v>4859000</v>
      </c>
      <c r="T715" s="103"/>
      <c r="U715" s="103">
        <f>U716</f>
        <v>285000</v>
      </c>
      <c r="V715" s="103">
        <f>V716</f>
        <v>210000</v>
      </c>
      <c r="W715" s="103">
        <f>W1350+W716+W1040+W1096+W1294</f>
        <v>510500</v>
      </c>
      <c r="X715" s="103">
        <f t="shared" si="543"/>
        <v>1005500</v>
      </c>
      <c r="Y715" s="103">
        <f t="shared" si="544"/>
        <v>20.693558345338548</v>
      </c>
      <c r="AA715" s="103">
        <f>AA716</f>
        <v>435500</v>
      </c>
      <c r="AB715" s="103">
        <f>AB716</f>
        <v>439500</v>
      </c>
      <c r="AC715" s="103">
        <f>AC1350+AC716+AC1040+AC1096+AC1294</f>
        <v>438500</v>
      </c>
      <c r="AD715" s="103">
        <f t="shared" si="545"/>
        <v>1313500</v>
      </c>
      <c r="AE715" s="103">
        <f t="shared" si="546"/>
        <v>27.032311175138918</v>
      </c>
      <c r="AG715" s="103">
        <f t="shared" si="547"/>
        <v>2319000</v>
      </c>
      <c r="AH715" s="103">
        <f t="shared" si="548"/>
        <v>47.725869520477467</v>
      </c>
      <c r="AJ715" s="103">
        <f>AJ716</f>
        <v>452000</v>
      </c>
      <c r="AK715" s="103">
        <f>AK716</f>
        <v>451000</v>
      </c>
      <c r="AL715" s="103">
        <f>AL1350+AL716+AL1040+AL1096+AL1294</f>
        <v>452500</v>
      </c>
      <c r="AM715" s="103">
        <f t="shared" si="549"/>
        <v>1355500</v>
      </c>
      <c r="AN715" s="103">
        <f t="shared" si="550"/>
        <v>27.896686561020786</v>
      </c>
      <c r="AP715" s="103">
        <f>AP716</f>
        <v>430500</v>
      </c>
      <c r="AQ715" s="103">
        <f>AQ716</f>
        <v>430500</v>
      </c>
      <c r="AR715" s="103">
        <f>AR1350+AR716+AR1040+AR1096+AR1294</f>
        <v>323500</v>
      </c>
      <c r="AS715" s="103">
        <f t="shared" si="551"/>
        <v>1184500</v>
      </c>
      <c r="AT715" s="103">
        <f t="shared" si="552"/>
        <v>24.377443918501751</v>
      </c>
      <c r="AV715" s="103">
        <f t="shared" si="553"/>
        <v>2540000</v>
      </c>
      <c r="AW715" s="103">
        <f t="shared" si="554"/>
        <v>52.274130479522533</v>
      </c>
      <c r="AY715" s="103">
        <f t="shared" si="555"/>
        <v>4859000</v>
      </c>
      <c r="AZ715" s="103">
        <f t="shared" si="556"/>
        <v>100</v>
      </c>
      <c r="BB715" s="102">
        <f t="shared" si="562"/>
        <v>0</v>
      </c>
      <c r="BC715" s="103">
        <f t="shared" si="563"/>
        <v>0</v>
      </c>
      <c r="BD715" s="103">
        <f t="shared" si="564"/>
        <v>4859000</v>
      </c>
      <c r="BE715" s="93"/>
    </row>
    <row r="716" spans="1:57" ht="30" customHeight="1" thickBot="1" x14ac:dyDescent="0.25">
      <c r="A716" s="74"/>
      <c r="B716" s="76"/>
      <c r="C716" s="76"/>
      <c r="D716" s="77"/>
      <c r="E716" s="78"/>
      <c r="F716" s="76"/>
      <c r="G716" s="79"/>
      <c r="H716" s="80"/>
      <c r="I716" s="118">
        <v>2</v>
      </c>
      <c r="J716" s="78"/>
      <c r="K716" s="82"/>
      <c r="L716" s="83"/>
      <c r="M716" s="77"/>
      <c r="N716" s="119" t="s">
        <v>51</v>
      </c>
      <c r="O716" s="120">
        <v>3562000</v>
      </c>
      <c r="P716" s="121">
        <f>P717+P720+P723+P727</f>
        <v>4859000</v>
      </c>
      <c r="Q716" s="121">
        <f>Q717+Q720+Q723+Q727</f>
        <v>5286000</v>
      </c>
      <c r="R716" s="121">
        <f>R717+R720+R723+R727</f>
        <v>5693000</v>
      </c>
      <c r="S716" s="121">
        <f>S717+S720+S723+S727</f>
        <v>4859000</v>
      </c>
      <c r="T716" s="121"/>
      <c r="U716" s="121">
        <f>U717+U720+U723+U727</f>
        <v>285000</v>
      </c>
      <c r="V716" s="121">
        <f>V717+V720+V723+V727</f>
        <v>210000</v>
      </c>
      <c r="W716" s="121">
        <f>W717+W720+W723+W727</f>
        <v>510500</v>
      </c>
      <c r="X716" s="121">
        <f t="shared" si="543"/>
        <v>1005500</v>
      </c>
      <c r="Y716" s="121">
        <f t="shared" si="544"/>
        <v>20.693558345338548</v>
      </c>
      <c r="AA716" s="121">
        <f>AA717+AA720+AA723+AA727</f>
        <v>435500</v>
      </c>
      <c r="AB716" s="121">
        <f>AB717+AB720+AB723+AB727</f>
        <v>439500</v>
      </c>
      <c r="AC716" s="121">
        <f>AC717+AC720+AC723+AC727</f>
        <v>438500</v>
      </c>
      <c r="AD716" s="121">
        <f t="shared" si="545"/>
        <v>1313500</v>
      </c>
      <c r="AE716" s="121">
        <f t="shared" si="546"/>
        <v>27.032311175138918</v>
      </c>
      <c r="AG716" s="121">
        <f t="shared" si="547"/>
        <v>2319000</v>
      </c>
      <c r="AH716" s="121">
        <f t="shared" si="548"/>
        <v>47.725869520477467</v>
      </c>
      <c r="AJ716" s="121">
        <f>AJ717+AJ720+AJ723+AJ727</f>
        <v>452000</v>
      </c>
      <c r="AK716" s="121">
        <f>AK717+AK720+AK723+AK727</f>
        <v>451000</v>
      </c>
      <c r="AL716" s="121">
        <f>AL717+AL720+AL723+AL727</f>
        <v>452500</v>
      </c>
      <c r="AM716" s="121">
        <f t="shared" si="549"/>
        <v>1355500</v>
      </c>
      <c r="AN716" s="121">
        <f t="shared" si="550"/>
        <v>27.896686561020786</v>
      </c>
      <c r="AP716" s="121">
        <f>AP717+AP720+AP723+AP727</f>
        <v>430500</v>
      </c>
      <c r="AQ716" s="121">
        <f>AQ717+AQ720+AQ723+AQ727</f>
        <v>430500</v>
      </c>
      <c r="AR716" s="121">
        <f>AR717+AR720+AR723+AR727</f>
        <v>323500</v>
      </c>
      <c r="AS716" s="121">
        <f t="shared" si="551"/>
        <v>1184500</v>
      </c>
      <c r="AT716" s="121">
        <f t="shared" si="552"/>
        <v>24.377443918501751</v>
      </c>
      <c r="AV716" s="121">
        <f t="shared" si="553"/>
        <v>2540000</v>
      </c>
      <c r="AW716" s="121">
        <f t="shared" si="554"/>
        <v>52.274130479522533</v>
      </c>
      <c r="AY716" s="121">
        <f t="shared" si="555"/>
        <v>4859000</v>
      </c>
      <c r="AZ716" s="121">
        <f t="shared" si="556"/>
        <v>100</v>
      </c>
      <c r="BB716" s="120">
        <f t="shared" si="562"/>
        <v>0</v>
      </c>
      <c r="BC716" s="121">
        <f t="shared" si="563"/>
        <v>0</v>
      </c>
      <c r="BD716" s="121">
        <f t="shared" si="564"/>
        <v>4859000</v>
      </c>
      <c r="BE716" s="93"/>
    </row>
    <row r="717" spans="1:57" ht="30" customHeight="1" thickBot="1" x14ac:dyDescent="0.25">
      <c r="A717" s="74"/>
      <c r="B717" s="76"/>
      <c r="C717" s="76"/>
      <c r="D717" s="77"/>
      <c r="E717" s="78"/>
      <c r="F717" s="76"/>
      <c r="G717" s="79"/>
      <c r="H717" s="80"/>
      <c r="I717" s="81"/>
      <c r="J717" s="124" t="s">
        <v>60</v>
      </c>
      <c r="K717" s="82"/>
      <c r="L717" s="83"/>
      <c r="M717" s="77"/>
      <c r="N717" s="101" t="s">
        <v>61</v>
      </c>
      <c r="O717" s="103">
        <v>2159000</v>
      </c>
      <c r="P717" s="103">
        <f>P718+P719</f>
        <v>3299000</v>
      </c>
      <c r="Q717" s="125">
        <f>Q718+Q719</f>
        <v>3620000</v>
      </c>
      <c r="R717" s="126">
        <f>R718+R719</f>
        <v>3922000</v>
      </c>
      <c r="S717" s="103">
        <f>S718+S719</f>
        <v>3299000</v>
      </c>
      <c r="T717" s="103"/>
      <c r="U717" s="103">
        <f>U718+U719</f>
        <v>237000</v>
      </c>
      <c r="V717" s="103">
        <f>V718+V719</f>
        <v>163000</v>
      </c>
      <c r="W717" s="103">
        <f>W718+W719</f>
        <v>185000</v>
      </c>
      <c r="X717" s="103">
        <f t="shared" si="543"/>
        <v>585000</v>
      </c>
      <c r="Y717" s="103">
        <f t="shared" si="544"/>
        <v>17.732646256441345</v>
      </c>
      <c r="AA717" s="103">
        <f>AA718+AA719</f>
        <v>310000</v>
      </c>
      <c r="AB717" s="103">
        <f>AB718+AB719</f>
        <v>311000</v>
      </c>
      <c r="AC717" s="103">
        <f>AC718+AC719</f>
        <v>311000</v>
      </c>
      <c r="AD717" s="103">
        <f t="shared" si="545"/>
        <v>932000</v>
      </c>
      <c r="AE717" s="170">
        <f t="shared" ref="AE717:AE722" si="566">AD717/(P717/100)</f>
        <v>28.250985147014248</v>
      </c>
      <c r="AG717" s="103">
        <f t="shared" si="547"/>
        <v>1517000</v>
      </c>
      <c r="AH717" s="103">
        <f t="shared" si="548"/>
        <v>45.98363140345559</v>
      </c>
      <c r="AJ717" s="103">
        <f>AJ718+AJ719</f>
        <v>311000</v>
      </c>
      <c r="AK717" s="103">
        <f>AK718+AK719</f>
        <v>311000</v>
      </c>
      <c r="AL717" s="103">
        <f>AL718+AL719</f>
        <v>311000</v>
      </c>
      <c r="AM717" s="103">
        <f t="shared" si="549"/>
        <v>933000</v>
      </c>
      <c r="AN717" s="170">
        <f t="shared" ref="AN717:AN722" si="567">AM717/(P717/100)</f>
        <v>28.281297362837222</v>
      </c>
      <c r="AP717" s="103">
        <f>AP718+AP719</f>
        <v>308000</v>
      </c>
      <c r="AQ717" s="103">
        <f>AQ718+AQ719</f>
        <v>308000</v>
      </c>
      <c r="AR717" s="103">
        <f>AR718+AR719</f>
        <v>233000</v>
      </c>
      <c r="AS717" s="103">
        <f t="shared" si="551"/>
        <v>849000</v>
      </c>
      <c r="AT717" s="170">
        <f t="shared" ref="AT717:AT722" si="568">AS717/(P717/100)</f>
        <v>25.735071233707185</v>
      </c>
      <c r="AV717" s="103">
        <f t="shared" si="553"/>
        <v>1782000</v>
      </c>
      <c r="AW717" s="103">
        <f t="shared" si="554"/>
        <v>54.01636859654441</v>
      </c>
      <c r="AY717" s="103">
        <f t="shared" si="555"/>
        <v>3299000</v>
      </c>
      <c r="AZ717" s="103">
        <f t="shared" si="556"/>
        <v>100</v>
      </c>
      <c r="BB717" s="102">
        <f t="shared" si="562"/>
        <v>0</v>
      </c>
      <c r="BC717" s="103">
        <f t="shared" si="563"/>
        <v>0</v>
      </c>
      <c r="BD717" s="103">
        <f t="shared" si="564"/>
        <v>3299000</v>
      </c>
      <c r="BE717" s="93"/>
    </row>
    <row r="718" spans="1:57" ht="30" customHeight="1" thickBot="1" x14ac:dyDescent="0.25">
      <c r="A718" s="74"/>
      <c r="B718" s="76"/>
      <c r="C718" s="76"/>
      <c r="D718" s="77"/>
      <c r="E718" s="78"/>
      <c r="F718" s="76"/>
      <c r="G718" s="79"/>
      <c r="H718" s="80"/>
      <c r="I718" s="81"/>
      <c r="J718" s="78"/>
      <c r="K718" s="127">
        <v>1</v>
      </c>
      <c r="L718" s="83"/>
      <c r="M718" s="77"/>
      <c r="N718" s="128" t="s">
        <v>62</v>
      </c>
      <c r="O718" s="117">
        <v>2081000</v>
      </c>
      <c r="P718" s="117">
        <v>3180000</v>
      </c>
      <c r="Q718" s="117">
        <v>3486000</v>
      </c>
      <c r="R718" s="117">
        <v>3764000</v>
      </c>
      <c r="S718" s="117">
        <v>3180000</v>
      </c>
      <c r="T718" s="117"/>
      <c r="U718" s="160">
        <v>230000</v>
      </c>
      <c r="V718" s="160">
        <v>155000</v>
      </c>
      <c r="W718" s="160">
        <v>165000</v>
      </c>
      <c r="X718" s="117">
        <f>U718+V718+W718</f>
        <v>550000</v>
      </c>
      <c r="Y718" s="144">
        <f>X718/(S718/100)</f>
        <v>17.29559748427673</v>
      </c>
      <c r="AA718" s="160">
        <v>300000</v>
      </c>
      <c r="AB718" s="160">
        <v>300000</v>
      </c>
      <c r="AC718" s="160">
        <v>300000</v>
      </c>
      <c r="AD718" s="117">
        <f>AA718+AB718+AC718</f>
        <v>900000</v>
      </c>
      <c r="AE718" s="171">
        <f t="shared" si="566"/>
        <v>28.30188679245283</v>
      </c>
      <c r="AG718" s="117">
        <f>X718+AD718</f>
        <v>1450000</v>
      </c>
      <c r="AH718" s="117">
        <f>AG718/(S718/100)</f>
        <v>45.59748427672956</v>
      </c>
      <c r="AJ718" s="160">
        <v>300000</v>
      </c>
      <c r="AK718" s="160">
        <v>300000</v>
      </c>
      <c r="AL718" s="160">
        <v>300000</v>
      </c>
      <c r="AM718" s="117">
        <f>AJ718+AK718+AL718</f>
        <v>900000</v>
      </c>
      <c r="AN718" s="171">
        <f t="shared" si="567"/>
        <v>28.30188679245283</v>
      </c>
      <c r="AP718" s="160">
        <v>300000</v>
      </c>
      <c r="AQ718" s="160">
        <v>300000</v>
      </c>
      <c r="AR718" s="160">
        <v>230000</v>
      </c>
      <c r="AS718" s="117">
        <f>AP718+AQ718+AR718</f>
        <v>830000</v>
      </c>
      <c r="AT718" s="171">
        <f t="shared" si="568"/>
        <v>26.10062893081761</v>
      </c>
      <c r="AV718" s="117">
        <f>AM718+AS718</f>
        <v>1730000</v>
      </c>
      <c r="AW718" s="117">
        <f>AV718/(S718/100)</f>
        <v>54.40251572327044</v>
      </c>
      <c r="AY718" s="117">
        <f>AG718+AV718</f>
        <v>3180000</v>
      </c>
      <c r="AZ718" s="117">
        <f>AY718/(S718/100)</f>
        <v>100</v>
      </c>
      <c r="BB718" s="117">
        <f t="shared" si="562"/>
        <v>0</v>
      </c>
      <c r="BC718" s="117">
        <f t="shared" si="563"/>
        <v>0</v>
      </c>
      <c r="BD718" s="117">
        <f t="shared" si="564"/>
        <v>3180000</v>
      </c>
      <c r="BE718" s="93"/>
    </row>
    <row r="719" spans="1:57" s="195" customFormat="1" ht="30" customHeight="1" thickBot="1" x14ac:dyDescent="0.25">
      <c r="A719" s="74"/>
      <c r="B719" s="76"/>
      <c r="C719" s="76"/>
      <c r="D719" s="77"/>
      <c r="E719" s="78"/>
      <c r="F719" s="76"/>
      <c r="G719" s="79"/>
      <c r="H719" s="80"/>
      <c r="I719" s="81"/>
      <c r="J719" s="78"/>
      <c r="K719" s="127">
        <v>3</v>
      </c>
      <c r="L719" s="83"/>
      <c r="M719" s="77"/>
      <c r="N719" s="128" t="s">
        <v>128</v>
      </c>
      <c r="O719" s="117">
        <v>78000</v>
      </c>
      <c r="P719" s="117">
        <v>119000</v>
      </c>
      <c r="Q719" s="117">
        <v>134000</v>
      </c>
      <c r="R719" s="117">
        <v>158000</v>
      </c>
      <c r="S719" s="117">
        <v>119000</v>
      </c>
      <c r="T719" s="117"/>
      <c r="U719" s="160">
        <v>7000</v>
      </c>
      <c r="V719" s="160">
        <v>8000</v>
      </c>
      <c r="W719" s="160">
        <v>20000</v>
      </c>
      <c r="X719" s="117">
        <f>U719+V719+W719</f>
        <v>35000</v>
      </c>
      <c r="Y719" s="144">
        <f>X719/(S719/100)</f>
        <v>29.411764705882351</v>
      </c>
      <c r="Z719" s="36"/>
      <c r="AA719" s="160">
        <v>10000</v>
      </c>
      <c r="AB719" s="160">
        <v>11000</v>
      </c>
      <c r="AC719" s="160">
        <v>11000</v>
      </c>
      <c r="AD719" s="117">
        <f>AA719+AB719+AC719</f>
        <v>32000</v>
      </c>
      <c r="AE719" s="171">
        <f t="shared" si="566"/>
        <v>26.890756302521009</v>
      </c>
      <c r="AF719" s="36"/>
      <c r="AG719" s="117">
        <f>X719+AD719</f>
        <v>67000</v>
      </c>
      <c r="AH719" s="117">
        <f>AG719/(S719/100)</f>
        <v>56.30252100840336</v>
      </c>
      <c r="AI719" s="36"/>
      <c r="AJ719" s="160">
        <v>11000</v>
      </c>
      <c r="AK719" s="160">
        <v>11000</v>
      </c>
      <c r="AL719" s="160">
        <v>11000</v>
      </c>
      <c r="AM719" s="117">
        <f>AJ719+AK719+AL719</f>
        <v>33000</v>
      </c>
      <c r="AN719" s="171">
        <f t="shared" si="567"/>
        <v>27.731092436974791</v>
      </c>
      <c r="AO719" s="36"/>
      <c r="AP719" s="160">
        <v>8000</v>
      </c>
      <c r="AQ719" s="160">
        <v>8000</v>
      </c>
      <c r="AR719" s="160">
        <v>3000</v>
      </c>
      <c r="AS719" s="117">
        <f>AP719+AQ719+AR719</f>
        <v>19000</v>
      </c>
      <c r="AT719" s="171">
        <f t="shared" si="568"/>
        <v>15.966386554621849</v>
      </c>
      <c r="AU719" s="36"/>
      <c r="AV719" s="117">
        <f>AM719+AS719</f>
        <v>52000</v>
      </c>
      <c r="AW719" s="117">
        <f>AV719/(S719/100)</f>
        <v>43.69747899159664</v>
      </c>
      <c r="AX719" s="36"/>
      <c r="AY719" s="117">
        <f>AG719+AV719</f>
        <v>119000</v>
      </c>
      <c r="AZ719" s="117">
        <f>AY719/(S719/100)</f>
        <v>100</v>
      </c>
      <c r="BA719" s="36"/>
      <c r="BB719" s="117">
        <f t="shared" si="562"/>
        <v>0</v>
      </c>
      <c r="BC719" s="117">
        <f t="shared" si="563"/>
        <v>0</v>
      </c>
      <c r="BD719" s="117">
        <f t="shared" si="564"/>
        <v>119000</v>
      </c>
      <c r="BE719" s="93"/>
    </row>
    <row r="720" spans="1:57" s="195" customFormat="1" ht="30" customHeight="1" thickBot="1" x14ac:dyDescent="0.25">
      <c r="A720" s="74"/>
      <c r="B720" s="76"/>
      <c r="C720" s="76"/>
      <c r="D720" s="77"/>
      <c r="E720" s="78"/>
      <c r="F720" s="76"/>
      <c r="G720" s="79"/>
      <c r="H720" s="80"/>
      <c r="I720" s="81"/>
      <c r="J720" s="124" t="s">
        <v>64</v>
      </c>
      <c r="K720" s="82"/>
      <c r="L720" s="83"/>
      <c r="M720" s="77"/>
      <c r="N720" s="101" t="s">
        <v>65</v>
      </c>
      <c r="O720" s="103">
        <v>367000</v>
      </c>
      <c r="P720" s="103">
        <f>P721+P722</f>
        <v>491000</v>
      </c>
      <c r="Q720" s="125">
        <f>Q721+Q722</f>
        <v>533000</v>
      </c>
      <c r="R720" s="126">
        <f>R721+R722</f>
        <v>574000</v>
      </c>
      <c r="S720" s="103">
        <f>S721+S722</f>
        <v>491000</v>
      </c>
      <c r="T720" s="103"/>
      <c r="U720" s="103">
        <f>U721+U722</f>
        <v>48000</v>
      </c>
      <c r="V720" s="103">
        <f>V721+V722</f>
        <v>34000</v>
      </c>
      <c r="W720" s="103">
        <f>W721+W722</f>
        <v>38000</v>
      </c>
      <c r="X720" s="103">
        <f t="shared" ref="X720:X727" si="569">U720+V720+W720</f>
        <v>120000</v>
      </c>
      <c r="Y720" s="103">
        <f t="shared" ref="Y720:Y727" si="570">X720/(S720/100)</f>
        <v>24.439918533604889</v>
      </c>
      <c r="Z720" s="194"/>
      <c r="AA720" s="103">
        <f>AA721+AA722</f>
        <v>42000</v>
      </c>
      <c r="AB720" s="103">
        <f>AB721+AB722</f>
        <v>43000</v>
      </c>
      <c r="AC720" s="103">
        <f>AC721+AC722</f>
        <v>43000</v>
      </c>
      <c r="AD720" s="103">
        <f t="shared" ref="AD720:AD727" si="571">AA720+AB720+AC720</f>
        <v>128000</v>
      </c>
      <c r="AE720" s="170">
        <f t="shared" si="566"/>
        <v>26.069246435845216</v>
      </c>
      <c r="AF720" s="194"/>
      <c r="AG720" s="103">
        <f t="shared" ref="AG720:AG727" si="572">X720+AD720</f>
        <v>248000</v>
      </c>
      <c r="AH720" s="103">
        <f t="shared" ref="AH720:AH727" si="573">AG720/(S720/100)</f>
        <v>50.509164969450104</v>
      </c>
      <c r="AI720" s="194"/>
      <c r="AJ720" s="103">
        <f>AJ721+AJ722</f>
        <v>43000</v>
      </c>
      <c r="AK720" s="103">
        <f>AK721+AK722</f>
        <v>43000</v>
      </c>
      <c r="AL720" s="103">
        <f>AL721+AL722</f>
        <v>44000</v>
      </c>
      <c r="AM720" s="103">
        <f t="shared" ref="AM720:AM727" si="574">AJ720+AK720+AL720</f>
        <v>130000</v>
      </c>
      <c r="AN720" s="170">
        <f t="shared" si="567"/>
        <v>26.476578411405296</v>
      </c>
      <c r="AO720" s="194"/>
      <c r="AP720" s="103">
        <f>AP721+AP722</f>
        <v>45000</v>
      </c>
      <c r="AQ720" s="103">
        <f>AQ721+AQ722</f>
        <v>45000</v>
      </c>
      <c r="AR720" s="103">
        <f>AR721+AR722</f>
        <v>23000</v>
      </c>
      <c r="AS720" s="103">
        <f t="shared" ref="AS720:AS727" si="575">AP720+AQ720+AR720</f>
        <v>113000</v>
      </c>
      <c r="AT720" s="170">
        <f t="shared" si="568"/>
        <v>23.014256619144604</v>
      </c>
      <c r="AU720" s="194"/>
      <c r="AV720" s="103">
        <f t="shared" ref="AV720:AV727" si="576">AM720+AS720</f>
        <v>243000</v>
      </c>
      <c r="AW720" s="103">
        <f t="shared" ref="AW720:AW727" si="577">AV720/(S720/100)</f>
        <v>49.490835030549896</v>
      </c>
      <c r="AX720" s="194"/>
      <c r="AY720" s="103">
        <f t="shared" ref="AY720:AY727" si="578">AG720+AV720</f>
        <v>491000</v>
      </c>
      <c r="AZ720" s="103">
        <f t="shared" ref="AZ720:AZ727" si="579">AY720/(S720/100)</f>
        <v>100</v>
      </c>
      <c r="BA720" s="194"/>
      <c r="BB720" s="102">
        <f t="shared" si="562"/>
        <v>0</v>
      </c>
      <c r="BC720" s="103">
        <f t="shared" si="563"/>
        <v>0</v>
      </c>
      <c r="BD720" s="103">
        <f t="shared" si="564"/>
        <v>491000</v>
      </c>
      <c r="BE720" s="93"/>
    </row>
    <row r="721" spans="1:57" s="195" customFormat="1" ht="30" customHeight="1" thickBot="1" x14ac:dyDescent="0.25">
      <c r="A721" s="74"/>
      <c r="B721" s="76"/>
      <c r="C721" s="76"/>
      <c r="D721" s="77"/>
      <c r="E721" s="78"/>
      <c r="F721" s="76"/>
      <c r="G721" s="79"/>
      <c r="H721" s="80"/>
      <c r="I721" s="81"/>
      <c r="J721" s="78"/>
      <c r="K721" s="127">
        <v>1</v>
      </c>
      <c r="L721" s="83"/>
      <c r="M721" s="77"/>
      <c r="N721" s="128" t="s">
        <v>62</v>
      </c>
      <c r="O721" s="117">
        <v>350000</v>
      </c>
      <c r="P721" s="117">
        <v>460000</v>
      </c>
      <c r="Q721" s="117">
        <v>500000</v>
      </c>
      <c r="R721" s="117">
        <v>536000</v>
      </c>
      <c r="S721" s="117">
        <v>460000</v>
      </c>
      <c r="T721" s="117"/>
      <c r="U721" s="160">
        <v>46000</v>
      </c>
      <c r="V721" s="160">
        <v>33000</v>
      </c>
      <c r="W721" s="160">
        <v>32000</v>
      </c>
      <c r="X721" s="117">
        <f>U721+V721+W721</f>
        <v>111000</v>
      </c>
      <c r="Y721" s="144">
        <f>X721/(S721/100)</f>
        <v>24.130434782608695</v>
      </c>
      <c r="Z721" s="36"/>
      <c r="AA721" s="160">
        <v>40000</v>
      </c>
      <c r="AB721" s="160">
        <v>40000</v>
      </c>
      <c r="AC721" s="160">
        <v>40000</v>
      </c>
      <c r="AD721" s="117">
        <f>AA721+AB721+AC721</f>
        <v>120000</v>
      </c>
      <c r="AE721" s="171">
        <f t="shared" si="566"/>
        <v>26.086956521739129</v>
      </c>
      <c r="AF721" s="36"/>
      <c r="AG721" s="117">
        <f>X721+AD721</f>
        <v>231000</v>
      </c>
      <c r="AH721" s="117">
        <f>AG721/(S721/100)</f>
        <v>50.217391304347828</v>
      </c>
      <c r="AI721" s="36"/>
      <c r="AJ721" s="160">
        <v>40000</v>
      </c>
      <c r="AK721" s="160">
        <v>40000</v>
      </c>
      <c r="AL721" s="160">
        <v>41000</v>
      </c>
      <c r="AM721" s="117">
        <f>AJ721+AK721+AL721</f>
        <v>121000</v>
      </c>
      <c r="AN721" s="171">
        <f t="shared" si="567"/>
        <v>26.304347826086957</v>
      </c>
      <c r="AO721" s="36"/>
      <c r="AP721" s="160">
        <v>43000</v>
      </c>
      <c r="AQ721" s="160">
        <v>43000</v>
      </c>
      <c r="AR721" s="160">
        <v>22000</v>
      </c>
      <c r="AS721" s="117">
        <f>AP721+AQ721+AR721</f>
        <v>108000</v>
      </c>
      <c r="AT721" s="171">
        <f t="shared" si="568"/>
        <v>23.478260869565219</v>
      </c>
      <c r="AU721" s="36"/>
      <c r="AV721" s="117">
        <f>AM721+AS721</f>
        <v>229000</v>
      </c>
      <c r="AW721" s="117">
        <f>AV721/(S721/100)</f>
        <v>49.782608695652172</v>
      </c>
      <c r="AX721" s="36"/>
      <c r="AY721" s="117">
        <f>AG721+AV721</f>
        <v>460000</v>
      </c>
      <c r="AZ721" s="117">
        <f>AY721/(S721/100)</f>
        <v>100</v>
      </c>
      <c r="BA721" s="36"/>
      <c r="BB721" s="117">
        <f t="shared" si="562"/>
        <v>0</v>
      </c>
      <c r="BC721" s="117">
        <f t="shared" si="563"/>
        <v>0</v>
      </c>
      <c r="BD721" s="117">
        <f t="shared" si="564"/>
        <v>460000</v>
      </c>
      <c r="BE721" s="93"/>
    </row>
    <row r="722" spans="1:57" s="195" customFormat="1" ht="30" customHeight="1" x14ac:dyDescent="0.2">
      <c r="A722" s="74"/>
      <c r="B722" s="76"/>
      <c r="C722" s="76"/>
      <c r="D722" s="77"/>
      <c r="E722" s="78"/>
      <c r="F722" s="76"/>
      <c r="G722" s="79"/>
      <c r="H722" s="80"/>
      <c r="I722" s="81"/>
      <c r="J722" s="78"/>
      <c r="K722" s="127">
        <v>3</v>
      </c>
      <c r="L722" s="83"/>
      <c r="M722" s="77"/>
      <c r="N722" s="128" t="s">
        <v>128</v>
      </c>
      <c r="O722" s="117">
        <v>17000</v>
      </c>
      <c r="P722" s="117">
        <v>31000</v>
      </c>
      <c r="Q722" s="117">
        <v>33000</v>
      </c>
      <c r="R722" s="117">
        <v>38000</v>
      </c>
      <c r="S722" s="117">
        <v>31000</v>
      </c>
      <c r="T722" s="117"/>
      <c r="U722" s="160">
        <v>2000</v>
      </c>
      <c r="V722" s="160">
        <v>1000</v>
      </c>
      <c r="W722" s="160">
        <v>6000</v>
      </c>
      <c r="X722" s="117">
        <f>U722+V722+W722</f>
        <v>9000</v>
      </c>
      <c r="Y722" s="144">
        <f>X722/(S722/100)</f>
        <v>29.032258064516128</v>
      </c>
      <c r="Z722" s="36"/>
      <c r="AA722" s="160">
        <v>2000</v>
      </c>
      <c r="AB722" s="160">
        <v>3000</v>
      </c>
      <c r="AC722" s="160">
        <v>3000</v>
      </c>
      <c r="AD722" s="117">
        <f>AA722+AB722+AC722</f>
        <v>8000</v>
      </c>
      <c r="AE722" s="171">
        <f t="shared" si="566"/>
        <v>25.806451612903224</v>
      </c>
      <c r="AF722" s="36"/>
      <c r="AG722" s="117">
        <f>X722+AD722</f>
        <v>17000</v>
      </c>
      <c r="AH722" s="117">
        <f>AG722/(S722/100)</f>
        <v>54.838709677419352</v>
      </c>
      <c r="AI722" s="36"/>
      <c r="AJ722" s="160">
        <v>3000</v>
      </c>
      <c r="AK722" s="160">
        <v>3000</v>
      </c>
      <c r="AL722" s="160">
        <v>3000</v>
      </c>
      <c r="AM722" s="117">
        <f>AJ722+AK722+AL722</f>
        <v>9000</v>
      </c>
      <c r="AN722" s="171">
        <f t="shared" si="567"/>
        <v>29.032258064516128</v>
      </c>
      <c r="AO722" s="36"/>
      <c r="AP722" s="160">
        <v>2000</v>
      </c>
      <c r="AQ722" s="160">
        <v>2000</v>
      </c>
      <c r="AR722" s="160">
        <v>1000</v>
      </c>
      <c r="AS722" s="117">
        <f>AP722+AQ722+AR722</f>
        <v>5000</v>
      </c>
      <c r="AT722" s="171">
        <f t="shared" si="568"/>
        <v>16.129032258064516</v>
      </c>
      <c r="AU722" s="36"/>
      <c r="AV722" s="117">
        <f>AM722+AS722</f>
        <v>14000</v>
      </c>
      <c r="AW722" s="117">
        <f>AV722/(S722/100)</f>
        <v>45.161290322580648</v>
      </c>
      <c r="AX722" s="36"/>
      <c r="AY722" s="117">
        <f>AG722+AV722</f>
        <v>31000</v>
      </c>
      <c r="AZ722" s="117">
        <f>AY722/(S722/100)</f>
        <v>100</v>
      </c>
      <c r="BA722" s="36"/>
      <c r="BB722" s="117">
        <f t="shared" si="562"/>
        <v>0</v>
      </c>
      <c r="BC722" s="117">
        <f t="shared" si="563"/>
        <v>0</v>
      </c>
      <c r="BD722" s="117">
        <f t="shared" si="564"/>
        <v>31000</v>
      </c>
      <c r="BE722" s="93"/>
    </row>
    <row r="723" spans="1:57" s="195" customFormat="1" ht="30" customHeight="1" x14ac:dyDescent="0.2">
      <c r="A723" s="74"/>
      <c r="B723" s="76"/>
      <c r="C723" s="76"/>
      <c r="D723" s="77"/>
      <c r="E723" s="78"/>
      <c r="F723" s="76"/>
      <c r="G723" s="79"/>
      <c r="H723" s="80"/>
      <c r="I723" s="81"/>
      <c r="J723" s="124" t="s">
        <v>52</v>
      </c>
      <c r="K723" s="82"/>
      <c r="L723" s="83"/>
      <c r="M723" s="77"/>
      <c r="N723" s="101" t="s">
        <v>53</v>
      </c>
      <c r="O723" s="102">
        <v>139000</v>
      </c>
      <c r="P723" s="103">
        <f>P724+P725+P726</f>
        <v>113000</v>
      </c>
      <c r="Q723" s="125">
        <f>Q724+Q725+Q726</f>
        <v>117000</v>
      </c>
      <c r="R723" s="126">
        <f>R724+R725+R726</f>
        <v>122000</v>
      </c>
      <c r="S723" s="103">
        <f>S724+S725+S726</f>
        <v>113000</v>
      </c>
      <c r="T723" s="103"/>
      <c r="U723" s="103">
        <f>U724+U725+U726</f>
        <v>0</v>
      </c>
      <c r="V723" s="103">
        <f>V724+V725+V726</f>
        <v>13000</v>
      </c>
      <c r="W723" s="103">
        <f>W724+W725+W726</f>
        <v>17500</v>
      </c>
      <c r="X723" s="103">
        <f t="shared" si="569"/>
        <v>30500</v>
      </c>
      <c r="Y723" s="103">
        <f t="shared" si="570"/>
        <v>26.991150442477878</v>
      </c>
      <c r="Z723" s="194"/>
      <c r="AA723" s="103">
        <f>AA724+AA725+AA726</f>
        <v>9500</v>
      </c>
      <c r="AB723" s="103">
        <f>AB724+AB725+AB726</f>
        <v>11500</v>
      </c>
      <c r="AC723" s="103">
        <f>AC724+AC725+AC726</f>
        <v>10500</v>
      </c>
      <c r="AD723" s="103">
        <f t="shared" si="571"/>
        <v>31500</v>
      </c>
      <c r="AE723" s="103">
        <f t="shared" ref="AE723:AE786" si="580">AD723/(S723/100)</f>
        <v>27.876106194690266</v>
      </c>
      <c r="AF723" s="194"/>
      <c r="AG723" s="103">
        <f t="shared" si="572"/>
        <v>62000</v>
      </c>
      <c r="AH723" s="103">
        <f t="shared" si="573"/>
        <v>54.86725663716814</v>
      </c>
      <c r="AI723" s="194"/>
      <c r="AJ723" s="103">
        <f>AJ724+AJ725+AJ726</f>
        <v>11000</v>
      </c>
      <c r="AK723" s="103">
        <f>AK724+AK725+AK726</f>
        <v>10000</v>
      </c>
      <c r="AL723" s="103">
        <f>AL724+AL725+AL726</f>
        <v>10500</v>
      </c>
      <c r="AM723" s="103">
        <f t="shared" si="574"/>
        <v>31500</v>
      </c>
      <c r="AN723" s="103">
        <f t="shared" ref="AN723:AN786" si="581">AM723/(S723/100)</f>
        <v>27.876106194690266</v>
      </c>
      <c r="AO723" s="194"/>
      <c r="AP723" s="103">
        <f>AP724+AP725+AP726</f>
        <v>6500</v>
      </c>
      <c r="AQ723" s="103">
        <f>AQ724+AQ725+AQ726</f>
        <v>6500</v>
      </c>
      <c r="AR723" s="103">
        <f>AR724+AR725+AR726</f>
        <v>6500</v>
      </c>
      <c r="AS723" s="103">
        <f t="shared" si="575"/>
        <v>19500</v>
      </c>
      <c r="AT723" s="103">
        <f t="shared" ref="AT723:AT786" si="582">AS723/(S723/100)</f>
        <v>17.256637168141594</v>
      </c>
      <c r="AU723" s="194"/>
      <c r="AV723" s="103">
        <f t="shared" si="576"/>
        <v>51000</v>
      </c>
      <c r="AW723" s="103">
        <f t="shared" si="577"/>
        <v>45.13274336283186</v>
      </c>
      <c r="AX723" s="194"/>
      <c r="AY723" s="103">
        <f t="shared" si="578"/>
        <v>113000</v>
      </c>
      <c r="AZ723" s="103">
        <f t="shared" si="579"/>
        <v>100</v>
      </c>
      <c r="BA723" s="194"/>
      <c r="BB723" s="102">
        <f t="shared" si="562"/>
        <v>0</v>
      </c>
      <c r="BC723" s="103">
        <f t="shared" si="563"/>
        <v>0</v>
      </c>
      <c r="BD723" s="103">
        <f t="shared" si="564"/>
        <v>113000</v>
      </c>
      <c r="BE723" s="93"/>
    </row>
    <row r="724" spans="1:57" s="195" customFormat="1" ht="30" customHeight="1" x14ac:dyDescent="0.2">
      <c r="A724" s="74"/>
      <c r="B724" s="76"/>
      <c r="C724" s="76"/>
      <c r="D724" s="77"/>
      <c r="E724" s="78"/>
      <c r="F724" s="76"/>
      <c r="G724" s="79"/>
      <c r="H724" s="80"/>
      <c r="I724" s="81"/>
      <c r="J724" s="78"/>
      <c r="K724" s="127">
        <v>2</v>
      </c>
      <c r="L724" s="83"/>
      <c r="M724" s="77"/>
      <c r="N724" s="128" t="s">
        <v>54</v>
      </c>
      <c r="O724" s="129">
        <v>112000</v>
      </c>
      <c r="P724" s="117">
        <v>84000</v>
      </c>
      <c r="Q724" s="117">
        <v>87000</v>
      </c>
      <c r="R724" s="117">
        <v>91000</v>
      </c>
      <c r="S724" s="117">
        <v>84000</v>
      </c>
      <c r="T724" s="117"/>
      <c r="U724" s="117"/>
      <c r="V724" s="117">
        <v>13000</v>
      </c>
      <c r="W724" s="117">
        <v>7500</v>
      </c>
      <c r="X724" s="117">
        <f t="shared" si="569"/>
        <v>20500</v>
      </c>
      <c r="Y724" s="144">
        <f t="shared" si="570"/>
        <v>24.404761904761905</v>
      </c>
      <c r="Z724" s="194"/>
      <c r="AA724" s="117">
        <v>6000</v>
      </c>
      <c r="AB724" s="117">
        <v>8000</v>
      </c>
      <c r="AC724" s="117">
        <v>7500</v>
      </c>
      <c r="AD724" s="117">
        <f t="shared" si="571"/>
        <v>21500</v>
      </c>
      <c r="AE724" s="144">
        <f t="shared" si="580"/>
        <v>25.595238095238095</v>
      </c>
      <c r="AF724" s="194"/>
      <c r="AG724" s="117">
        <f t="shared" si="572"/>
        <v>42000</v>
      </c>
      <c r="AH724" s="117">
        <f t="shared" si="573"/>
        <v>50</v>
      </c>
      <c r="AI724" s="194"/>
      <c r="AJ724" s="117">
        <v>8500</v>
      </c>
      <c r="AK724" s="117">
        <v>7500</v>
      </c>
      <c r="AL724" s="117">
        <v>8000</v>
      </c>
      <c r="AM724" s="117">
        <f t="shared" si="574"/>
        <v>24000</v>
      </c>
      <c r="AN724" s="144">
        <f t="shared" si="581"/>
        <v>28.571428571428573</v>
      </c>
      <c r="AO724" s="194"/>
      <c r="AP724" s="117">
        <v>6000</v>
      </c>
      <c r="AQ724" s="117">
        <v>6000</v>
      </c>
      <c r="AR724" s="117">
        <v>6000</v>
      </c>
      <c r="AS724" s="117">
        <f t="shared" si="575"/>
        <v>18000</v>
      </c>
      <c r="AT724" s="144">
        <f t="shared" si="582"/>
        <v>21.428571428571427</v>
      </c>
      <c r="AU724" s="194"/>
      <c r="AV724" s="117">
        <f t="shared" si="576"/>
        <v>42000</v>
      </c>
      <c r="AW724" s="117">
        <f t="shared" si="577"/>
        <v>50</v>
      </c>
      <c r="AX724" s="194"/>
      <c r="AY724" s="117">
        <f t="shared" si="578"/>
        <v>84000</v>
      </c>
      <c r="AZ724" s="117">
        <f t="shared" si="579"/>
        <v>100</v>
      </c>
      <c r="BA724" s="194"/>
      <c r="BB724" s="117">
        <f t="shared" si="562"/>
        <v>0</v>
      </c>
      <c r="BC724" s="117">
        <f t="shared" si="563"/>
        <v>0</v>
      </c>
      <c r="BD724" s="117">
        <f t="shared" si="564"/>
        <v>84000</v>
      </c>
      <c r="BE724" s="93"/>
    </row>
    <row r="725" spans="1:57" s="195" customFormat="1" ht="30" customHeight="1" x14ac:dyDescent="0.2">
      <c r="A725" s="74"/>
      <c r="B725" s="76"/>
      <c r="C725" s="76"/>
      <c r="D725" s="77"/>
      <c r="E725" s="78"/>
      <c r="F725" s="76"/>
      <c r="G725" s="79"/>
      <c r="H725" s="80"/>
      <c r="I725" s="81"/>
      <c r="J725" s="78"/>
      <c r="K725" s="127">
        <v>3</v>
      </c>
      <c r="L725" s="330"/>
      <c r="M725" s="94"/>
      <c r="N725" s="128" t="s">
        <v>66</v>
      </c>
      <c r="O725" s="129">
        <v>6000</v>
      </c>
      <c r="P725" s="117">
        <v>6000</v>
      </c>
      <c r="Q725" s="117">
        <v>6000</v>
      </c>
      <c r="R725" s="117">
        <v>6000</v>
      </c>
      <c r="S725" s="117">
        <v>6000</v>
      </c>
      <c r="T725" s="117"/>
      <c r="U725" s="117"/>
      <c r="V725" s="117"/>
      <c r="W725" s="117">
        <v>2000</v>
      </c>
      <c r="X725" s="117">
        <f t="shared" si="569"/>
        <v>2000</v>
      </c>
      <c r="Y725" s="144">
        <f t="shared" si="570"/>
        <v>33.333333333333336</v>
      </c>
      <c r="Z725" s="36"/>
      <c r="AA725" s="117">
        <v>500</v>
      </c>
      <c r="AB725" s="117">
        <v>500</v>
      </c>
      <c r="AC725" s="117"/>
      <c r="AD725" s="117">
        <f t="shared" si="571"/>
        <v>1000</v>
      </c>
      <c r="AE725" s="144">
        <f t="shared" si="580"/>
        <v>16.666666666666668</v>
      </c>
      <c r="AF725" s="36"/>
      <c r="AG725" s="117">
        <f t="shared" si="572"/>
        <v>3000</v>
      </c>
      <c r="AH725" s="117">
        <f t="shared" si="573"/>
        <v>50</v>
      </c>
      <c r="AI725" s="36"/>
      <c r="AJ725" s="117">
        <v>500</v>
      </c>
      <c r="AK725" s="117">
        <v>500</v>
      </c>
      <c r="AL725" s="117">
        <v>500</v>
      </c>
      <c r="AM725" s="117">
        <f t="shared" si="574"/>
        <v>1500</v>
      </c>
      <c r="AN725" s="144">
        <f t="shared" si="581"/>
        <v>25</v>
      </c>
      <c r="AO725" s="36"/>
      <c r="AP725" s="117">
        <v>500</v>
      </c>
      <c r="AQ725" s="117">
        <v>500</v>
      </c>
      <c r="AR725" s="117">
        <v>500</v>
      </c>
      <c r="AS725" s="117">
        <f t="shared" si="575"/>
        <v>1500</v>
      </c>
      <c r="AT725" s="144">
        <f t="shared" si="582"/>
        <v>25</v>
      </c>
      <c r="AU725" s="194"/>
      <c r="AV725" s="117">
        <f t="shared" si="576"/>
        <v>3000</v>
      </c>
      <c r="AW725" s="117">
        <f t="shared" si="577"/>
        <v>50</v>
      </c>
      <c r="AX725" s="194"/>
      <c r="AY725" s="117">
        <f t="shared" si="578"/>
        <v>6000</v>
      </c>
      <c r="AZ725" s="117">
        <f t="shared" si="579"/>
        <v>100</v>
      </c>
      <c r="BA725" s="194"/>
      <c r="BB725" s="117">
        <f t="shared" si="562"/>
        <v>0</v>
      </c>
      <c r="BC725" s="117">
        <f t="shared" si="563"/>
        <v>0</v>
      </c>
      <c r="BD725" s="117">
        <f t="shared" si="564"/>
        <v>6000</v>
      </c>
      <c r="BE725" s="93"/>
    </row>
    <row r="726" spans="1:57" ht="30" customHeight="1" x14ac:dyDescent="0.2">
      <c r="A726" s="74"/>
      <c r="B726" s="76"/>
      <c r="C726" s="76"/>
      <c r="D726" s="77"/>
      <c r="E726" s="78"/>
      <c r="F726" s="76"/>
      <c r="G726" s="79"/>
      <c r="H726" s="80"/>
      <c r="I726" s="81"/>
      <c r="J726" s="78"/>
      <c r="K726" s="127">
        <v>5</v>
      </c>
      <c r="L726" s="330"/>
      <c r="M726" s="94"/>
      <c r="N726" s="128" t="s">
        <v>55</v>
      </c>
      <c r="O726" s="129">
        <v>21000</v>
      </c>
      <c r="P726" s="117">
        <v>23000</v>
      </c>
      <c r="Q726" s="117">
        <v>24000</v>
      </c>
      <c r="R726" s="117">
        <v>25000</v>
      </c>
      <c r="S726" s="117">
        <v>23000</v>
      </c>
      <c r="T726" s="117"/>
      <c r="U726" s="117"/>
      <c r="V726" s="117"/>
      <c r="W726" s="117">
        <v>8000</v>
      </c>
      <c r="X726" s="117">
        <f t="shared" si="569"/>
        <v>8000</v>
      </c>
      <c r="Y726" s="144">
        <f t="shared" si="570"/>
        <v>34.782608695652172</v>
      </c>
      <c r="Z726" s="331"/>
      <c r="AA726" s="117">
        <v>3000</v>
      </c>
      <c r="AB726" s="117">
        <v>3000</v>
      </c>
      <c r="AC726" s="117">
        <v>3000</v>
      </c>
      <c r="AD726" s="117">
        <f t="shared" si="571"/>
        <v>9000</v>
      </c>
      <c r="AE726" s="144">
        <f t="shared" si="580"/>
        <v>39.130434782608695</v>
      </c>
      <c r="AF726" s="331"/>
      <c r="AG726" s="117">
        <f t="shared" si="572"/>
        <v>17000</v>
      </c>
      <c r="AH726" s="117">
        <f t="shared" si="573"/>
        <v>73.913043478260875</v>
      </c>
      <c r="AI726" s="331"/>
      <c r="AJ726" s="117">
        <v>2000</v>
      </c>
      <c r="AK726" s="117">
        <v>2000</v>
      </c>
      <c r="AL726" s="117">
        <v>2000</v>
      </c>
      <c r="AM726" s="117">
        <f t="shared" si="574"/>
        <v>6000</v>
      </c>
      <c r="AN726" s="144">
        <f t="shared" si="581"/>
        <v>26.086956521739129</v>
      </c>
      <c r="AO726" s="331"/>
      <c r="AP726" s="117"/>
      <c r="AQ726" s="117"/>
      <c r="AR726" s="117"/>
      <c r="AS726" s="117">
        <f t="shared" si="575"/>
        <v>0</v>
      </c>
      <c r="AT726" s="144">
        <f t="shared" si="582"/>
        <v>0</v>
      </c>
      <c r="AU726" s="331"/>
      <c r="AV726" s="117">
        <f t="shared" si="576"/>
        <v>6000</v>
      </c>
      <c r="AW726" s="117">
        <f t="shared" si="577"/>
        <v>26.086956521739129</v>
      </c>
      <c r="AX726" s="331"/>
      <c r="AY726" s="117">
        <f t="shared" si="578"/>
        <v>23000</v>
      </c>
      <c r="AZ726" s="117">
        <f t="shared" si="579"/>
        <v>100</v>
      </c>
      <c r="BA726" s="331"/>
      <c r="BB726" s="117">
        <f t="shared" si="562"/>
        <v>0</v>
      </c>
      <c r="BC726" s="117">
        <f t="shared" si="563"/>
        <v>0</v>
      </c>
      <c r="BD726" s="117">
        <f t="shared" si="564"/>
        <v>23000</v>
      </c>
      <c r="BE726" s="93"/>
    </row>
    <row r="727" spans="1:57" ht="30" customHeight="1" x14ac:dyDescent="0.2">
      <c r="A727" s="74"/>
      <c r="B727" s="76"/>
      <c r="C727" s="76"/>
      <c r="D727" s="77"/>
      <c r="E727" s="78"/>
      <c r="F727" s="76"/>
      <c r="G727" s="79"/>
      <c r="H727" s="80"/>
      <c r="I727" s="81"/>
      <c r="J727" s="124" t="s">
        <v>84</v>
      </c>
      <c r="K727" s="82"/>
      <c r="L727" s="83"/>
      <c r="M727" s="77"/>
      <c r="N727" s="101" t="s">
        <v>120</v>
      </c>
      <c r="O727" s="102">
        <v>897000</v>
      </c>
      <c r="P727" s="103">
        <f>P728</f>
        <v>956000</v>
      </c>
      <c r="Q727" s="125">
        <f>Q728</f>
        <v>1016000</v>
      </c>
      <c r="R727" s="126">
        <f>R728</f>
        <v>1075000</v>
      </c>
      <c r="S727" s="103">
        <f>S728</f>
        <v>956000</v>
      </c>
      <c r="T727" s="103"/>
      <c r="U727" s="103">
        <f>U728</f>
        <v>0</v>
      </c>
      <c r="V727" s="103">
        <f>V728</f>
        <v>0</v>
      </c>
      <c r="W727" s="103">
        <f>W728</f>
        <v>270000</v>
      </c>
      <c r="X727" s="103">
        <f t="shared" si="569"/>
        <v>270000</v>
      </c>
      <c r="Y727" s="103">
        <f t="shared" si="570"/>
        <v>28.242677824267783</v>
      </c>
      <c r="AA727" s="103">
        <f>AA728</f>
        <v>74000</v>
      </c>
      <c r="AB727" s="103">
        <f>AB728</f>
        <v>74000</v>
      </c>
      <c r="AC727" s="103">
        <f>AC728</f>
        <v>74000</v>
      </c>
      <c r="AD727" s="103">
        <f t="shared" si="571"/>
        <v>222000</v>
      </c>
      <c r="AE727" s="103">
        <f t="shared" si="580"/>
        <v>23.221757322175733</v>
      </c>
      <c r="AG727" s="103">
        <f t="shared" si="572"/>
        <v>492000</v>
      </c>
      <c r="AH727" s="103">
        <f t="shared" si="573"/>
        <v>51.464435146443513</v>
      </c>
      <c r="AJ727" s="103">
        <f>AJ728</f>
        <v>87000</v>
      </c>
      <c r="AK727" s="103">
        <f>AK728</f>
        <v>87000</v>
      </c>
      <c r="AL727" s="103">
        <f>AL728</f>
        <v>87000</v>
      </c>
      <c r="AM727" s="103">
        <f t="shared" si="574"/>
        <v>261000</v>
      </c>
      <c r="AN727" s="103">
        <f t="shared" si="581"/>
        <v>27.301255230125523</v>
      </c>
      <c r="AP727" s="103">
        <f>AP728</f>
        <v>71000</v>
      </c>
      <c r="AQ727" s="103">
        <f>AQ728</f>
        <v>71000</v>
      </c>
      <c r="AR727" s="103">
        <f>AR728</f>
        <v>61000</v>
      </c>
      <c r="AS727" s="103">
        <f t="shared" si="575"/>
        <v>203000</v>
      </c>
      <c r="AT727" s="103">
        <f t="shared" si="582"/>
        <v>21.234309623430963</v>
      </c>
      <c r="AV727" s="103">
        <f t="shared" si="576"/>
        <v>464000</v>
      </c>
      <c r="AW727" s="103">
        <f t="shared" si="577"/>
        <v>48.535564853556487</v>
      </c>
      <c r="AY727" s="103">
        <f t="shared" si="578"/>
        <v>956000</v>
      </c>
      <c r="AZ727" s="103">
        <f t="shared" si="579"/>
        <v>100</v>
      </c>
      <c r="BB727" s="102">
        <f t="shared" si="562"/>
        <v>0</v>
      </c>
      <c r="BC727" s="103">
        <f t="shared" si="563"/>
        <v>0</v>
      </c>
      <c r="BD727" s="103">
        <f t="shared" si="564"/>
        <v>956000</v>
      </c>
      <c r="BE727" s="93"/>
    </row>
    <row r="728" spans="1:57" ht="36.75" customHeight="1" x14ac:dyDescent="0.2">
      <c r="A728" s="74"/>
      <c r="B728" s="76"/>
      <c r="C728" s="76"/>
      <c r="D728" s="77"/>
      <c r="E728" s="78"/>
      <c r="F728" s="76"/>
      <c r="G728" s="79"/>
      <c r="H728" s="80"/>
      <c r="I728" s="81"/>
      <c r="J728" s="78"/>
      <c r="K728" s="127">
        <v>3</v>
      </c>
      <c r="L728" s="83"/>
      <c r="M728" s="77"/>
      <c r="N728" s="128" t="s">
        <v>129</v>
      </c>
      <c r="O728" s="129">
        <v>897000</v>
      </c>
      <c r="P728" s="117">
        <v>956000</v>
      </c>
      <c r="Q728" s="117">
        <v>1016000</v>
      </c>
      <c r="R728" s="117">
        <v>1075000</v>
      </c>
      <c r="S728" s="117">
        <v>956000</v>
      </c>
      <c r="T728" s="117"/>
      <c r="U728" s="117"/>
      <c r="V728" s="117"/>
      <c r="W728" s="117">
        <v>270000</v>
      </c>
      <c r="X728" s="117">
        <f>U728+V728+W728</f>
        <v>270000</v>
      </c>
      <c r="Y728" s="117">
        <f>X728/(S728/100)</f>
        <v>28.242677824267783</v>
      </c>
      <c r="AA728" s="117">
        <v>74000</v>
      </c>
      <c r="AB728" s="117">
        <v>74000</v>
      </c>
      <c r="AC728" s="117">
        <v>74000</v>
      </c>
      <c r="AD728" s="117">
        <f>AA728+AB728+AC728</f>
        <v>222000</v>
      </c>
      <c r="AE728" s="117">
        <f t="shared" si="580"/>
        <v>23.221757322175733</v>
      </c>
      <c r="AG728" s="117">
        <f>X728+AD728</f>
        <v>492000</v>
      </c>
      <c r="AH728" s="117">
        <f>AG728/(S728/100)</f>
        <v>51.464435146443513</v>
      </c>
      <c r="AJ728" s="117">
        <v>87000</v>
      </c>
      <c r="AK728" s="117">
        <v>87000</v>
      </c>
      <c r="AL728" s="117">
        <v>87000</v>
      </c>
      <c r="AM728" s="117">
        <f>AJ728+AK728+AL728</f>
        <v>261000</v>
      </c>
      <c r="AN728" s="117">
        <f t="shared" si="581"/>
        <v>27.301255230125523</v>
      </c>
      <c r="AP728" s="117">
        <v>71000</v>
      </c>
      <c r="AQ728" s="117">
        <v>71000</v>
      </c>
      <c r="AR728" s="117">
        <v>61000</v>
      </c>
      <c r="AS728" s="117">
        <f>AP728+AQ728+AR728</f>
        <v>203000</v>
      </c>
      <c r="AT728" s="117">
        <f t="shared" si="582"/>
        <v>21.234309623430963</v>
      </c>
      <c r="AV728" s="117">
        <f>AM728+AS728</f>
        <v>464000</v>
      </c>
      <c r="AW728" s="117">
        <f>AV728/(S728/100)</f>
        <v>48.535564853556487</v>
      </c>
      <c r="AY728" s="117">
        <f>AG728+AV728</f>
        <v>956000</v>
      </c>
      <c r="AZ728" s="117">
        <f>AY728/(S728/100)</f>
        <v>100</v>
      </c>
      <c r="BB728" s="117">
        <f t="shared" si="562"/>
        <v>0</v>
      </c>
      <c r="BC728" s="117">
        <f t="shared" si="563"/>
        <v>0</v>
      </c>
      <c r="BD728" s="117">
        <f t="shared" si="564"/>
        <v>956000</v>
      </c>
      <c r="BE728" s="93"/>
    </row>
    <row r="729" spans="1:57" ht="30" customHeight="1" x14ac:dyDescent="0.2">
      <c r="A729" s="74"/>
      <c r="B729" s="76"/>
      <c r="C729" s="76"/>
      <c r="D729" s="77"/>
      <c r="E729" s="78"/>
      <c r="F729" s="76"/>
      <c r="G729" s="104"/>
      <c r="H729" s="332" t="s">
        <v>89</v>
      </c>
      <c r="I729" s="333"/>
      <c r="J729" s="334"/>
      <c r="K729" s="335"/>
      <c r="L729" s="336"/>
      <c r="M729" s="337"/>
      <c r="N729" s="338" t="s">
        <v>130</v>
      </c>
      <c r="O729" s="339">
        <v>422000</v>
      </c>
      <c r="P729" s="340">
        <f t="shared" ref="P729:S730" si="583">P730</f>
        <v>488000</v>
      </c>
      <c r="Q729" s="341">
        <f t="shared" si="583"/>
        <v>533000</v>
      </c>
      <c r="R729" s="342">
        <f t="shared" si="583"/>
        <v>557000</v>
      </c>
      <c r="S729" s="340">
        <f t="shared" si="583"/>
        <v>488000</v>
      </c>
      <c r="T729" s="340"/>
      <c r="U729" s="340">
        <f>U730</f>
        <v>0</v>
      </c>
      <c r="V729" s="340">
        <f>V730</f>
        <v>6000</v>
      </c>
      <c r="W729" s="340">
        <f>W1364+W730+W1054+W1110+W1308</f>
        <v>24000</v>
      </c>
      <c r="X729" s="340">
        <f t="shared" ref="X729:X775" si="584">U729+V729+W729</f>
        <v>30000</v>
      </c>
      <c r="Y729" s="340">
        <f t="shared" ref="Y729:Y792" si="585">X729/(S729/100)</f>
        <v>6.1475409836065573</v>
      </c>
      <c r="AA729" s="340">
        <f>AA730</f>
        <v>79000</v>
      </c>
      <c r="AB729" s="340">
        <f>AB730</f>
        <v>79000</v>
      </c>
      <c r="AC729" s="340">
        <f>AC1364+AC730+AC1054+AC1110+AC1308</f>
        <v>79000</v>
      </c>
      <c r="AD729" s="340">
        <f t="shared" ref="AD729:AD775" si="586">AA729+AB729+AC729</f>
        <v>237000</v>
      </c>
      <c r="AE729" s="340">
        <f t="shared" si="580"/>
        <v>48.565573770491802</v>
      </c>
      <c r="AG729" s="340">
        <f t="shared" ref="AG729:AG792" si="587">X729+AD729</f>
        <v>267000</v>
      </c>
      <c r="AH729" s="340">
        <f t="shared" ref="AH729:AH792" si="588">AG729/(S729/100)</f>
        <v>54.713114754098363</v>
      </c>
      <c r="AJ729" s="340">
        <f>AJ730</f>
        <v>46000</v>
      </c>
      <c r="AK729" s="340">
        <f>AK730</f>
        <v>43000</v>
      </c>
      <c r="AL729" s="340">
        <f>AL1364+AL730+AL1054+AL1110+AL1308</f>
        <v>43000</v>
      </c>
      <c r="AM729" s="340">
        <f t="shared" ref="AM729:AM775" si="589">AJ729+AK729+AL729</f>
        <v>132000</v>
      </c>
      <c r="AN729" s="340">
        <f t="shared" si="581"/>
        <v>27.049180327868854</v>
      </c>
      <c r="AP729" s="340">
        <f>AP730</f>
        <v>27000</v>
      </c>
      <c r="AQ729" s="340">
        <f>AQ730</f>
        <v>27000</v>
      </c>
      <c r="AR729" s="340">
        <f>AR1364+AR730+AR1054+AR1110+AR1308</f>
        <v>35000</v>
      </c>
      <c r="AS729" s="340">
        <f t="shared" ref="AS729:AS775" si="590">AP729+AQ729+AR729</f>
        <v>89000</v>
      </c>
      <c r="AT729" s="340">
        <f t="shared" si="582"/>
        <v>18.237704918032787</v>
      </c>
      <c r="AV729" s="340">
        <f t="shared" ref="AV729:AV775" si="591">AM729+AS729</f>
        <v>221000</v>
      </c>
      <c r="AW729" s="340">
        <f t="shared" ref="AW729:AW792" si="592">AV729/(S729/100)</f>
        <v>45.286885245901637</v>
      </c>
      <c r="AY729" s="340">
        <f t="shared" ref="AY729:AY792" si="593">AG729+AV729</f>
        <v>488000</v>
      </c>
      <c r="AZ729" s="340">
        <f t="shared" ref="AZ729:AZ792" si="594">AY729/(S729/100)</f>
        <v>100</v>
      </c>
      <c r="BB729" s="339">
        <f t="shared" si="562"/>
        <v>0</v>
      </c>
      <c r="BC729" s="340">
        <f t="shared" si="563"/>
        <v>0</v>
      </c>
      <c r="BD729" s="340">
        <f t="shared" si="564"/>
        <v>488000</v>
      </c>
      <c r="BE729" s="93"/>
    </row>
    <row r="730" spans="1:57" ht="30" customHeight="1" x14ac:dyDescent="0.2">
      <c r="A730" s="74"/>
      <c r="B730" s="76"/>
      <c r="C730" s="76"/>
      <c r="D730" s="77"/>
      <c r="E730" s="78"/>
      <c r="F730" s="76"/>
      <c r="G730" s="79"/>
      <c r="H730" s="80"/>
      <c r="I730" s="118">
        <v>2</v>
      </c>
      <c r="J730" s="78"/>
      <c r="K730" s="82"/>
      <c r="L730" s="83"/>
      <c r="M730" s="77"/>
      <c r="N730" s="119" t="s">
        <v>51</v>
      </c>
      <c r="O730" s="120">
        <v>422000</v>
      </c>
      <c r="P730" s="121">
        <f t="shared" si="583"/>
        <v>488000</v>
      </c>
      <c r="Q730" s="122">
        <f t="shared" si="583"/>
        <v>533000</v>
      </c>
      <c r="R730" s="123">
        <f t="shared" si="583"/>
        <v>557000</v>
      </c>
      <c r="S730" s="121">
        <f t="shared" si="583"/>
        <v>488000</v>
      </c>
      <c r="T730" s="121"/>
      <c r="U730" s="121">
        <f>U731</f>
        <v>0</v>
      </c>
      <c r="V730" s="121">
        <f>V731</f>
        <v>6000</v>
      </c>
      <c r="W730" s="121">
        <f>W1365+W731+W1055+W1111+W1309</f>
        <v>24000</v>
      </c>
      <c r="X730" s="121">
        <f t="shared" si="584"/>
        <v>30000</v>
      </c>
      <c r="Y730" s="121">
        <f t="shared" si="585"/>
        <v>6.1475409836065573</v>
      </c>
      <c r="AA730" s="121">
        <f>AA731</f>
        <v>79000</v>
      </c>
      <c r="AB730" s="121">
        <f>AB731</f>
        <v>79000</v>
      </c>
      <c r="AC730" s="121">
        <f>AC1365+AC731+AC1055+AC1111+AC1309</f>
        <v>79000</v>
      </c>
      <c r="AD730" s="121">
        <f t="shared" si="586"/>
        <v>237000</v>
      </c>
      <c r="AE730" s="121">
        <f t="shared" si="580"/>
        <v>48.565573770491802</v>
      </c>
      <c r="AG730" s="121">
        <f t="shared" si="587"/>
        <v>267000</v>
      </c>
      <c r="AH730" s="121">
        <f t="shared" si="588"/>
        <v>54.713114754098363</v>
      </c>
      <c r="AJ730" s="121">
        <f>AJ731</f>
        <v>46000</v>
      </c>
      <c r="AK730" s="121">
        <f>AK731</f>
        <v>43000</v>
      </c>
      <c r="AL730" s="121">
        <f>AL1365+AL731+AL1055+AL1111+AL1309</f>
        <v>43000</v>
      </c>
      <c r="AM730" s="121">
        <f t="shared" si="589"/>
        <v>132000</v>
      </c>
      <c r="AN730" s="121">
        <f t="shared" si="581"/>
        <v>27.049180327868854</v>
      </c>
      <c r="AP730" s="121">
        <f>AP731</f>
        <v>27000</v>
      </c>
      <c r="AQ730" s="121">
        <f>AQ731</f>
        <v>27000</v>
      </c>
      <c r="AR730" s="121">
        <f>AR1365+AR731+AR1055+AR1111+AR1309</f>
        <v>35000</v>
      </c>
      <c r="AS730" s="121">
        <f t="shared" si="590"/>
        <v>89000</v>
      </c>
      <c r="AT730" s="121">
        <f t="shared" si="582"/>
        <v>18.237704918032787</v>
      </c>
      <c r="AV730" s="121">
        <f t="shared" si="591"/>
        <v>221000</v>
      </c>
      <c r="AW730" s="121">
        <f t="shared" si="592"/>
        <v>45.286885245901637</v>
      </c>
      <c r="AY730" s="121">
        <f t="shared" si="593"/>
        <v>488000</v>
      </c>
      <c r="AZ730" s="121">
        <f t="shared" si="594"/>
        <v>100</v>
      </c>
      <c r="BB730" s="120">
        <f t="shared" si="562"/>
        <v>0</v>
      </c>
      <c r="BC730" s="121">
        <f t="shared" si="563"/>
        <v>0</v>
      </c>
      <c r="BD730" s="121">
        <f t="shared" si="564"/>
        <v>488000</v>
      </c>
      <c r="BE730" s="93"/>
    </row>
    <row r="731" spans="1:57" ht="30" customHeight="1" x14ac:dyDescent="0.2">
      <c r="A731" s="74"/>
      <c r="B731" s="76"/>
      <c r="C731" s="76"/>
      <c r="D731" s="77"/>
      <c r="E731" s="78"/>
      <c r="F731" s="76"/>
      <c r="G731" s="79"/>
      <c r="H731" s="80"/>
      <c r="I731" s="81"/>
      <c r="J731" s="124" t="s">
        <v>52</v>
      </c>
      <c r="K731" s="82"/>
      <c r="L731" s="83"/>
      <c r="M731" s="77"/>
      <c r="N731" s="101" t="s">
        <v>53</v>
      </c>
      <c r="O731" s="102">
        <v>422000</v>
      </c>
      <c r="P731" s="103">
        <f>P732+P733+P734+P735+P736</f>
        <v>488000</v>
      </c>
      <c r="Q731" s="125">
        <f>Q732+Q733+Q734+Q735+Q736</f>
        <v>533000</v>
      </c>
      <c r="R731" s="126">
        <f>R732+R733+R734+R735+R736</f>
        <v>557000</v>
      </c>
      <c r="S731" s="103">
        <f>S732+S733+S734+S735+S736</f>
        <v>488000</v>
      </c>
      <c r="T731" s="103"/>
      <c r="U731" s="103">
        <f>U732+U733+U734+U735+U736</f>
        <v>0</v>
      </c>
      <c r="V731" s="103">
        <f>V732+V733+V734+V735+V736</f>
        <v>6000</v>
      </c>
      <c r="W731" s="103">
        <f>W732+W733+W734+W735+W736</f>
        <v>24000</v>
      </c>
      <c r="X731" s="103">
        <f>X732+X733+X734+X735+X736</f>
        <v>30000</v>
      </c>
      <c r="Y731" s="103">
        <f t="shared" si="585"/>
        <v>6.1475409836065573</v>
      </c>
      <c r="AA731" s="103">
        <f>AA732+AA733+AA734+AA735+AA736</f>
        <v>79000</v>
      </c>
      <c r="AB731" s="103">
        <f>AB732+AB733+AB734+AB735+AB736</f>
        <v>79000</v>
      </c>
      <c r="AC731" s="103">
        <f>AC732+AC733+AC734+AC735+AC736</f>
        <v>79000</v>
      </c>
      <c r="AD731" s="103">
        <f>AD732+AD733+AD734+AD735+AD736</f>
        <v>237000</v>
      </c>
      <c r="AE731" s="103">
        <f t="shared" si="580"/>
        <v>48.565573770491802</v>
      </c>
      <c r="AG731" s="103">
        <f t="shared" si="587"/>
        <v>267000</v>
      </c>
      <c r="AH731" s="103">
        <f t="shared" si="588"/>
        <v>54.713114754098363</v>
      </c>
      <c r="AJ731" s="103">
        <f>AJ732+AJ733+AJ734+AJ735+AJ736</f>
        <v>46000</v>
      </c>
      <c r="AK731" s="103">
        <f>AK732+AK733+AK734+AK735+AK736</f>
        <v>43000</v>
      </c>
      <c r="AL731" s="103">
        <f>AL732+AL733+AL734+AL735+AL736</f>
        <v>43000</v>
      </c>
      <c r="AM731" s="103">
        <f>AM732+AM733+AM734+AM735+AM736</f>
        <v>132000</v>
      </c>
      <c r="AN731" s="103">
        <f t="shared" si="581"/>
        <v>27.049180327868854</v>
      </c>
      <c r="AP731" s="103">
        <f>AP732+AP733+AP734+AP735+AP736</f>
        <v>27000</v>
      </c>
      <c r="AQ731" s="103">
        <f>AQ732+AQ733+AQ734+AQ735+AQ736</f>
        <v>27000</v>
      </c>
      <c r="AR731" s="103">
        <f>AR732+AR733+AR734+AR735+AR736</f>
        <v>35000</v>
      </c>
      <c r="AS731" s="103">
        <f>AS732+AS733+AS734+AS735+AS736</f>
        <v>89000</v>
      </c>
      <c r="AT731" s="103">
        <f t="shared" si="582"/>
        <v>18.237704918032787</v>
      </c>
      <c r="AV731" s="103">
        <f>AV732+AV733+AV734+AV735+AV736</f>
        <v>221000</v>
      </c>
      <c r="AW731" s="103">
        <f t="shared" ref="AW731:AW736" si="595">AV731/(P731/100)</f>
        <v>45.286885245901637</v>
      </c>
      <c r="AY731" s="103">
        <f t="shared" si="593"/>
        <v>488000</v>
      </c>
      <c r="AZ731" s="103">
        <f t="shared" si="594"/>
        <v>100</v>
      </c>
      <c r="BB731" s="102">
        <f t="shared" si="562"/>
        <v>0</v>
      </c>
      <c r="BC731" s="103">
        <f t="shared" ref="BC731:BC736" si="596">BB731/(P731/100)</f>
        <v>0</v>
      </c>
      <c r="BD731" s="103">
        <f t="shared" si="564"/>
        <v>488000</v>
      </c>
      <c r="BE731" s="93"/>
    </row>
    <row r="732" spans="1:57" ht="33" customHeight="1" x14ac:dyDescent="0.2">
      <c r="A732" s="74"/>
      <c r="B732" s="76"/>
      <c r="C732" s="76"/>
      <c r="D732" s="77"/>
      <c r="E732" s="78"/>
      <c r="F732" s="76"/>
      <c r="G732" s="79"/>
      <c r="H732" s="80"/>
      <c r="I732" s="81"/>
      <c r="J732" s="78"/>
      <c r="K732" s="127">
        <v>1</v>
      </c>
      <c r="L732" s="330"/>
      <c r="M732" s="94"/>
      <c r="N732" s="128" t="s">
        <v>131</v>
      </c>
      <c r="O732" s="129">
        <v>22000</v>
      </c>
      <c r="P732" s="117">
        <v>54000</v>
      </c>
      <c r="Q732" s="117">
        <v>59000</v>
      </c>
      <c r="R732" s="117">
        <v>62000</v>
      </c>
      <c r="S732" s="117">
        <v>54000</v>
      </c>
      <c r="T732" s="117"/>
      <c r="U732" s="117"/>
      <c r="V732" s="117"/>
      <c r="W732" s="117">
        <v>1000</v>
      </c>
      <c r="X732" s="117">
        <f>SUM(U732:W732)</f>
        <v>1000</v>
      </c>
      <c r="Y732" s="103">
        <f t="shared" si="585"/>
        <v>1.8518518518518519</v>
      </c>
      <c r="AA732" s="117">
        <v>9000</v>
      </c>
      <c r="AB732" s="117">
        <v>9000</v>
      </c>
      <c r="AC732" s="117">
        <v>9000</v>
      </c>
      <c r="AD732" s="117">
        <f>SUM(AA732:AC732)</f>
        <v>27000</v>
      </c>
      <c r="AE732" s="117">
        <f t="shared" si="580"/>
        <v>50</v>
      </c>
      <c r="AG732" s="117">
        <f t="shared" si="587"/>
        <v>28000</v>
      </c>
      <c r="AH732" s="117">
        <f t="shared" si="588"/>
        <v>51.851851851851855</v>
      </c>
      <c r="AJ732" s="117">
        <v>5000</v>
      </c>
      <c r="AK732" s="117">
        <v>5000</v>
      </c>
      <c r="AL732" s="117">
        <v>5000</v>
      </c>
      <c r="AM732" s="117">
        <f>SUM(AJ732:AL732)</f>
        <v>15000</v>
      </c>
      <c r="AN732" s="117">
        <f t="shared" si="581"/>
        <v>27.777777777777779</v>
      </c>
      <c r="AP732" s="117">
        <v>3000</v>
      </c>
      <c r="AQ732" s="117">
        <v>3000</v>
      </c>
      <c r="AR732" s="117">
        <v>5000</v>
      </c>
      <c r="AS732" s="117">
        <f>SUM(AP732:AR732)</f>
        <v>11000</v>
      </c>
      <c r="AT732" s="117">
        <f t="shared" si="582"/>
        <v>20.37037037037037</v>
      </c>
      <c r="AV732" s="117">
        <f>AM732+AS732</f>
        <v>26000</v>
      </c>
      <c r="AW732" s="117">
        <f t="shared" si="595"/>
        <v>48.148148148148145</v>
      </c>
      <c r="AY732" s="117">
        <f t="shared" si="593"/>
        <v>54000</v>
      </c>
      <c r="AZ732" s="117">
        <f t="shared" si="594"/>
        <v>100</v>
      </c>
      <c r="BB732" s="117">
        <f t="shared" si="562"/>
        <v>0</v>
      </c>
      <c r="BC732" s="117">
        <f t="shared" si="596"/>
        <v>0</v>
      </c>
      <c r="BD732" s="117">
        <f t="shared" si="564"/>
        <v>54000</v>
      </c>
      <c r="BE732" s="93"/>
    </row>
    <row r="733" spans="1:57" ht="27.75" customHeight="1" x14ac:dyDescent="0.2">
      <c r="A733" s="74"/>
      <c r="B733" s="76"/>
      <c r="C733" s="76"/>
      <c r="D733" s="77"/>
      <c r="E733" s="78"/>
      <c r="F733" s="76"/>
      <c r="G733" s="79"/>
      <c r="H733" s="80"/>
      <c r="I733" s="81"/>
      <c r="J733" s="78"/>
      <c r="K733" s="127">
        <v>2</v>
      </c>
      <c r="L733" s="330"/>
      <c r="M733" s="94"/>
      <c r="N733" s="128" t="s">
        <v>54</v>
      </c>
      <c r="O733" s="129">
        <v>0</v>
      </c>
      <c r="P733" s="117">
        <v>172000</v>
      </c>
      <c r="Q733" s="117">
        <v>178000</v>
      </c>
      <c r="R733" s="117">
        <v>186000</v>
      </c>
      <c r="S733" s="117">
        <v>172000</v>
      </c>
      <c r="T733" s="117"/>
      <c r="U733" s="117"/>
      <c r="V733" s="117"/>
      <c r="W733" s="117">
        <v>2000</v>
      </c>
      <c r="X733" s="117">
        <f>SUM(U733:W733)</f>
        <v>2000</v>
      </c>
      <c r="Y733" s="117">
        <f t="shared" si="585"/>
        <v>1.1627906976744187</v>
      </c>
      <c r="AA733" s="117">
        <v>30000</v>
      </c>
      <c r="AB733" s="117">
        <v>30000</v>
      </c>
      <c r="AC733" s="117">
        <v>30000</v>
      </c>
      <c r="AD733" s="117">
        <f>SUM(AA733:AC733)</f>
        <v>90000</v>
      </c>
      <c r="AE733" s="117">
        <f t="shared" si="580"/>
        <v>52.325581395348834</v>
      </c>
      <c r="AG733" s="117">
        <f t="shared" si="587"/>
        <v>92000</v>
      </c>
      <c r="AH733" s="117">
        <f t="shared" si="588"/>
        <v>53.488372093023258</v>
      </c>
      <c r="AJ733" s="117">
        <v>17000</v>
      </c>
      <c r="AK733" s="117">
        <v>15000</v>
      </c>
      <c r="AL733" s="117">
        <v>15000</v>
      </c>
      <c r="AM733" s="117">
        <f>SUM(AJ733:AL733)</f>
        <v>47000</v>
      </c>
      <c r="AN733" s="117">
        <f t="shared" si="581"/>
        <v>27.325581395348838</v>
      </c>
      <c r="AP733" s="117">
        <v>10000</v>
      </c>
      <c r="AQ733" s="117">
        <v>10000</v>
      </c>
      <c r="AR733" s="117">
        <v>13000</v>
      </c>
      <c r="AS733" s="117">
        <f>SUM(AP733:AR733)</f>
        <v>33000</v>
      </c>
      <c r="AT733" s="117">
        <f t="shared" si="582"/>
        <v>19.186046511627907</v>
      </c>
      <c r="AV733" s="117">
        <f>AM733+AS733</f>
        <v>80000</v>
      </c>
      <c r="AW733" s="117">
        <f t="shared" si="595"/>
        <v>46.511627906976742</v>
      </c>
      <c r="AY733" s="117">
        <f t="shared" si="593"/>
        <v>172000</v>
      </c>
      <c r="AZ733" s="117">
        <f t="shared" si="594"/>
        <v>100</v>
      </c>
      <c r="BB733" s="117">
        <f t="shared" si="562"/>
        <v>0</v>
      </c>
      <c r="BC733" s="117">
        <f t="shared" si="596"/>
        <v>0</v>
      </c>
      <c r="BD733" s="117">
        <f t="shared" si="564"/>
        <v>172000</v>
      </c>
      <c r="BE733" s="93"/>
    </row>
    <row r="734" spans="1:57" ht="27" customHeight="1" x14ac:dyDescent="0.2">
      <c r="A734" s="74"/>
      <c r="B734" s="76"/>
      <c r="C734" s="76"/>
      <c r="D734" s="77"/>
      <c r="E734" s="78"/>
      <c r="F734" s="76"/>
      <c r="G734" s="79"/>
      <c r="H734" s="80"/>
      <c r="I734" s="81"/>
      <c r="J734" s="78"/>
      <c r="K734" s="127">
        <v>5</v>
      </c>
      <c r="L734" s="330"/>
      <c r="M734" s="94"/>
      <c r="N734" s="128" t="s">
        <v>55</v>
      </c>
      <c r="O734" s="129">
        <v>375000</v>
      </c>
      <c r="P734" s="117">
        <v>15000</v>
      </c>
      <c r="Q734" s="117">
        <v>24000</v>
      </c>
      <c r="R734" s="117">
        <v>24000</v>
      </c>
      <c r="S734" s="117">
        <v>15000</v>
      </c>
      <c r="T734" s="117"/>
      <c r="U734" s="117"/>
      <c r="V734" s="117">
        <v>1000</v>
      </c>
      <c r="W734" s="117">
        <v>14000</v>
      </c>
      <c r="X734" s="117">
        <f>SUM(U734:W734)</f>
        <v>15000</v>
      </c>
      <c r="Y734" s="117">
        <f t="shared" si="585"/>
        <v>100</v>
      </c>
      <c r="AA734" s="117"/>
      <c r="AB734" s="117"/>
      <c r="AC734" s="117"/>
      <c r="AD734" s="117">
        <f>SUM(AA734:AC734)</f>
        <v>0</v>
      </c>
      <c r="AE734" s="117">
        <f t="shared" si="580"/>
        <v>0</v>
      </c>
      <c r="AG734" s="117">
        <f t="shared" si="587"/>
        <v>15000</v>
      </c>
      <c r="AH734" s="117">
        <f t="shared" si="588"/>
        <v>100</v>
      </c>
      <c r="AJ734" s="117"/>
      <c r="AK734" s="117"/>
      <c r="AL734" s="117"/>
      <c r="AM734" s="117">
        <f>SUM(AJ734:AL734)</f>
        <v>0</v>
      </c>
      <c r="AN734" s="117">
        <f t="shared" si="581"/>
        <v>0</v>
      </c>
      <c r="AP734" s="117"/>
      <c r="AQ734" s="117"/>
      <c r="AR734" s="117"/>
      <c r="AS734" s="117">
        <f>SUM(AP734:AR734)</f>
        <v>0</v>
      </c>
      <c r="AT734" s="117">
        <f t="shared" si="582"/>
        <v>0</v>
      </c>
      <c r="AV734" s="117">
        <f>AM734+AS734</f>
        <v>0</v>
      </c>
      <c r="AW734" s="117">
        <f t="shared" si="595"/>
        <v>0</v>
      </c>
      <c r="AY734" s="117">
        <f t="shared" si="593"/>
        <v>15000</v>
      </c>
      <c r="AZ734" s="117">
        <f t="shared" si="594"/>
        <v>100</v>
      </c>
      <c r="BB734" s="117">
        <f t="shared" si="562"/>
        <v>0</v>
      </c>
      <c r="BC734" s="117">
        <f t="shared" si="596"/>
        <v>0</v>
      </c>
      <c r="BD734" s="117">
        <f t="shared" si="564"/>
        <v>15000</v>
      </c>
      <c r="BE734" s="93"/>
    </row>
    <row r="735" spans="1:57" ht="42.75" customHeight="1" x14ac:dyDescent="0.2">
      <c r="A735" s="74"/>
      <c r="B735" s="76"/>
      <c r="C735" s="76"/>
      <c r="D735" s="77"/>
      <c r="E735" s="78"/>
      <c r="F735" s="76"/>
      <c r="G735" s="79"/>
      <c r="H735" s="80"/>
      <c r="I735" s="81"/>
      <c r="J735" s="78"/>
      <c r="K735" s="127">
        <v>7</v>
      </c>
      <c r="L735" s="83"/>
      <c r="M735" s="77"/>
      <c r="N735" s="128" t="s">
        <v>56</v>
      </c>
      <c r="O735" s="129">
        <v>0</v>
      </c>
      <c r="P735" s="117">
        <v>73000</v>
      </c>
      <c r="Q735" s="117">
        <v>85000</v>
      </c>
      <c r="R735" s="117">
        <v>89000</v>
      </c>
      <c r="S735" s="117">
        <v>73000</v>
      </c>
      <c r="T735" s="117"/>
      <c r="U735" s="117"/>
      <c r="V735" s="117">
        <v>5000</v>
      </c>
      <c r="W735" s="117"/>
      <c r="X735" s="117">
        <f>SUM(U735:W735)</f>
        <v>5000</v>
      </c>
      <c r="Y735" s="117">
        <f t="shared" si="585"/>
        <v>6.8493150684931505</v>
      </c>
      <c r="AA735" s="117">
        <v>11000</v>
      </c>
      <c r="AB735" s="117">
        <v>11000</v>
      </c>
      <c r="AC735" s="117">
        <v>11000</v>
      </c>
      <c r="AD735" s="117">
        <f>SUM(AA735:AC735)</f>
        <v>33000</v>
      </c>
      <c r="AE735" s="117">
        <f t="shared" si="580"/>
        <v>45.205479452054796</v>
      </c>
      <c r="AG735" s="117">
        <f t="shared" si="587"/>
        <v>38000</v>
      </c>
      <c r="AH735" s="117">
        <f t="shared" si="588"/>
        <v>52.054794520547944</v>
      </c>
      <c r="AJ735" s="117">
        <v>7000</v>
      </c>
      <c r="AK735" s="117">
        <v>7000</v>
      </c>
      <c r="AL735" s="117">
        <v>7000</v>
      </c>
      <c r="AM735" s="117">
        <f>SUM(AJ735:AL735)</f>
        <v>21000</v>
      </c>
      <c r="AN735" s="117">
        <f t="shared" si="581"/>
        <v>28.767123287671232</v>
      </c>
      <c r="AP735" s="117">
        <v>4000</v>
      </c>
      <c r="AQ735" s="117">
        <v>4000</v>
      </c>
      <c r="AR735" s="117">
        <v>6000</v>
      </c>
      <c r="AS735" s="117">
        <f>SUM(AP735:AR735)</f>
        <v>14000</v>
      </c>
      <c r="AT735" s="117">
        <f t="shared" si="582"/>
        <v>19.17808219178082</v>
      </c>
      <c r="AV735" s="117">
        <f>AM735+AS735</f>
        <v>35000</v>
      </c>
      <c r="AW735" s="117">
        <f t="shared" si="595"/>
        <v>47.945205479452056</v>
      </c>
      <c r="AY735" s="117">
        <f t="shared" si="593"/>
        <v>73000</v>
      </c>
      <c r="AZ735" s="117">
        <f t="shared" si="594"/>
        <v>100</v>
      </c>
      <c r="BB735" s="117">
        <f t="shared" si="562"/>
        <v>0</v>
      </c>
      <c r="BC735" s="117">
        <f t="shared" si="596"/>
        <v>0</v>
      </c>
      <c r="BD735" s="117">
        <f t="shared" si="564"/>
        <v>73000</v>
      </c>
      <c r="BE735" s="93"/>
    </row>
    <row r="736" spans="1:57" ht="34.5" customHeight="1" x14ac:dyDescent="0.2">
      <c r="A736" s="74"/>
      <c r="B736" s="76"/>
      <c r="C736" s="76"/>
      <c r="D736" s="77"/>
      <c r="E736" s="78"/>
      <c r="F736" s="76"/>
      <c r="G736" s="79"/>
      <c r="H736" s="80"/>
      <c r="I736" s="81"/>
      <c r="J736" s="78"/>
      <c r="K736" s="127">
        <v>8</v>
      </c>
      <c r="L736" s="83"/>
      <c r="M736" s="77"/>
      <c r="N736" s="128" t="s">
        <v>132</v>
      </c>
      <c r="O736" s="129">
        <v>25000</v>
      </c>
      <c r="P736" s="117">
        <v>174000</v>
      </c>
      <c r="Q736" s="117">
        <v>187000</v>
      </c>
      <c r="R736" s="117">
        <v>196000</v>
      </c>
      <c r="S736" s="117">
        <v>174000</v>
      </c>
      <c r="T736" s="117"/>
      <c r="U736" s="117"/>
      <c r="V736" s="117"/>
      <c r="W736" s="117">
        <v>7000</v>
      </c>
      <c r="X736" s="117">
        <f>SUM(U736:W736)</f>
        <v>7000</v>
      </c>
      <c r="Y736" s="117">
        <f t="shared" si="585"/>
        <v>4.0229885057471266</v>
      </c>
      <c r="AA736" s="117">
        <v>29000</v>
      </c>
      <c r="AB736" s="117">
        <v>29000</v>
      </c>
      <c r="AC736" s="117">
        <v>29000</v>
      </c>
      <c r="AD736" s="117">
        <f>SUM(AA736:AC736)</f>
        <v>87000</v>
      </c>
      <c r="AE736" s="117">
        <f t="shared" si="580"/>
        <v>50</v>
      </c>
      <c r="AG736" s="117">
        <f>X736+AD736</f>
        <v>94000</v>
      </c>
      <c r="AH736" s="117">
        <f t="shared" si="588"/>
        <v>54.022988505747129</v>
      </c>
      <c r="AJ736" s="117">
        <v>17000</v>
      </c>
      <c r="AK736" s="117">
        <v>16000</v>
      </c>
      <c r="AL736" s="117">
        <v>16000</v>
      </c>
      <c r="AM736" s="117">
        <f>SUM(AJ736:AL736)</f>
        <v>49000</v>
      </c>
      <c r="AN736" s="117">
        <f t="shared" si="581"/>
        <v>28.160919540229884</v>
      </c>
      <c r="AP736" s="117">
        <v>10000</v>
      </c>
      <c r="AQ736" s="117">
        <v>10000</v>
      </c>
      <c r="AR736" s="117">
        <v>11000</v>
      </c>
      <c r="AS736" s="117">
        <f>SUM(AP736:AR736)</f>
        <v>31000</v>
      </c>
      <c r="AT736" s="117">
        <f t="shared" si="582"/>
        <v>17.816091954022987</v>
      </c>
      <c r="AV736" s="117">
        <f>AM736+AS736</f>
        <v>80000</v>
      </c>
      <c r="AW736" s="117">
        <f t="shared" si="595"/>
        <v>45.977011494252871</v>
      </c>
      <c r="AY736" s="117">
        <f t="shared" si="593"/>
        <v>174000</v>
      </c>
      <c r="AZ736" s="117">
        <f t="shared" si="594"/>
        <v>100</v>
      </c>
      <c r="BB736" s="117">
        <f t="shared" si="562"/>
        <v>0</v>
      </c>
      <c r="BC736" s="117">
        <f t="shared" si="596"/>
        <v>0</v>
      </c>
      <c r="BD736" s="117">
        <f t="shared" si="564"/>
        <v>174000</v>
      </c>
      <c r="BE736" s="93"/>
    </row>
    <row r="737" spans="1:57" ht="30" customHeight="1" x14ac:dyDescent="0.2">
      <c r="A737" s="74"/>
      <c r="B737" s="76"/>
      <c r="C737" s="76"/>
      <c r="D737" s="77"/>
      <c r="E737" s="97" t="s">
        <v>64</v>
      </c>
      <c r="F737" s="76"/>
      <c r="G737" s="79"/>
      <c r="H737" s="80"/>
      <c r="I737" s="81"/>
      <c r="J737" s="78"/>
      <c r="K737" s="82"/>
      <c r="L737" s="83"/>
      <c r="M737" s="77"/>
      <c r="N737" s="84" t="s">
        <v>133</v>
      </c>
      <c r="O737" s="98">
        <v>1000</v>
      </c>
      <c r="P737" s="99">
        <f t="shared" ref="P737:S742" si="597">P738</f>
        <v>0</v>
      </c>
      <c r="Q737" s="86">
        <f t="shared" si="597"/>
        <v>0</v>
      </c>
      <c r="R737" s="87">
        <f t="shared" si="597"/>
        <v>0</v>
      </c>
      <c r="S737" s="99">
        <f t="shared" si="597"/>
        <v>0</v>
      </c>
      <c r="T737" s="99"/>
      <c r="U737" s="99">
        <f t="shared" ref="U737:V740" si="598">U738</f>
        <v>0</v>
      </c>
      <c r="V737" s="99">
        <f t="shared" si="598"/>
        <v>0</v>
      </c>
      <c r="W737" s="99">
        <f>W1372+W738+W1062+W1118+W1316</f>
        <v>0</v>
      </c>
      <c r="X737" s="99">
        <f t="shared" si="584"/>
        <v>0</v>
      </c>
      <c r="Y737" s="99" t="e">
        <f t="shared" si="585"/>
        <v>#DIV/0!</v>
      </c>
      <c r="AA737" s="99">
        <f t="shared" ref="AA737:AB740" si="599">AA738</f>
        <v>0</v>
      </c>
      <c r="AB737" s="99">
        <f t="shared" si="599"/>
        <v>0</v>
      </c>
      <c r="AC737" s="99">
        <f>AC1372+AC738+AC1062+AC1118+AC1316</f>
        <v>0</v>
      </c>
      <c r="AD737" s="99">
        <f t="shared" si="586"/>
        <v>0</v>
      </c>
      <c r="AE737" s="99" t="e">
        <f t="shared" si="580"/>
        <v>#DIV/0!</v>
      </c>
      <c r="AG737" s="99">
        <f t="shared" si="587"/>
        <v>0</v>
      </c>
      <c r="AH737" s="99" t="e">
        <f t="shared" si="588"/>
        <v>#DIV/0!</v>
      </c>
      <c r="AJ737" s="99">
        <f t="shared" ref="AJ737:AK740" si="600">AJ738</f>
        <v>0</v>
      </c>
      <c r="AK737" s="99">
        <f t="shared" si="600"/>
        <v>0</v>
      </c>
      <c r="AL737" s="99">
        <f>AL1372+AL738+AL1062+AL1118+AL1316</f>
        <v>0</v>
      </c>
      <c r="AM737" s="99">
        <f t="shared" si="589"/>
        <v>0</v>
      </c>
      <c r="AN737" s="99" t="e">
        <f t="shared" si="581"/>
        <v>#DIV/0!</v>
      </c>
      <c r="AP737" s="99">
        <f t="shared" ref="AP737:AQ740" si="601">AP738</f>
        <v>0</v>
      </c>
      <c r="AQ737" s="99">
        <f t="shared" si="601"/>
        <v>0</v>
      </c>
      <c r="AR737" s="99">
        <f>AR1372+AR738+AR1062+AR1118+AR1316</f>
        <v>0</v>
      </c>
      <c r="AS737" s="99">
        <f t="shared" si="590"/>
        <v>0</v>
      </c>
      <c r="AT737" s="99" t="e">
        <f t="shared" si="582"/>
        <v>#DIV/0!</v>
      </c>
      <c r="AV737" s="99">
        <f t="shared" si="591"/>
        <v>0</v>
      </c>
      <c r="AW737" s="99" t="e">
        <f t="shared" si="592"/>
        <v>#DIV/0!</v>
      </c>
      <c r="AY737" s="99">
        <f t="shared" si="593"/>
        <v>0</v>
      </c>
      <c r="AZ737" s="99" t="e">
        <f t="shared" si="594"/>
        <v>#DIV/0!</v>
      </c>
      <c r="BB737" s="98">
        <f t="shared" si="562"/>
        <v>0</v>
      </c>
      <c r="BC737" s="99" t="e">
        <f t="shared" ref="BC737:BC786" si="602">BB737/(S737/100)</f>
        <v>#DIV/0!</v>
      </c>
      <c r="BD737" s="99">
        <f t="shared" si="564"/>
        <v>0</v>
      </c>
      <c r="BE737" s="93"/>
    </row>
    <row r="738" spans="1:57" ht="30" customHeight="1" x14ac:dyDescent="0.2">
      <c r="A738" s="74"/>
      <c r="B738" s="76"/>
      <c r="C738" s="76"/>
      <c r="D738" s="77"/>
      <c r="E738" s="78"/>
      <c r="F738" s="100">
        <v>2</v>
      </c>
      <c r="G738" s="79"/>
      <c r="H738" s="80"/>
      <c r="I738" s="81"/>
      <c r="J738" s="78"/>
      <c r="K738" s="82"/>
      <c r="L738" s="83"/>
      <c r="M738" s="77"/>
      <c r="N738" s="101" t="s">
        <v>134</v>
      </c>
      <c r="O738" s="102">
        <v>1000</v>
      </c>
      <c r="P738" s="103">
        <f t="shared" si="597"/>
        <v>0</v>
      </c>
      <c r="Q738" s="125">
        <f t="shared" si="597"/>
        <v>0</v>
      </c>
      <c r="R738" s="126">
        <f t="shared" si="597"/>
        <v>0</v>
      </c>
      <c r="S738" s="103">
        <f t="shared" si="597"/>
        <v>0</v>
      </c>
      <c r="T738" s="103"/>
      <c r="U738" s="103">
        <f t="shared" si="598"/>
        <v>0</v>
      </c>
      <c r="V738" s="103">
        <f t="shared" si="598"/>
        <v>0</v>
      </c>
      <c r="W738" s="103">
        <f>W1373+W739+W1063+W1119+W1317</f>
        <v>0</v>
      </c>
      <c r="X738" s="103">
        <f t="shared" si="584"/>
        <v>0</v>
      </c>
      <c r="Y738" s="103" t="e">
        <f t="shared" si="585"/>
        <v>#DIV/0!</v>
      </c>
      <c r="AA738" s="103">
        <f t="shared" si="599"/>
        <v>0</v>
      </c>
      <c r="AB738" s="103">
        <f t="shared" si="599"/>
        <v>0</v>
      </c>
      <c r="AC738" s="103">
        <f>AC1373+AC739+AC1063+AC1119+AC1317</f>
        <v>0</v>
      </c>
      <c r="AD738" s="103">
        <f t="shared" si="586"/>
        <v>0</v>
      </c>
      <c r="AE738" s="103" t="e">
        <f t="shared" si="580"/>
        <v>#DIV/0!</v>
      </c>
      <c r="AG738" s="103">
        <f t="shared" si="587"/>
        <v>0</v>
      </c>
      <c r="AH738" s="103" t="e">
        <f t="shared" si="588"/>
        <v>#DIV/0!</v>
      </c>
      <c r="AJ738" s="103">
        <f t="shared" si="600"/>
        <v>0</v>
      </c>
      <c r="AK738" s="103">
        <f t="shared" si="600"/>
        <v>0</v>
      </c>
      <c r="AL738" s="103">
        <f>AL1373+AL739+AL1063+AL1119+AL1317</f>
        <v>0</v>
      </c>
      <c r="AM738" s="103">
        <f t="shared" si="589"/>
        <v>0</v>
      </c>
      <c r="AN738" s="103" t="e">
        <f t="shared" si="581"/>
        <v>#DIV/0!</v>
      </c>
      <c r="AP738" s="103">
        <f t="shared" si="601"/>
        <v>0</v>
      </c>
      <c r="AQ738" s="103">
        <f t="shared" si="601"/>
        <v>0</v>
      </c>
      <c r="AR738" s="103">
        <f>AR1373+AR739+AR1063+AR1119+AR1317</f>
        <v>0</v>
      </c>
      <c r="AS738" s="103">
        <f t="shared" si="590"/>
        <v>0</v>
      </c>
      <c r="AT738" s="103" t="e">
        <f t="shared" si="582"/>
        <v>#DIV/0!</v>
      </c>
      <c r="AV738" s="103">
        <f t="shared" si="591"/>
        <v>0</v>
      </c>
      <c r="AW738" s="103" t="e">
        <f t="shared" si="592"/>
        <v>#DIV/0!</v>
      </c>
      <c r="AY738" s="103">
        <f t="shared" si="593"/>
        <v>0</v>
      </c>
      <c r="AZ738" s="103" t="e">
        <f t="shared" si="594"/>
        <v>#DIV/0!</v>
      </c>
      <c r="BB738" s="102">
        <f t="shared" si="562"/>
        <v>0</v>
      </c>
      <c r="BC738" s="103" t="e">
        <f t="shared" si="602"/>
        <v>#DIV/0!</v>
      </c>
      <c r="BD738" s="103">
        <f t="shared" si="564"/>
        <v>0</v>
      </c>
      <c r="BE738" s="93"/>
    </row>
    <row r="739" spans="1:57" ht="30" customHeight="1" x14ac:dyDescent="0.2">
      <c r="A739" s="74"/>
      <c r="B739" s="76"/>
      <c r="C739" s="76"/>
      <c r="D739" s="77"/>
      <c r="E739" s="78"/>
      <c r="F739" s="76"/>
      <c r="G739" s="104">
        <v>0</v>
      </c>
      <c r="H739" s="105"/>
      <c r="I739" s="81"/>
      <c r="J739" s="78"/>
      <c r="K739" s="82"/>
      <c r="L739" s="83"/>
      <c r="M739" s="77"/>
      <c r="N739" s="101" t="s">
        <v>134</v>
      </c>
      <c r="O739" s="102">
        <v>1000</v>
      </c>
      <c r="P739" s="103">
        <f t="shared" si="597"/>
        <v>0</v>
      </c>
      <c r="Q739" s="125">
        <f t="shared" si="597"/>
        <v>0</v>
      </c>
      <c r="R739" s="126">
        <f t="shared" si="597"/>
        <v>0</v>
      </c>
      <c r="S739" s="103">
        <f t="shared" si="597"/>
        <v>0</v>
      </c>
      <c r="T739" s="103"/>
      <c r="U739" s="103">
        <f t="shared" si="598"/>
        <v>0</v>
      </c>
      <c r="V739" s="103">
        <f t="shared" si="598"/>
        <v>0</v>
      </c>
      <c r="W739" s="103">
        <f>W1374+W740+W1064+W1120+W1318</f>
        <v>0</v>
      </c>
      <c r="X739" s="103">
        <f t="shared" si="584"/>
        <v>0</v>
      </c>
      <c r="Y739" s="103" t="e">
        <f t="shared" si="585"/>
        <v>#DIV/0!</v>
      </c>
      <c r="AA739" s="103">
        <f t="shared" si="599"/>
        <v>0</v>
      </c>
      <c r="AB739" s="103">
        <f t="shared" si="599"/>
        <v>0</v>
      </c>
      <c r="AC739" s="103">
        <f>AC1374+AC740+AC1064+AC1120+AC1318</f>
        <v>0</v>
      </c>
      <c r="AD739" s="103">
        <f t="shared" si="586"/>
        <v>0</v>
      </c>
      <c r="AE739" s="103" t="e">
        <f t="shared" si="580"/>
        <v>#DIV/0!</v>
      </c>
      <c r="AG739" s="103">
        <f t="shared" si="587"/>
        <v>0</v>
      </c>
      <c r="AH739" s="103" t="e">
        <f t="shared" si="588"/>
        <v>#DIV/0!</v>
      </c>
      <c r="AJ739" s="103">
        <f t="shared" si="600"/>
        <v>0</v>
      </c>
      <c r="AK739" s="103">
        <f t="shared" si="600"/>
        <v>0</v>
      </c>
      <c r="AL739" s="103">
        <f>AL1374+AL740+AL1064+AL1120+AL1318</f>
        <v>0</v>
      </c>
      <c r="AM739" s="103">
        <f t="shared" si="589"/>
        <v>0</v>
      </c>
      <c r="AN739" s="103" t="e">
        <f t="shared" si="581"/>
        <v>#DIV/0!</v>
      </c>
      <c r="AP739" s="103">
        <f t="shared" si="601"/>
        <v>0</v>
      </c>
      <c r="AQ739" s="103">
        <f t="shared" si="601"/>
        <v>0</v>
      </c>
      <c r="AR739" s="103">
        <f>AR1374+AR740+AR1064+AR1120+AR1318</f>
        <v>0</v>
      </c>
      <c r="AS739" s="103">
        <f t="shared" si="590"/>
        <v>0</v>
      </c>
      <c r="AT739" s="103" t="e">
        <f t="shared" si="582"/>
        <v>#DIV/0!</v>
      </c>
      <c r="AV739" s="103">
        <f t="shared" si="591"/>
        <v>0</v>
      </c>
      <c r="AW739" s="103" t="e">
        <f t="shared" si="592"/>
        <v>#DIV/0!</v>
      </c>
      <c r="AY739" s="103">
        <f t="shared" si="593"/>
        <v>0</v>
      </c>
      <c r="AZ739" s="103" t="e">
        <f t="shared" si="594"/>
        <v>#DIV/0!</v>
      </c>
      <c r="BB739" s="102">
        <f t="shared" si="562"/>
        <v>0</v>
      </c>
      <c r="BC739" s="103" t="e">
        <f t="shared" si="602"/>
        <v>#DIV/0!</v>
      </c>
      <c r="BD739" s="103">
        <f t="shared" si="564"/>
        <v>0</v>
      </c>
      <c r="BE739" s="93"/>
    </row>
    <row r="740" spans="1:57" ht="30" customHeight="1" x14ac:dyDescent="0.2">
      <c r="A740" s="74"/>
      <c r="B740" s="76"/>
      <c r="C740" s="76"/>
      <c r="D740" s="77"/>
      <c r="E740" s="78"/>
      <c r="F740" s="76"/>
      <c r="G740" s="104"/>
      <c r="H740" s="169" t="s">
        <v>43</v>
      </c>
      <c r="I740" s="81"/>
      <c r="J740" s="78"/>
      <c r="K740" s="82"/>
      <c r="L740" s="83"/>
      <c r="M740" s="77"/>
      <c r="N740" s="101" t="s">
        <v>134</v>
      </c>
      <c r="O740" s="102">
        <v>1000</v>
      </c>
      <c r="P740" s="103">
        <f t="shared" si="597"/>
        <v>0</v>
      </c>
      <c r="Q740" s="125">
        <f t="shared" si="597"/>
        <v>0</v>
      </c>
      <c r="R740" s="126">
        <f t="shared" si="597"/>
        <v>0</v>
      </c>
      <c r="S740" s="103">
        <f t="shared" si="597"/>
        <v>0</v>
      </c>
      <c r="T740" s="103"/>
      <c r="U740" s="103">
        <f t="shared" si="598"/>
        <v>0</v>
      </c>
      <c r="V740" s="103">
        <f t="shared" si="598"/>
        <v>0</v>
      </c>
      <c r="W740" s="103">
        <f>W1375+W741+W1065+W1121+W1319</f>
        <v>0</v>
      </c>
      <c r="X740" s="103">
        <f t="shared" si="584"/>
        <v>0</v>
      </c>
      <c r="Y740" s="103" t="e">
        <f t="shared" si="585"/>
        <v>#DIV/0!</v>
      </c>
      <c r="AA740" s="103">
        <f t="shared" si="599"/>
        <v>0</v>
      </c>
      <c r="AB740" s="103">
        <f t="shared" si="599"/>
        <v>0</v>
      </c>
      <c r="AC740" s="103">
        <f>AC1375+AC741+AC1065+AC1121+AC1319</f>
        <v>0</v>
      </c>
      <c r="AD740" s="103">
        <f t="shared" si="586"/>
        <v>0</v>
      </c>
      <c r="AE740" s="103" t="e">
        <f t="shared" si="580"/>
        <v>#DIV/0!</v>
      </c>
      <c r="AG740" s="103">
        <f t="shared" si="587"/>
        <v>0</v>
      </c>
      <c r="AH740" s="103" t="e">
        <f t="shared" si="588"/>
        <v>#DIV/0!</v>
      </c>
      <c r="AJ740" s="103">
        <f t="shared" si="600"/>
        <v>0</v>
      </c>
      <c r="AK740" s="103">
        <f t="shared" si="600"/>
        <v>0</v>
      </c>
      <c r="AL740" s="103">
        <f>AL1375+AL741+AL1065+AL1121+AL1319</f>
        <v>0</v>
      </c>
      <c r="AM740" s="103">
        <f t="shared" si="589"/>
        <v>0</v>
      </c>
      <c r="AN740" s="103" t="e">
        <f t="shared" si="581"/>
        <v>#DIV/0!</v>
      </c>
      <c r="AP740" s="103">
        <f t="shared" si="601"/>
        <v>0</v>
      </c>
      <c r="AQ740" s="103">
        <f t="shared" si="601"/>
        <v>0</v>
      </c>
      <c r="AR740" s="103">
        <f>AR1375+AR741+AR1065+AR1121+AR1319</f>
        <v>0</v>
      </c>
      <c r="AS740" s="103">
        <f t="shared" si="590"/>
        <v>0</v>
      </c>
      <c r="AT740" s="103" t="e">
        <f t="shared" si="582"/>
        <v>#DIV/0!</v>
      </c>
      <c r="AV740" s="103">
        <f t="shared" si="591"/>
        <v>0</v>
      </c>
      <c r="AW740" s="103" t="e">
        <f t="shared" si="592"/>
        <v>#DIV/0!</v>
      </c>
      <c r="AY740" s="103">
        <f t="shared" si="593"/>
        <v>0</v>
      </c>
      <c r="AZ740" s="103" t="e">
        <f t="shared" si="594"/>
        <v>#DIV/0!</v>
      </c>
      <c r="BB740" s="102">
        <f t="shared" si="562"/>
        <v>0</v>
      </c>
      <c r="BC740" s="103" t="e">
        <f t="shared" si="602"/>
        <v>#DIV/0!</v>
      </c>
      <c r="BD740" s="103">
        <f t="shared" si="564"/>
        <v>0</v>
      </c>
      <c r="BE740" s="93"/>
    </row>
    <row r="741" spans="1:57" ht="30" customHeight="1" x14ac:dyDescent="0.2">
      <c r="A741" s="74"/>
      <c r="B741" s="76"/>
      <c r="C741" s="76"/>
      <c r="D741" s="77"/>
      <c r="E741" s="78"/>
      <c r="F741" s="76"/>
      <c r="G741" s="79"/>
      <c r="H741" s="80"/>
      <c r="I741" s="118">
        <v>2</v>
      </c>
      <c r="J741" s="78"/>
      <c r="K741" s="82"/>
      <c r="L741" s="83"/>
      <c r="M741" s="77"/>
      <c r="N741" s="119" t="s">
        <v>51</v>
      </c>
      <c r="O741" s="120">
        <v>1000</v>
      </c>
      <c r="P741" s="121">
        <f t="shared" si="597"/>
        <v>0</v>
      </c>
      <c r="Q741" s="121">
        <f t="shared" si="597"/>
        <v>0</v>
      </c>
      <c r="R741" s="121">
        <f t="shared" si="597"/>
        <v>0</v>
      </c>
      <c r="S741" s="121">
        <f t="shared" si="597"/>
        <v>0</v>
      </c>
      <c r="T741" s="121"/>
      <c r="U741" s="121">
        <f>U742</f>
        <v>0</v>
      </c>
      <c r="V741" s="121">
        <f>V742</f>
        <v>0</v>
      </c>
      <c r="W741" s="121">
        <f>W1376+W742+W1066+W1122+W1320</f>
        <v>0</v>
      </c>
      <c r="X741" s="121">
        <f t="shared" si="584"/>
        <v>0</v>
      </c>
      <c r="Y741" s="121" t="e">
        <f t="shared" si="585"/>
        <v>#DIV/0!</v>
      </c>
      <c r="AA741" s="121">
        <f>AA742</f>
        <v>0</v>
      </c>
      <c r="AB741" s="121">
        <f>AB742</f>
        <v>0</v>
      </c>
      <c r="AC741" s="121">
        <f>AC1376+AC742+AC1066+AC1122+AC1320</f>
        <v>0</v>
      </c>
      <c r="AD741" s="121">
        <f t="shared" si="586"/>
        <v>0</v>
      </c>
      <c r="AE741" s="121" t="e">
        <f t="shared" si="580"/>
        <v>#DIV/0!</v>
      </c>
      <c r="AG741" s="121">
        <f t="shared" si="587"/>
        <v>0</v>
      </c>
      <c r="AH741" s="121" t="e">
        <f t="shared" si="588"/>
        <v>#DIV/0!</v>
      </c>
      <c r="AJ741" s="121">
        <f>AJ742</f>
        <v>0</v>
      </c>
      <c r="AK741" s="121">
        <f>AK742</f>
        <v>0</v>
      </c>
      <c r="AL741" s="121">
        <f>AL1376+AL742+AL1066+AL1122+AL1320</f>
        <v>0</v>
      </c>
      <c r="AM741" s="121">
        <f t="shared" si="589"/>
        <v>0</v>
      </c>
      <c r="AN741" s="121" t="e">
        <f t="shared" si="581"/>
        <v>#DIV/0!</v>
      </c>
      <c r="AP741" s="121">
        <f>AP742</f>
        <v>0</v>
      </c>
      <c r="AQ741" s="121">
        <f>AQ742</f>
        <v>0</v>
      </c>
      <c r="AR741" s="121">
        <f>AR1376+AR742+AR1066+AR1122+AR1320</f>
        <v>0</v>
      </c>
      <c r="AS741" s="121">
        <f t="shared" si="590"/>
        <v>0</v>
      </c>
      <c r="AT741" s="121" t="e">
        <f t="shared" si="582"/>
        <v>#DIV/0!</v>
      </c>
      <c r="AV741" s="121">
        <f t="shared" si="591"/>
        <v>0</v>
      </c>
      <c r="AW741" s="121" t="e">
        <f t="shared" si="592"/>
        <v>#DIV/0!</v>
      </c>
      <c r="AY741" s="121">
        <f t="shared" si="593"/>
        <v>0</v>
      </c>
      <c r="AZ741" s="121" t="e">
        <f t="shared" si="594"/>
        <v>#DIV/0!</v>
      </c>
      <c r="BB741" s="120">
        <f t="shared" si="562"/>
        <v>0</v>
      </c>
      <c r="BC741" s="121" t="e">
        <f t="shared" si="602"/>
        <v>#DIV/0!</v>
      </c>
      <c r="BD741" s="121">
        <f t="shared" si="564"/>
        <v>0</v>
      </c>
      <c r="BE741" s="93"/>
    </row>
    <row r="742" spans="1:57" ht="30" customHeight="1" x14ac:dyDescent="0.2">
      <c r="A742" s="74"/>
      <c r="B742" s="76"/>
      <c r="C742" s="76"/>
      <c r="D742" s="77"/>
      <c r="E742" s="78"/>
      <c r="F742" s="76"/>
      <c r="G742" s="79"/>
      <c r="H742" s="80"/>
      <c r="I742" s="81"/>
      <c r="J742" s="124" t="s">
        <v>52</v>
      </c>
      <c r="K742" s="82"/>
      <c r="L742" s="83"/>
      <c r="M742" s="77"/>
      <c r="N742" s="101" t="s">
        <v>53</v>
      </c>
      <c r="O742" s="102">
        <v>1000</v>
      </c>
      <c r="P742" s="103">
        <f t="shared" si="597"/>
        <v>0</v>
      </c>
      <c r="Q742" s="103">
        <f t="shared" si="597"/>
        <v>0</v>
      </c>
      <c r="R742" s="103">
        <f t="shared" si="597"/>
        <v>0</v>
      </c>
      <c r="S742" s="103">
        <f t="shared" si="597"/>
        <v>0</v>
      </c>
      <c r="T742" s="103"/>
      <c r="U742" s="103">
        <f>U743</f>
        <v>0</v>
      </c>
      <c r="V742" s="103">
        <f>V743</f>
        <v>0</v>
      </c>
      <c r="W742" s="103">
        <f>W743</f>
        <v>0</v>
      </c>
      <c r="X742" s="103">
        <f t="shared" si="584"/>
        <v>0</v>
      </c>
      <c r="Y742" s="103" t="e">
        <f t="shared" si="585"/>
        <v>#DIV/0!</v>
      </c>
      <c r="AA742" s="103">
        <f>AA743</f>
        <v>0</v>
      </c>
      <c r="AB742" s="103">
        <f>AB743</f>
        <v>0</v>
      </c>
      <c r="AC742" s="103">
        <f>AC743</f>
        <v>0</v>
      </c>
      <c r="AD742" s="103">
        <f t="shared" si="586"/>
        <v>0</v>
      </c>
      <c r="AE742" s="103" t="e">
        <f t="shared" si="580"/>
        <v>#DIV/0!</v>
      </c>
      <c r="AG742" s="103">
        <f t="shared" si="587"/>
        <v>0</v>
      </c>
      <c r="AH742" s="103" t="e">
        <f t="shared" si="588"/>
        <v>#DIV/0!</v>
      </c>
      <c r="AJ742" s="103">
        <f>AJ743</f>
        <v>0</v>
      </c>
      <c r="AK742" s="103">
        <f>AK743</f>
        <v>0</v>
      </c>
      <c r="AL742" s="103">
        <f>AL743</f>
        <v>0</v>
      </c>
      <c r="AM742" s="103">
        <f t="shared" si="589"/>
        <v>0</v>
      </c>
      <c r="AN742" s="103" t="e">
        <f t="shared" si="581"/>
        <v>#DIV/0!</v>
      </c>
      <c r="AP742" s="103">
        <f>AP743</f>
        <v>0</v>
      </c>
      <c r="AQ742" s="103">
        <f>AQ743</f>
        <v>0</v>
      </c>
      <c r="AR742" s="103">
        <f>AR743</f>
        <v>0</v>
      </c>
      <c r="AS742" s="103">
        <f t="shared" si="590"/>
        <v>0</v>
      </c>
      <c r="AT742" s="103" t="e">
        <f t="shared" si="582"/>
        <v>#DIV/0!</v>
      </c>
      <c r="AV742" s="103">
        <f t="shared" si="591"/>
        <v>0</v>
      </c>
      <c r="AW742" s="103" t="e">
        <f t="shared" si="592"/>
        <v>#DIV/0!</v>
      </c>
      <c r="AY742" s="103">
        <f t="shared" si="593"/>
        <v>0</v>
      </c>
      <c r="AZ742" s="103" t="e">
        <f t="shared" si="594"/>
        <v>#DIV/0!</v>
      </c>
      <c r="BB742" s="102">
        <f>S742-AY742</f>
        <v>0</v>
      </c>
      <c r="BC742" s="103" t="e">
        <f>BB742/(S742/100)</f>
        <v>#DIV/0!</v>
      </c>
      <c r="BD742" s="103">
        <f>S742-BB742</f>
        <v>0</v>
      </c>
      <c r="BE742" s="93"/>
    </row>
    <row r="743" spans="1:57" ht="30" customHeight="1" x14ac:dyDescent="0.2">
      <c r="A743" s="74"/>
      <c r="B743" s="76"/>
      <c r="C743" s="76"/>
      <c r="D743" s="77"/>
      <c r="E743" s="154"/>
      <c r="F743" s="198"/>
      <c r="G743" s="199"/>
      <c r="H743" s="200"/>
      <c r="I743" s="201"/>
      <c r="J743" s="154"/>
      <c r="K743" s="155">
        <v>7</v>
      </c>
      <c r="L743" s="343"/>
      <c r="M743" s="344"/>
      <c r="N743" s="158" t="s">
        <v>56</v>
      </c>
      <c r="O743" s="129">
        <v>1000</v>
      </c>
      <c r="P743" s="117">
        <v>0</v>
      </c>
      <c r="Q743" s="239">
        <v>0</v>
      </c>
      <c r="R743" s="240">
        <v>0</v>
      </c>
      <c r="S743" s="117">
        <v>0</v>
      </c>
      <c r="T743" s="117"/>
      <c r="U743" s="117"/>
      <c r="V743" s="117"/>
      <c r="W743" s="117"/>
      <c r="X743" s="117">
        <f t="shared" si="584"/>
        <v>0</v>
      </c>
      <c r="Y743" s="117" t="e">
        <f t="shared" si="585"/>
        <v>#DIV/0!</v>
      </c>
      <c r="AA743" s="117"/>
      <c r="AB743" s="117"/>
      <c r="AC743" s="117"/>
      <c r="AD743" s="117">
        <f t="shared" si="586"/>
        <v>0</v>
      </c>
      <c r="AE743" s="117" t="e">
        <f t="shared" si="580"/>
        <v>#DIV/0!</v>
      </c>
      <c r="AG743" s="117">
        <f t="shared" si="587"/>
        <v>0</v>
      </c>
      <c r="AH743" s="117" t="e">
        <f t="shared" si="588"/>
        <v>#DIV/0!</v>
      </c>
      <c r="AJ743" s="117"/>
      <c r="AK743" s="117"/>
      <c r="AL743" s="117"/>
      <c r="AM743" s="117">
        <f t="shared" si="589"/>
        <v>0</v>
      </c>
      <c r="AN743" s="117" t="e">
        <f t="shared" si="581"/>
        <v>#DIV/0!</v>
      </c>
      <c r="AP743" s="117"/>
      <c r="AQ743" s="117"/>
      <c r="AR743" s="117"/>
      <c r="AS743" s="117">
        <f t="shared" si="590"/>
        <v>0</v>
      </c>
      <c r="AT743" s="117" t="e">
        <f t="shared" si="582"/>
        <v>#DIV/0!</v>
      </c>
      <c r="AV743" s="117">
        <f t="shared" si="591"/>
        <v>0</v>
      </c>
      <c r="AW743" s="117" t="e">
        <f t="shared" si="592"/>
        <v>#DIV/0!</v>
      </c>
      <c r="AY743" s="117">
        <f t="shared" si="593"/>
        <v>0</v>
      </c>
      <c r="AZ743" s="117" t="e">
        <f t="shared" si="594"/>
        <v>#DIV/0!</v>
      </c>
      <c r="BB743" s="129">
        <f>S743-AY743</f>
        <v>0</v>
      </c>
      <c r="BC743" s="117" t="e">
        <f>BB743/(S743/100)</f>
        <v>#DIV/0!</v>
      </c>
      <c r="BD743" s="117">
        <f>S743-BB743</f>
        <v>0</v>
      </c>
      <c r="BE743" s="93"/>
    </row>
    <row r="744" spans="1:57" ht="30" customHeight="1" x14ac:dyDescent="0.2">
      <c r="A744" s="74"/>
      <c r="B744" s="76"/>
      <c r="C744" s="76"/>
      <c r="D744" s="77"/>
      <c r="E744" s="97" t="s">
        <v>52</v>
      </c>
      <c r="F744" s="76"/>
      <c r="G744" s="79"/>
      <c r="H744" s="80"/>
      <c r="I744" s="81"/>
      <c r="J744" s="78"/>
      <c r="K744" s="82"/>
      <c r="L744" s="83"/>
      <c r="M744" s="77"/>
      <c r="N744" s="84" t="s">
        <v>135</v>
      </c>
      <c r="O744" s="98">
        <v>5531000</v>
      </c>
      <c r="P744" s="99">
        <f t="shared" ref="P744:W749" si="603">P745</f>
        <v>7463000</v>
      </c>
      <c r="Q744" s="86">
        <f t="shared" si="603"/>
        <v>7964000</v>
      </c>
      <c r="R744" s="87">
        <f t="shared" si="603"/>
        <v>8452000</v>
      </c>
      <c r="S744" s="99">
        <f t="shared" si="603"/>
        <v>7463000</v>
      </c>
      <c r="T744" s="99"/>
      <c r="U744" s="99">
        <f t="shared" ref="U744:V748" si="604">U745</f>
        <v>0</v>
      </c>
      <c r="V744" s="99">
        <f t="shared" si="604"/>
        <v>898000</v>
      </c>
      <c r="W744" s="99">
        <f>W1379+W745+W1069+W1125+W1323</f>
        <v>1155000</v>
      </c>
      <c r="X744" s="99">
        <f t="shared" si="584"/>
        <v>2053000</v>
      </c>
      <c r="Y744" s="99">
        <f t="shared" si="585"/>
        <v>27.509044620125955</v>
      </c>
      <c r="AA744" s="99">
        <f t="shared" ref="AA744:AC749" si="605">AA745</f>
        <v>658000</v>
      </c>
      <c r="AB744" s="99">
        <f t="shared" si="605"/>
        <v>659000</v>
      </c>
      <c r="AC744" s="99">
        <f>AC1379+AC745+AC1069+AC1125+AC1323</f>
        <v>0</v>
      </c>
      <c r="AD744" s="99">
        <f t="shared" si="586"/>
        <v>1317000</v>
      </c>
      <c r="AE744" s="99">
        <f t="shared" si="580"/>
        <v>17.647058823529413</v>
      </c>
      <c r="AG744" s="99">
        <f t="shared" si="587"/>
        <v>3370000</v>
      </c>
      <c r="AH744" s="99">
        <f t="shared" si="588"/>
        <v>45.156103443655368</v>
      </c>
      <c r="AJ744" s="99">
        <f t="shared" ref="AJ744:AL749" si="606">AJ745</f>
        <v>746000</v>
      </c>
      <c r="AK744" s="99">
        <f t="shared" si="606"/>
        <v>672000</v>
      </c>
      <c r="AL744" s="99">
        <f>AL1379+AL745+AL1069+AL1125+AL1323</f>
        <v>672000</v>
      </c>
      <c r="AM744" s="99">
        <f t="shared" si="589"/>
        <v>2090000</v>
      </c>
      <c r="AN744" s="99">
        <f t="shared" si="581"/>
        <v>28.004823797400508</v>
      </c>
      <c r="AP744" s="99">
        <f t="shared" ref="AP744:AR749" si="607">AP745</f>
        <v>448000</v>
      </c>
      <c r="AQ744" s="99">
        <f t="shared" si="607"/>
        <v>448000</v>
      </c>
      <c r="AR744" s="99">
        <f>AR1379+AR745+AR1069+AR1125+AR1323</f>
        <v>1107000</v>
      </c>
      <c r="AS744" s="99">
        <f t="shared" si="590"/>
        <v>2003000</v>
      </c>
      <c r="AT744" s="99">
        <f t="shared" si="582"/>
        <v>26.839072758944123</v>
      </c>
      <c r="AV744" s="99">
        <f t="shared" si="591"/>
        <v>4093000</v>
      </c>
      <c r="AW744" s="99">
        <f t="shared" si="592"/>
        <v>54.843896556344632</v>
      </c>
      <c r="AY744" s="99">
        <f t="shared" si="593"/>
        <v>7463000</v>
      </c>
      <c r="AZ744" s="99">
        <f t="shared" si="594"/>
        <v>100</v>
      </c>
      <c r="BB744" s="98">
        <f t="shared" si="562"/>
        <v>0</v>
      </c>
      <c r="BC744" s="99">
        <f t="shared" si="602"/>
        <v>0</v>
      </c>
      <c r="BD744" s="99">
        <f t="shared" si="564"/>
        <v>7463000</v>
      </c>
      <c r="BE744" s="93"/>
    </row>
    <row r="745" spans="1:57" ht="30" customHeight="1" x14ac:dyDescent="0.2">
      <c r="A745" s="74"/>
      <c r="B745" s="76"/>
      <c r="C745" s="76"/>
      <c r="D745" s="77"/>
      <c r="E745" s="78"/>
      <c r="F745" s="100">
        <v>1</v>
      </c>
      <c r="G745" s="79"/>
      <c r="H745" s="80"/>
      <c r="I745" s="81"/>
      <c r="J745" s="78"/>
      <c r="K745" s="82"/>
      <c r="L745" s="83"/>
      <c r="M745" s="77"/>
      <c r="N745" s="101" t="s">
        <v>136</v>
      </c>
      <c r="O745" s="102">
        <v>5531000</v>
      </c>
      <c r="P745" s="103">
        <f t="shared" si="603"/>
        <v>7463000</v>
      </c>
      <c r="Q745" s="125">
        <f t="shared" si="603"/>
        <v>7964000</v>
      </c>
      <c r="R745" s="126">
        <f t="shared" si="603"/>
        <v>8452000</v>
      </c>
      <c r="S745" s="103">
        <f t="shared" si="603"/>
        <v>7463000</v>
      </c>
      <c r="T745" s="103"/>
      <c r="U745" s="103">
        <f t="shared" si="604"/>
        <v>0</v>
      </c>
      <c r="V745" s="103">
        <f t="shared" si="604"/>
        <v>898000</v>
      </c>
      <c r="W745" s="103">
        <f>W1380+W746+W1070+W1126+W1324</f>
        <v>1155000</v>
      </c>
      <c r="X745" s="103">
        <f t="shared" si="584"/>
        <v>2053000</v>
      </c>
      <c r="Y745" s="103">
        <f t="shared" si="585"/>
        <v>27.509044620125955</v>
      </c>
      <c r="AA745" s="103">
        <f t="shared" si="605"/>
        <v>658000</v>
      </c>
      <c r="AB745" s="103">
        <f t="shared" si="605"/>
        <v>659000</v>
      </c>
      <c r="AC745" s="103">
        <f>AC1380+AC746+AC1070+AC1126+AC1324</f>
        <v>0</v>
      </c>
      <c r="AD745" s="103">
        <f t="shared" si="586"/>
        <v>1317000</v>
      </c>
      <c r="AE745" s="103">
        <f t="shared" si="580"/>
        <v>17.647058823529413</v>
      </c>
      <c r="AG745" s="103">
        <f t="shared" si="587"/>
        <v>3370000</v>
      </c>
      <c r="AH745" s="103">
        <f t="shared" si="588"/>
        <v>45.156103443655368</v>
      </c>
      <c r="AJ745" s="103">
        <f t="shared" si="606"/>
        <v>746000</v>
      </c>
      <c r="AK745" s="103">
        <f t="shared" si="606"/>
        <v>672000</v>
      </c>
      <c r="AL745" s="103">
        <f>AL1380+AL746+AL1070+AL1126+AL1324</f>
        <v>672000</v>
      </c>
      <c r="AM745" s="103">
        <f t="shared" si="589"/>
        <v>2090000</v>
      </c>
      <c r="AN745" s="103">
        <f t="shared" si="581"/>
        <v>28.004823797400508</v>
      </c>
      <c r="AP745" s="103">
        <f t="shared" si="607"/>
        <v>448000</v>
      </c>
      <c r="AQ745" s="103">
        <f t="shared" si="607"/>
        <v>448000</v>
      </c>
      <c r="AR745" s="103">
        <f>AR1380+AR746+AR1070+AR1126+AR1324</f>
        <v>1107000</v>
      </c>
      <c r="AS745" s="103">
        <f t="shared" si="590"/>
        <v>2003000</v>
      </c>
      <c r="AT745" s="103">
        <f t="shared" si="582"/>
        <v>26.839072758944123</v>
      </c>
      <c r="AV745" s="103">
        <f t="shared" si="591"/>
        <v>4093000</v>
      </c>
      <c r="AW745" s="103">
        <f t="shared" si="592"/>
        <v>54.843896556344632</v>
      </c>
      <c r="AY745" s="103">
        <f t="shared" si="593"/>
        <v>7463000</v>
      </c>
      <c r="AZ745" s="103">
        <f t="shared" si="594"/>
        <v>100</v>
      </c>
      <c r="BB745" s="102">
        <f t="shared" si="562"/>
        <v>0</v>
      </c>
      <c r="BC745" s="103">
        <f t="shared" si="602"/>
        <v>0</v>
      </c>
      <c r="BD745" s="103">
        <f t="shared" si="564"/>
        <v>7463000</v>
      </c>
      <c r="BE745" s="93"/>
    </row>
    <row r="746" spans="1:57" ht="30" customHeight="1" x14ac:dyDescent="0.2">
      <c r="A746" s="74"/>
      <c r="B746" s="76"/>
      <c r="C746" s="76"/>
      <c r="D746" s="77"/>
      <c r="E746" s="78"/>
      <c r="F746" s="76"/>
      <c r="G746" s="104">
        <v>4</v>
      </c>
      <c r="H746" s="105"/>
      <c r="I746" s="81"/>
      <c r="J746" s="78"/>
      <c r="K746" s="82"/>
      <c r="L746" s="83"/>
      <c r="M746" s="77"/>
      <c r="N746" s="101" t="s">
        <v>137</v>
      </c>
      <c r="O746" s="102">
        <v>5531000</v>
      </c>
      <c r="P746" s="103">
        <f t="shared" si="603"/>
        <v>7463000</v>
      </c>
      <c r="Q746" s="125">
        <f t="shared" si="603"/>
        <v>7964000</v>
      </c>
      <c r="R746" s="126">
        <f t="shared" si="603"/>
        <v>8452000</v>
      </c>
      <c r="S746" s="103">
        <f t="shared" si="603"/>
        <v>7463000</v>
      </c>
      <c r="T746" s="103"/>
      <c r="U746" s="103">
        <f t="shared" si="604"/>
        <v>0</v>
      </c>
      <c r="V746" s="103">
        <f t="shared" si="604"/>
        <v>898000</v>
      </c>
      <c r="W746" s="103">
        <f>W1381+W747+W1071+W1127+W1325</f>
        <v>1155000</v>
      </c>
      <c r="X746" s="103">
        <f t="shared" si="584"/>
        <v>2053000</v>
      </c>
      <c r="Y746" s="103">
        <f t="shared" si="585"/>
        <v>27.509044620125955</v>
      </c>
      <c r="AA746" s="103">
        <f t="shared" si="605"/>
        <v>658000</v>
      </c>
      <c r="AB746" s="103">
        <f t="shared" si="605"/>
        <v>659000</v>
      </c>
      <c r="AC746" s="103">
        <f>AC1381+AC747+AC1071+AC1127+AC1325</f>
        <v>0</v>
      </c>
      <c r="AD746" s="103">
        <f t="shared" si="586"/>
        <v>1317000</v>
      </c>
      <c r="AE746" s="103">
        <f t="shared" si="580"/>
        <v>17.647058823529413</v>
      </c>
      <c r="AG746" s="103">
        <f t="shared" si="587"/>
        <v>3370000</v>
      </c>
      <c r="AH746" s="103">
        <f t="shared" si="588"/>
        <v>45.156103443655368</v>
      </c>
      <c r="AJ746" s="103">
        <f t="shared" si="606"/>
        <v>746000</v>
      </c>
      <c r="AK746" s="103">
        <f t="shared" si="606"/>
        <v>672000</v>
      </c>
      <c r="AL746" s="103">
        <f>AL1381+AL747+AL1071+AL1127+AL1325</f>
        <v>672000</v>
      </c>
      <c r="AM746" s="103">
        <f t="shared" si="589"/>
        <v>2090000</v>
      </c>
      <c r="AN746" s="103">
        <f t="shared" si="581"/>
        <v>28.004823797400508</v>
      </c>
      <c r="AP746" s="103">
        <f t="shared" si="607"/>
        <v>448000</v>
      </c>
      <c r="AQ746" s="103">
        <f t="shared" si="607"/>
        <v>448000</v>
      </c>
      <c r="AR746" s="103">
        <f>AR1381+AR747+AR1071+AR1127+AR1325</f>
        <v>1107000</v>
      </c>
      <c r="AS746" s="103">
        <f t="shared" si="590"/>
        <v>2003000</v>
      </c>
      <c r="AT746" s="103">
        <f t="shared" si="582"/>
        <v>26.839072758944123</v>
      </c>
      <c r="AV746" s="103">
        <f t="shared" si="591"/>
        <v>4093000</v>
      </c>
      <c r="AW746" s="103">
        <f t="shared" si="592"/>
        <v>54.843896556344632</v>
      </c>
      <c r="AY746" s="103">
        <f t="shared" si="593"/>
        <v>7463000</v>
      </c>
      <c r="AZ746" s="103">
        <f t="shared" si="594"/>
        <v>100</v>
      </c>
      <c r="BB746" s="102">
        <f t="shared" si="562"/>
        <v>0</v>
      </c>
      <c r="BC746" s="103">
        <f t="shared" si="602"/>
        <v>0</v>
      </c>
      <c r="BD746" s="103">
        <f t="shared" si="564"/>
        <v>7463000</v>
      </c>
      <c r="BE746" s="93"/>
    </row>
    <row r="747" spans="1:57" ht="30" customHeight="1" x14ac:dyDescent="0.2">
      <c r="A747" s="74"/>
      <c r="B747" s="76"/>
      <c r="C747" s="76"/>
      <c r="D747" s="77"/>
      <c r="E747" s="78"/>
      <c r="F747" s="76"/>
      <c r="G747" s="104"/>
      <c r="H747" s="169" t="s">
        <v>43</v>
      </c>
      <c r="I747" s="81"/>
      <c r="J747" s="78"/>
      <c r="K747" s="82"/>
      <c r="L747" s="83"/>
      <c r="M747" s="77"/>
      <c r="N747" s="101" t="s">
        <v>137</v>
      </c>
      <c r="O747" s="102">
        <v>5531000</v>
      </c>
      <c r="P747" s="103">
        <f t="shared" si="603"/>
        <v>7463000</v>
      </c>
      <c r="Q747" s="125">
        <f t="shared" si="603"/>
        <v>7964000</v>
      </c>
      <c r="R747" s="126">
        <f t="shared" si="603"/>
        <v>8452000</v>
      </c>
      <c r="S747" s="103">
        <f t="shared" si="603"/>
        <v>7463000</v>
      </c>
      <c r="T747" s="103"/>
      <c r="U747" s="103">
        <f t="shared" si="604"/>
        <v>0</v>
      </c>
      <c r="V747" s="103">
        <f t="shared" si="604"/>
        <v>898000</v>
      </c>
      <c r="W747" s="103">
        <f>W1382+W748+W1072+W1128+W1326</f>
        <v>1155000</v>
      </c>
      <c r="X747" s="103">
        <f t="shared" si="584"/>
        <v>2053000</v>
      </c>
      <c r="Y747" s="103">
        <f t="shared" si="585"/>
        <v>27.509044620125955</v>
      </c>
      <c r="AA747" s="103">
        <f t="shared" si="605"/>
        <v>658000</v>
      </c>
      <c r="AB747" s="103">
        <f t="shared" si="605"/>
        <v>659000</v>
      </c>
      <c r="AC747" s="103">
        <f>AC1382+AC748+AC1072+AC1128+AC1326</f>
        <v>0</v>
      </c>
      <c r="AD747" s="103">
        <f t="shared" si="586"/>
        <v>1317000</v>
      </c>
      <c r="AE747" s="103">
        <f t="shared" si="580"/>
        <v>17.647058823529413</v>
      </c>
      <c r="AG747" s="103">
        <f t="shared" si="587"/>
        <v>3370000</v>
      </c>
      <c r="AH747" s="103">
        <f t="shared" si="588"/>
        <v>45.156103443655368</v>
      </c>
      <c r="AJ747" s="103">
        <f t="shared" si="606"/>
        <v>746000</v>
      </c>
      <c r="AK747" s="103">
        <f t="shared" si="606"/>
        <v>672000</v>
      </c>
      <c r="AL747" s="103">
        <f>AL1382+AL748+AL1072+AL1128+AL1326</f>
        <v>672000</v>
      </c>
      <c r="AM747" s="103">
        <f t="shared" si="589"/>
        <v>2090000</v>
      </c>
      <c r="AN747" s="103">
        <f t="shared" si="581"/>
        <v>28.004823797400508</v>
      </c>
      <c r="AP747" s="103">
        <f t="shared" si="607"/>
        <v>448000</v>
      </c>
      <c r="AQ747" s="103">
        <f t="shared" si="607"/>
        <v>448000</v>
      </c>
      <c r="AR747" s="103">
        <f>AR1382+AR748+AR1072+AR1128+AR1326</f>
        <v>1107000</v>
      </c>
      <c r="AS747" s="103">
        <f t="shared" si="590"/>
        <v>2003000</v>
      </c>
      <c r="AT747" s="103">
        <f t="shared" si="582"/>
        <v>26.839072758944123</v>
      </c>
      <c r="AV747" s="103">
        <f t="shared" si="591"/>
        <v>4093000</v>
      </c>
      <c r="AW747" s="103">
        <f t="shared" si="592"/>
        <v>54.843896556344632</v>
      </c>
      <c r="AY747" s="103">
        <f t="shared" si="593"/>
        <v>7463000</v>
      </c>
      <c r="AZ747" s="103">
        <f t="shared" si="594"/>
        <v>100</v>
      </c>
      <c r="BB747" s="102">
        <f t="shared" si="562"/>
        <v>0</v>
      </c>
      <c r="BC747" s="103">
        <f t="shared" si="602"/>
        <v>0</v>
      </c>
      <c r="BD747" s="103">
        <f t="shared" si="564"/>
        <v>7463000</v>
      </c>
      <c r="BE747" s="93"/>
    </row>
    <row r="748" spans="1:57" ht="30" customHeight="1" x14ac:dyDescent="0.2">
      <c r="A748" s="74"/>
      <c r="B748" s="76"/>
      <c r="C748" s="76"/>
      <c r="D748" s="77"/>
      <c r="E748" s="78"/>
      <c r="F748" s="76"/>
      <c r="G748" s="79"/>
      <c r="H748" s="80"/>
      <c r="I748" s="118">
        <v>2</v>
      </c>
      <c r="J748" s="78"/>
      <c r="K748" s="82"/>
      <c r="L748" s="83"/>
      <c r="M748" s="77"/>
      <c r="N748" s="119" t="s">
        <v>51</v>
      </c>
      <c r="O748" s="120">
        <v>5531000</v>
      </c>
      <c r="P748" s="121">
        <f t="shared" si="603"/>
        <v>7463000</v>
      </c>
      <c r="Q748" s="122">
        <f t="shared" si="603"/>
        <v>7964000</v>
      </c>
      <c r="R748" s="123">
        <f t="shared" si="603"/>
        <v>8452000</v>
      </c>
      <c r="S748" s="121">
        <f t="shared" si="603"/>
        <v>7463000</v>
      </c>
      <c r="T748" s="121"/>
      <c r="U748" s="121">
        <f t="shared" si="604"/>
        <v>0</v>
      </c>
      <c r="V748" s="121">
        <f t="shared" si="604"/>
        <v>898000</v>
      </c>
      <c r="W748" s="121">
        <f>W1383+W749+W1073+W1129+W1327</f>
        <v>1155000</v>
      </c>
      <c r="X748" s="121">
        <f t="shared" si="584"/>
        <v>2053000</v>
      </c>
      <c r="Y748" s="121">
        <f t="shared" si="585"/>
        <v>27.509044620125955</v>
      </c>
      <c r="AA748" s="121">
        <f t="shared" si="605"/>
        <v>658000</v>
      </c>
      <c r="AB748" s="121">
        <f t="shared" si="605"/>
        <v>659000</v>
      </c>
      <c r="AC748" s="121">
        <f>AC1383+AC749+AC1073+AC1129+AC1327</f>
        <v>0</v>
      </c>
      <c r="AD748" s="121">
        <f t="shared" si="586"/>
        <v>1317000</v>
      </c>
      <c r="AE748" s="121">
        <f t="shared" si="580"/>
        <v>17.647058823529413</v>
      </c>
      <c r="AG748" s="121">
        <f t="shared" si="587"/>
        <v>3370000</v>
      </c>
      <c r="AH748" s="121">
        <f t="shared" si="588"/>
        <v>45.156103443655368</v>
      </c>
      <c r="AJ748" s="121">
        <f t="shared" si="606"/>
        <v>746000</v>
      </c>
      <c r="AK748" s="121">
        <f t="shared" si="606"/>
        <v>672000</v>
      </c>
      <c r="AL748" s="121">
        <f>AL1383+AL749+AL1073+AL1129+AL1327</f>
        <v>672000</v>
      </c>
      <c r="AM748" s="121">
        <f t="shared" si="589"/>
        <v>2090000</v>
      </c>
      <c r="AN748" s="121">
        <f t="shared" si="581"/>
        <v>28.004823797400508</v>
      </c>
      <c r="AP748" s="121">
        <f t="shared" si="607"/>
        <v>448000</v>
      </c>
      <c r="AQ748" s="121">
        <f t="shared" si="607"/>
        <v>448000</v>
      </c>
      <c r="AR748" s="121">
        <f>AR1383+AR749+AR1073+AR1129+AR1327</f>
        <v>1107000</v>
      </c>
      <c r="AS748" s="121">
        <f t="shared" si="590"/>
        <v>2003000</v>
      </c>
      <c r="AT748" s="121">
        <f t="shared" si="582"/>
        <v>26.839072758944123</v>
      </c>
      <c r="AV748" s="121">
        <f t="shared" si="591"/>
        <v>4093000</v>
      </c>
      <c r="AW748" s="121">
        <f t="shared" si="592"/>
        <v>54.843896556344632</v>
      </c>
      <c r="AY748" s="121">
        <f t="shared" si="593"/>
        <v>7463000</v>
      </c>
      <c r="AZ748" s="121">
        <f t="shared" si="594"/>
        <v>100</v>
      </c>
      <c r="BB748" s="120">
        <f t="shared" si="562"/>
        <v>0</v>
      </c>
      <c r="BC748" s="121">
        <f t="shared" si="602"/>
        <v>0</v>
      </c>
      <c r="BD748" s="121">
        <f t="shared" si="564"/>
        <v>7463000</v>
      </c>
      <c r="BE748" s="93"/>
    </row>
    <row r="749" spans="1:57" ht="30" customHeight="1" x14ac:dyDescent="0.2">
      <c r="A749" s="74"/>
      <c r="B749" s="76"/>
      <c r="C749" s="76"/>
      <c r="D749" s="77"/>
      <c r="E749" s="78"/>
      <c r="F749" s="76"/>
      <c r="G749" s="79"/>
      <c r="H749" s="80"/>
      <c r="I749" s="81"/>
      <c r="J749" s="124" t="s">
        <v>52</v>
      </c>
      <c r="K749" s="82"/>
      <c r="L749" s="83"/>
      <c r="M749" s="77"/>
      <c r="N749" s="101" t="s">
        <v>53</v>
      </c>
      <c r="O749" s="102">
        <v>5531000</v>
      </c>
      <c r="P749" s="103">
        <f t="shared" si="603"/>
        <v>7463000</v>
      </c>
      <c r="Q749" s="125">
        <f t="shared" si="603"/>
        <v>7964000</v>
      </c>
      <c r="R749" s="126">
        <f t="shared" si="603"/>
        <v>8452000</v>
      </c>
      <c r="S749" s="103">
        <f t="shared" si="603"/>
        <v>7463000</v>
      </c>
      <c r="T749" s="103"/>
      <c r="U749" s="103">
        <f t="shared" si="603"/>
        <v>0</v>
      </c>
      <c r="V749" s="103">
        <f t="shared" si="603"/>
        <v>898000</v>
      </c>
      <c r="W749" s="103">
        <f t="shared" si="603"/>
        <v>1155000</v>
      </c>
      <c r="X749" s="103">
        <f t="shared" si="584"/>
        <v>2053000</v>
      </c>
      <c r="Y749" s="103">
        <f t="shared" si="585"/>
        <v>27.509044620125955</v>
      </c>
      <c r="AA749" s="103">
        <f t="shared" si="605"/>
        <v>658000</v>
      </c>
      <c r="AB749" s="103">
        <f t="shared" si="605"/>
        <v>659000</v>
      </c>
      <c r="AC749" s="103">
        <f t="shared" si="605"/>
        <v>0</v>
      </c>
      <c r="AD749" s="103">
        <f t="shared" si="586"/>
        <v>1317000</v>
      </c>
      <c r="AE749" s="103">
        <f t="shared" si="580"/>
        <v>17.647058823529413</v>
      </c>
      <c r="AG749" s="103">
        <f t="shared" si="587"/>
        <v>3370000</v>
      </c>
      <c r="AH749" s="103">
        <f t="shared" si="588"/>
        <v>45.156103443655368</v>
      </c>
      <c r="AJ749" s="103">
        <f t="shared" si="606"/>
        <v>746000</v>
      </c>
      <c r="AK749" s="103">
        <f t="shared" si="606"/>
        <v>672000</v>
      </c>
      <c r="AL749" s="103">
        <f t="shared" si="606"/>
        <v>672000</v>
      </c>
      <c r="AM749" s="103">
        <f t="shared" si="589"/>
        <v>2090000</v>
      </c>
      <c r="AN749" s="103">
        <f t="shared" si="581"/>
        <v>28.004823797400508</v>
      </c>
      <c r="AP749" s="103">
        <f t="shared" si="607"/>
        <v>448000</v>
      </c>
      <c r="AQ749" s="103">
        <f t="shared" si="607"/>
        <v>448000</v>
      </c>
      <c r="AR749" s="103">
        <f t="shared" si="607"/>
        <v>1107000</v>
      </c>
      <c r="AS749" s="103">
        <f t="shared" si="590"/>
        <v>2003000</v>
      </c>
      <c r="AT749" s="103">
        <f t="shared" si="582"/>
        <v>26.839072758944123</v>
      </c>
      <c r="AV749" s="103">
        <f t="shared" si="591"/>
        <v>4093000</v>
      </c>
      <c r="AW749" s="103">
        <f t="shared" si="592"/>
        <v>54.843896556344632</v>
      </c>
      <c r="AY749" s="103">
        <f t="shared" si="593"/>
        <v>7463000</v>
      </c>
      <c r="AZ749" s="103">
        <f t="shared" si="594"/>
        <v>100</v>
      </c>
      <c r="BB749" s="102">
        <f>S749-AY749</f>
        <v>0</v>
      </c>
      <c r="BC749" s="103">
        <f>BB749/(S749/100)</f>
        <v>0</v>
      </c>
      <c r="BD749" s="103">
        <f>S749-BB749</f>
        <v>7463000</v>
      </c>
      <c r="BE749" s="93"/>
    </row>
    <row r="750" spans="1:57" ht="30" customHeight="1" x14ac:dyDescent="0.2">
      <c r="A750" s="74"/>
      <c r="B750" s="76"/>
      <c r="C750" s="76"/>
      <c r="D750" s="77"/>
      <c r="E750" s="78"/>
      <c r="F750" s="76"/>
      <c r="G750" s="79"/>
      <c r="H750" s="80"/>
      <c r="I750" s="81"/>
      <c r="J750" s="78"/>
      <c r="K750" s="127">
        <v>5</v>
      </c>
      <c r="L750" s="83"/>
      <c r="M750" s="77"/>
      <c r="N750" s="128" t="s">
        <v>55</v>
      </c>
      <c r="O750" s="129">
        <v>5531000</v>
      </c>
      <c r="P750" s="117">
        <v>7463000</v>
      </c>
      <c r="Q750" s="117">
        <v>7964000</v>
      </c>
      <c r="R750" s="117">
        <v>8452000</v>
      </c>
      <c r="S750" s="117">
        <v>7463000</v>
      </c>
      <c r="T750" s="117"/>
      <c r="U750" s="117"/>
      <c r="V750" s="117">
        <v>898000</v>
      </c>
      <c r="W750" s="117">
        <v>1155000</v>
      </c>
      <c r="X750" s="117">
        <f t="shared" si="584"/>
        <v>2053000</v>
      </c>
      <c r="Y750" s="144">
        <f t="shared" si="585"/>
        <v>27.509044620125955</v>
      </c>
      <c r="AA750" s="117">
        <v>658000</v>
      </c>
      <c r="AB750" s="117">
        <v>659000</v>
      </c>
      <c r="AC750" s="117"/>
      <c r="AD750" s="117">
        <f t="shared" si="586"/>
        <v>1317000</v>
      </c>
      <c r="AE750" s="144">
        <f t="shared" si="580"/>
        <v>17.647058823529413</v>
      </c>
      <c r="AG750" s="117">
        <f t="shared" si="587"/>
        <v>3370000</v>
      </c>
      <c r="AH750" s="117">
        <f t="shared" si="588"/>
        <v>45.156103443655368</v>
      </c>
      <c r="AJ750" s="117">
        <v>746000</v>
      </c>
      <c r="AK750" s="117">
        <v>672000</v>
      </c>
      <c r="AL750" s="117">
        <v>672000</v>
      </c>
      <c r="AM750" s="117">
        <f t="shared" si="589"/>
        <v>2090000</v>
      </c>
      <c r="AN750" s="144">
        <f t="shared" si="581"/>
        <v>28.004823797400508</v>
      </c>
      <c r="AP750" s="117">
        <v>448000</v>
      </c>
      <c r="AQ750" s="117">
        <v>448000</v>
      </c>
      <c r="AR750" s="117">
        <v>1107000</v>
      </c>
      <c r="AS750" s="117">
        <f t="shared" si="590"/>
        <v>2003000</v>
      </c>
      <c r="AT750" s="144">
        <f t="shared" si="582"/>
        <v>26.839072758944123</v>
      </c>
      <c r="AV750" s="117">
        <f t="shared" si="591"/>
        <v>4093000</v>
      </c>
      <c r="AW750" s="117">
        <f t="shared" si="592"/>
        <v>54.843896556344632</v>
      </c>
      <c r="AY750" s="117">
        <f t="shared" si="593"/>
        <v>7463000</v>
      </c>
      <c r="AZ750" s="117">
        <f t="shared" si="594"/>
        <v>100</v>
      </c>
      <c r="BB750" s="117">
        <f>S750-AY750</f>
        <v>0</v>
      </c>
      <c r="BC750" s="117">
        <f>BB750/(S750/100)</f>
        <v>0</v>
      </c>
      <c r="BD750" s="117">
        <f>S750-BB750</f>
        <v>7463000</v>
      </c>
      <c r="BE750" s="93"/>
    </row>
    <row r="751" spans="1:57" ht="30" customHeight="1" x14ac:dyDescent="0.2">
      <c r="A751" s="74"/>
      <c r="B751" s="76"/>
      <c r="C751" s="76"/>
      <c r="D751" s="77"/>
      <c r="E751" s="97" t="s">
        <v>57</v>
      </c>
      <c r="F751" s="76"/>
      <c r="G751" s="79"/>
      <c r="H751" s="80"/>
      <c r="I751" s="81"/>
      <c r="J751" s="78"/>
      <c r="K751" s="82"/>
      <c r="L751" s="83"/>
      <c r="M751" s="77"/>
      <c r="N751" s="84" t="s">
        <v>138</v>
      </c>
      <c r="O751" s="98">
        <v>450000</v>
      </c>
      <c r="P751" s="98">
        <f t="shared" ref="P751:S755" si="608">P752</f>
        <v>1500000</v>
      </c>
      <c r="Q751" s="86">
        <f t="shared" si="608"/>
        <v>1696000</v>
      </c>
      <c r="R751" s="87">
        <f t="shared" si="608"/>
        <v>1884000</v>
      </c>
      <c r="S751" s="98">
        <f t="shared" si="608"/>
        <v>1500000</v>
      </c>
      <c r="T751" s="98"/>
      <c r="U751" s="98">
        <f t="shared" ref="U751:W755" si="609">U752</f>
        <v>0</v>
      </c>
      <c r="V751" s="98">
        <f t="shared" si="609"/>
        <v>0</v>
      </c>
      <c r="W751" s="98">
        <f t="shared" si="609"/>
        <v>100000</v>
      </c>
      <c r="X751" s="98">
        <f t="shared" si="584"/>
        <v>100000</v>
      </c>
      <c r="Y751" s="98">
        <f t="shared" si="585"/>
        <v>6.666666666666667</v>
      </c>
      <c r="AA751" s="98">
        <f t="shared" ref="AA751:AC755" si="610">AA752</f>
        <v>140000</v>
      </c>
      <c r="AB751" s="98">
        <f t="shared" si="610"/>
        <v>140000</v>
      </c>
      <c r="AC751" s="98">
        <f t="shared" si="610"/>
        <v>140000</v>
      </c>
      <c r="AD751" s="98">
        <f t="shared" si="586"/>
        <v>420000</v>
      </c>
      <c r="AE751" s="98">
        <f t="shared" si="580"/>
        <v>28</v>
      </c>
      <c r="AG751" s="98">
        <f t="shared" si="587"/>
        <v>520000</v>
      </c>
      <c r="AH751" s="98">
        <f t="shared" si="588"/>
        <v>34.666666666666664</v>
      </c>
      <c r="AJ751" s="98">
        <f t="shared" ref="AJ751:AL755" si="611">AJ752</f>
        <v>155000</v>
      </c>
      <c r="AK751" s="98">
        <f t="shared" si="611"/>
        <v>155000</v>
      </c>
      <c r="AL751" s="98">
        <f t="shared" si="611"/>
        <v>155000</v>
      </c>
      <c r="AM751" s="98">
        <f t="shared" si="589"/>
        <v>465000</v>
      </c>
      <c r="AN751" s="98">
        <f t="shared" si="581"/>
        <v>31</v>
      </c>
      <c r="AP751" s="98">
        <f t="shared" ref="AP751:AR755" si="612">AP752</f>
        <v>190000</v>
      </c>
      <c r="AQ751" s="98">
        <f t="shared" si="612"/>
        <v>190000</v>
      </c>
      <c r="AR751" s="98">
        <f t="shared" si="612"/>
        <v>135000</v>
      </c>
      <c r="AS751" s="98">
        <f t="shared" si="590"/>
        <v>515000</v>
      </c>
      <c r="AT751" s="98">
        <f t="shared" si="582"/>
        <v>34.333333333333336</v>
      </c>
      <c r="AV751" s="98">
        <f t="shared" si="591"/>
        <v>980000</v>
      </c>
      <c r="AW751" s="98">
        <f t="shared" si="592"/>
        <v>65.333333333333329</v>
      </c>
      <c r="AY751" s="98">
        <f t="shared" si="593"/>
        <v>1500000</v>
      </c>
      <c r="AZ751" s="98">
        <f t="shared" si="594"/>
        <v>100</v>
      </c>
      <c r="BB751" s="98">
        <f t="shared" si="562"/>
        <v>0</v>
      </c>
      <c r="BC751" s="98">
        <f t="shared" si="602"/>
        <v>0</v>
      </c>
      <c r="BD751" s="98">
        <f t="shared" si="564"/>
        <v>1500000</v>
      </c>
      <c r="BE751" s="93"/>
    </row>
    <row r="752" spans="1:57" ht="30" customHeight="1" x14ac:dyDescent="0.2">
      <c r="A752" s="74"/>
      <c r="B752" s="76"/>
      <c r="C752" s="76"/>
      <c r="D752" s="77"/>
      <c r="E752" s="78"/>
      <c r="F752" s="100">
        <v>2</v>
      </c>
      <c r="G752" s="79"/>
      <c r="H752" s="80"/>
      <c r="I752" s="81"/>
      <c r="J752" s="78"/>
      <c r="K752" s="82"/>
      <c r="L752" s="83"/>
      <c r="M752" s="77"/>
      <c r="N752" s="101" t="s">
        <v>139</v>
      </c>
      <c r="O752" s="102">
        <v>450000</v>
      </c>
      <c r="P752" s="102">
        <f t="shared" si="608"/>
        <v>1500000</v>
      </c>
      <c r="Q752" s="125">
        <f t="shared" si="608"/>
        <v>1696000</v>
      </c>
      <c r="R752" s="126">
        <f t="shared" si="608"/>
        <v>1884000</v>
      </c>
      <c r="S752" s="102">
        <f t="shared" si="608"/>
        <v>1500000</v>
      </c>
      <c r="T752" s="102"/>
      <c r="U752" s="102">
        <f t="shared" si="609"/>
        <v>0</v>
      </c>
      <c r="V752" s="102">
        <f t="shared" si="609"/>
        <v>0</v>
      </c>
      <c r="W752" s="102">
        <f>W1387+W753+W1077+W1133+W1331</f>
        <v>100000</v>
      </c>
      <c r="X752" s="102">
        <f t="shared" si="584"/>
        <v>100000</v>
      </c>
      <c r="Y752" s="102">
        <f t="shared" si="585"/>
        <v>6.666666666666667</v>
      </c>
      <c r="AA752" s="102">
        <f t="shared" si="610"/>
        <v>140000</v>
      </c>
      <c r="AB752" s="102">
        <f t="shared" si="610"/>
        <v>140000</v>
      </c>
      <c r="AC752" s="102">
        <f>AC1387+AC753+AC1077+AC1133+AC1331</f>
        <v>140000</v>
      </c>
      <c r="AD752" s="102">
        <f t="shared" si="586"/>
        <v>420000</v>
      </c>
      <c r="AE752" s="102">
        <f t="shared" si="580"/>
        <v>28</v>
      </c>
      <c r="AG752" s="102">
        <f t="shared" si="587"/>
        <v>520000</v>
      </c>
      <c r="AH752" s="102">
        <f t="shared" si="588"/>
        <v>34.666666666666664</v>
      </c>
      <c r="AJ752" s="102">
        <f t="shared" si="611"/>
        <v>155000</v>
      </c>
      <c r="AK752" s="102">
        <f t="shared" si="611"/>
        <v>155000</v>
      </c>
      <c r="AL752" s="102">
        <f>AL1387+AL753+AL1077+AL1133+AL1331</f>
        <v>155000</v>
      </c>
      <c r="AM752" s="102">
        <f t="shared" si="589"/>
        <v>465000</v>
      </c>
      <c r="AN752" s="102">
        <f t="shared" si="581"/>
        <v>31</v>
      </c>
      <c r="AP752" s="102">
        <f t="shared" si="612"/>
        <v>190000</v>
      </c>
      <c r="AQ752" s="102">
        <f t="shared" si="612"/>
        <v>190000</v>
      </c>
      <c r="AR752" s="102">
        <f>AR1387+AR753+AR1077+AR1133+AR1331</f>
        <v>135000</v>
      </c>
      <c r="AS752" s="102">
        <f t="shared" si="590"/>
        <v>515000</v>
      </c>
      <c r="AT752" s="102">
        <f t="shared" si="582"/>
        <v>34.333333333333336</v>
      </c>
      <c r="AV752" s="102">
        <f t="shared" si="591"/>
        <v>980000</v>
      </c>
      <c r="AW752" s="102">
        <f t="shared" si="592"/>
        <v>65.333333333333329</v>
      </c>
      <c r="AY752" s="102">
        <f t="shared" si="593"/>
        <v>1500000</v>
      </c>
      <c r="AZ752" s="102">
        <f t="shared" si="594"/>
        <v>100</v>
      </c>
      <c r="BB752" s="102">
        <f t="shared" si="562"/>
        <v>0</v>
      </c>
      <c r="BC752" s="102">
        <f t="shared" si="602"/>
        <v>0</v>
      </c>
      <c r="BD752" s="102">
        <f t="shared" si="564"/>
        <v>1500000</v>
      </c>
      <c r="BE752" s="93"/>
    </row>
    <row r="753" spans="1:57" ht="30" customHeight="1" x14ac:dyDescent="0.2">
      <c r="A753" s="74"/>
      <c r="B753" s="76"/>
      <c r="C753" s="76"/>
      <c r="D753" s="77"/>
      <c r="E753" s="78"/>
      <c r="F753" s="76"/>
      <c r="G753" s="104">
        <v>0</v>
      </c>
      <c r="H753" s="105"/>
      <c r="I753" s="81"/>
      <c r="J753" s="78"/>
      <c r="K753" s="82"/>
      <c r="L753" s="83"/>
      <c r="M753" s="77"/>
      <c r="N753" s="101" t="s">
        <v>139</v>
      </c>
      <c r="O753" s="102">
        <v>450000</v>
      </c>
      <c r="P753" s="102">
        <f t="shared" si="608"/>
        <v>1500000</v>
      </c>
      <c r="Q753" s="125">
        <f t="shared" si="608"/>
        <v>1696000</v>
      </c>
      <c r="R753" s="126">
        <f t="shared" si="608"/>
        <v>1884000</v>
      </c>
      <c r="S753" s="102">
        <f t="shared" si="608"/>
        <v>1500000</v>
      </c>
      <c r="T753" s="102"/>
      <c r="U753" s="102">
        <f t="shared" si="609"/>
        <v>0</v>
      </c>
      <c r="V753" s="102">
        <f t="shared" si="609"/>
        <v>0</v>
      </c>
      <c r="W753" s="102">
        <f>W1388+W754+W1078+W1134+W1332</f>
        <v>100000</v>
      </c>
      <c r="X753" s="102">
        <f t="shared" si="584"/>
        <v>100000</v>
      </c>
      <c r="Y753" s="102">
        <f t="shared" si="585"/>
        <v>6.666666666666667</v>
      </c>
      <c r="AA753" s="102">
        <f t="shared" si="610"/>
        <v>140000</v>
      </c>
      <c r="AB753" s="102">
        <f t="shared" si="610"/>
        <v>140000</v>
      </c>
      <c r="AC753" s="102">
        <f>AC1388+AC754+AC1078+AC1134+AC1332</f>
        <v>140000</v>
      </c>
      <c r="AD753" s="102">
        <f t="shared" si="586"/>
        <v>420000</v>
      </c>
      <c r="AE753" s="102">
        <f t="shared" si="580"/>
        <v>28</v>
      </c>
      <c r="AG753" s="102">
        <f t="shared" si="587"/>
        <v>520000</v>
      </c>
      <c r="AH753" s="102">
        <f t="shared" si="588"/>
        <v>34.666666666666664</v>
      </c>
      <c r="AJ753" s="102">
        <f t="shared" si="611"/>
        <v>155000</v>
      </c>
      <c r="AK753" s="102">
        <f t="shared" si="611"/>
        <v>155000</v>
      </c>
      <c r="AL753" s="102">
        <f>AL1388+AL754+AL1078+AL1134+AL1332</f>
        <v>155000</v>
      </c>
      <c r="AM753" s="102">
        <f t="shared" si="589"/>
        <v>465000</v>
      </c>
      <c r="AN753" s="102">
        <f t="shared" si="581"/>
        <v>31</v>
      </c>
      <c r="AP753" s="102">
        <f t="shared" si="612"/>
        <v>190000</v>
      </c>
      <c r="AQ753" s="102">
        <f t="shared" si="612"/>
        <v>190000</v>
      </c>
      <c r="AR753" s="102">
        <f>AR1388+AR754+AR1078+AR1134+AR1332</f>
        <v>135000</v>
      </c>
      <c r="AS753" s="102">
        <f t="shared" si="590"/>
        <v>515000</v>
      </c>
      <c r="AT753" s="102">
        <f t="shared" si="582"/>
        <v>34.333333333333336</v>
      </c>
      <c r="AV753" s="102">
        <f t="shared" si="591"/>
        <v>980000</v>
      </c>
      <c r="AW753" s="102">
        <f t="shared" si="592"/>
        <v>65.333333333333329</v>
      </c>
      <c r="AY753" s="102">
        <f t="shared" si="593"/>
        <v>1500000</v>
      </c>
      <c r="AZ753" s="102">
        <f t="shared" si="594"/>
        <v>100</v>
      </c>
      <c r="BB753" s="102">
        <f t="shared" si="562"/>
        <v>0</v>
      </c>
      <c r="BC753" s="102">
        <f t="shared" si="602"/>
        <v>0</v>
      </c>
      <c r="BD753" s="102">
        <f t="shared" si="564"/>
        <v>1500000</v>
      </c>
      <c r="BE753" s="93"/>
    </row>
    <row r="754" spans="1:57" ht="30" customHeight="1" x14ac:dyDescent="0.2">
      <c r="A754" s="74"/>
      <c r="B754" s="76"/>
      <c r="C754" s="76"/>
      <c r="D754" s="77"/>
      <c r="E754" s="78"/>
      <c r="F754" s="76"/>
      <c r="G754" s="104"/>
      <c r="H754" s="169" t="s">
        <v>43</v>
      </c>
      <c r="I754" s="81"/>
      <c r="J754" s="78"/>
      <c r="K754" s="82"/>
      <c r="L754" s="83"/>
      <c r="M754" s="77"/>
      <c r="N754" s="101" t="s">
        <v>139</v>
      </c>
      <c r="O754" s="102">
        <v>450000</v>
      </c>
      <c r="P754" s="102">
        <f t="shared" si="608"/>
        <v>1500000</v>
      </c>
      <c r="Q754" s="125">
        <f t="shared" si="608"/>
        <v>1696000</v>
      </c>
      <c r="R754" s="126">
        <f t="shared" si="608"/>
        <v>1884000</v>
      </c>
      <c r="S754" s="102">
        <f t="shared" si="608"/>
        <v>1500000</v>
      </c>
      <c r="T754" s="102"/>
      <c r="U754" s="102">
        <f t="shared" si="609"/>
        <v>0</v>
      </c>
      <c r="V754" s="102">
        <f t="shared" si="609"/>
        <v>0</v>
      </c>
      <c r="W754" s="102">
        <f>W1389+W755+W1079+W1135+W1333</f>
        <v>100000</v>
      </c>
      <c r="X754" s="102">
        <f t="shared" si="584"/>
        <v>100000</v>
      </c>
      <c r="Y754" s="102">
        <f t="shared" si="585"/>
        <v>6.666666666666667</v>
      </c>
      <c r="AA754" s="102">
        <f t="shared" si="610"/>
        <v>140000</v>
      </c>
      <c r="AB754" s="102">
        <f t="shared" si="610"/>
        <v>140000</v>
      </c>
      <c r="AC754" s="102">
        <f>AC1389+AC755+AC1079+AC1135+AC1333</f>
        <v>140000</v>
      </c>
      <c r="AD754" s="102">
        <f t="shared" si="586"/>
        <v>420000</v>
      </c>
      <c r="AE754" s="102">
        <f t="shared" si="580"/>
        <v>28</v>
      </c>
      <c r="AG754" s="102">
        <f t="shared" si="587"/>
        <v>520000</v>
      </c>
      <c r="AH754" s="102">
        <f t="shared" si="588"/>
        <v>34.666666666666664</v>
      </c>
      <c r="AJ754" s="102">
        <f t="shared" si="611"/>
        <v>155000</v>
      </c>
      <c r="AK754" s="102">
        <f t="shared" si="611"/>
        <v>155000</v>
      </c>
      <c r="AL754" s="102">
        <f>AL1389+AL755+AL1079+AL1135+AL1333</f>
        <v>155000</v>
      </c>
      <c r="AM754" s="102">
        <f t="shared" si="589"/>
        <v>465000</v>
      </c>
      <c r="AN754" s="102">
        <f t="shared" si="581"/>
        <v>31</v>
      </c>
      <c r="AP754" s="102">
        <f t="shared" si="612"/>
        <v>190000</v>
      </c>
      <c r="AQ754" s="102">
        <f t="shared" si="612"/>
        <v>190000</v>
      </c>
      <c r="AR754" s="102">
        <f>AR1389+AR755+AR1079+AR1135+AR1333</f>
        <v>135000</v>
      </c>
      <c r="AS754" s="102">
        <f t="shared" si="590"/>
        <v>515000</v>
      </c>
      <c r="AT754" s="102">
        <f t="shared" si="582"/>
        <v>34.333333333333336</v>
      </c>
      <c r="AV754" s="102">
        <f t="shared" si="591"/>
        <v>980000</v>
      </c>
      <c r="AW754" s="102">
        <f t="shared" si="592"/>
        <v>65.333333333333329</v>
      </c>
      <c r="AY754" s="102">
        <f t="shared" si="593"/>
        <v>1500000</v>
      </c>
      <c r="AZ754" s="102">
        <f t="shared" si="594"/>
        <v>100</v>
      </c>
      <c r="BB754" s="102">
        <f t="shared" si="562"/>
        <v>0</v>
      </c>
      <c r="BC754" s="102">
        <f t="shared" si="602"/>
        <v>0</v>
      </c>
      <c r="BD754" s="102">
        <f t="shared" si="564"/>
        <v>1500000</v>
      </c>
      <c r="BE754" s="93"/>
    </row>
    <row r="755" spans="1:57" ht="30" customHeight="1" x14ac:dyDescent="0.2">
      <c r="A755" s="74"/>
      <c r="B755" s="76"/>
      <c r="C755" s="76"/>
      <c r="D755" s="77"/>
      <c r="E755" s="78"/>
      <c r="F755" s="76"/>
      <c r="G755" s="79"/>
      <c r="H755" s="80"/>
      <c r="I755" s="118">
        <v>2</v>
      </c>
      <c r="J755" s="78"/>
      <c r="K755" s="82"/>
      <c r="L755" s="83"/>
      <c r="M755" s="77"/>
      <c r="N755" s="119" t="s">
        <v>51</v>
      </c>
      <c r="O755" s="120">
        <v>450000</v>
      </c>
      <c r="P755" s="120">
        <f t="shared" si="608"/>
        <v>1500000</v>
      </c>
      <c r="Q755" s="122">
        <f t="shared" si="608"/>
        <v>1696000</v>
      </c>
      <c r="R755" s="123">
        <f t="shared" si="608"/>
        <v>1884000</v>
      </c>
      <c r="S755" s="120">
        <f t="shared" si="608"/>
        <v>1500000</v>
      </c>
      <c r="T755" s="120"/>
      <c r="U755" s="120">
        <f t="shared" si="609"/>
        <v>0</v>
      </c>
      <c r="V755" s="120">
        <f t="shared" si="609"/>
        <v>0</v>
      </c>
      <c r="W755" s="120">
        <f>W1390+W756+W1080+W1136+W1334</f>
        <v>100000</v>
      </c>
      <c r="X755" s="120">
        <f t="shared" si="584"/>
        <v>100000</v>
      </c>
      <c r="Y755" s="120">
        <f t="shared" si="585"/>
        <v>6.666666666666667</v>
      </c>
      <c r="AA755" s="120">
        <f t="shared" si="610"/>
        <v>140000</v>
      </c>
      <c r="AB755" s="120">
        <f t="shared" si="610"/>
        <v>140000</v>
      </c>
      <c r="AC755" s="120">
        <f>AC1390+AC756+AC1080+AC1136+AC1334</f>
        <v>140000</v>
      </c>
      <c r="AD755" s="120">
        <f t="shared" si="586"/>
        <v>420000</v>
      </c>
      <c r="AE755" s="120">
        <f t="shared" si="580"/>
        <v>28</v>
      </c>
      <c r="AG755" s="120">
        <f t="shared" si="587"/>
        <v>520000</v>
      </c>
      <c r="AH755" s="120">
        <f t="shared" si="588"/>
        <v>34.666666666666664</v>
      </c>
      <c r="AJ755" s="120">
        <f t="shared" si="611"/>
        <v>155000</v>
      </c>
      <c r="AK755" s="120">
        <f t="shared" si="611"/>
        <v>155000</v>
      </c>
      <c r="AL755" s="120">
        <f>AL1390+AL756+AL1080+AL1136+AL1334</f>
        <v>155000</v>
      </c>
      <c r="AM755" s="120">
        <f t="shared" si="589"/>
        <v>465000</v>
      </c>
      <c r="AN755" s="120">
        <f t="shared" si="581"/>
        <v>31</v>
      </c>
      <c r="AP755" s="120">
        <f t="shared" si="612"/>
        <v>190000</v>
      </c>
      <c r="AQ755" s="120">
        <f t="shared" si="612"/>
        <v>190000</v>
      </c>
      <c r="AR755" s="120">
        <f>AR1390+AR756+AR1080+AR1136+AR1334</f>
        <v>135000</v>
      </c>
      <c r="AS755" s="120">
        <f t="shared" si="590"/>
        <v>515000</v>
      </c>
      <c r="AT755" s="120">
        <f t="shared" si="582"/>
        <v>34.333333333333336</v>
      </c>
      <c r="AV755" s="120">
        <f t="shared" si="591"/>
        <v>980000</v>
      </c>
      <c r="AW755" s="120">
        <f t="shared" si="592"/>
        <v>65.333333333333329</v>
      </c>
      <c r="AY755" s="120">
        <f t="shared" si="593"/>
        <v>1500000</v>
      </c>
      <c r="AZ755" s="120">
        <f t="shared" si="594"/>
        <v>100</v>
      </c>
      <c r="BB755" s="120">
        <f t="shared" si="562"/>
        <v>0</v>
      </c>
      <c r="BC755" s="120">
        <f t="shared" si="602"/>
        <v>0</v>
      </c>
      <c r="BD755" s="120">
        <f t="shared" si="564"/>
        <v>1500000</v>
      </c>
      <c r="BE755" s="93"/>
    </row>
    <row r="756" spans="1:57" ht="30" customHeight="1" x14ac:dyDescent="0.2">
      <c r="A756" s="74"/>
      <c r="B756" s="76"/>
      <c r="C756" s="76"/>
      <c r="D756" s="77"/>
      <c r="E756" s="78"/>
      <c r="F756" s="76"/>
      <c r="G756" s="79"/>
      <c r="H756" s="80"/>
      <c r="I756" s="81"/>
      <c r="J756" s="124" t="s">
        <v>89</v>
      </c>
      <c r="K756" s="82"/>
      <c r="L756" s="83"/>
      <c r="M756" s="77"/>
      <c r="N756" s="101" t="s">
        <v>111</v>
      </c>
      <c r="O756" s="102">
        <v>450000</v>
      </c>
      <c r="P756" s="102">
        <f>P757</f>
        <v>1500000</v>
      </c>
      <c r="Q756" s="125">
        <f>Q757</f>
        <v>1696000</v>
      </c>
      <c r="R756" s="126">
        <f>R757</f>
        <v>1884000</v>
      </c>
      <c r="S756" s="102">
        <f>S757</f>
        <v>1500000</v>
      </c>
      <c r="T756" s="102"/>
      <c r="U756" s="102">
        <f>U757</f>
        <v>0</v>
      </c>
      <c r="V756" s="102">
        <f>V757</f>
        <v>0</v>
      </c>
      <c r="W756" s="102">
        <f>W757</f>
        <v>100000</v>
      </c>
      <c r="X756" s="102">
        <f t="shared" si="584"/>
        <v>100000</v>
      </c>
      <c r="Y756" s="102">
        <f t="shared" si="585"/>
        <v>6.666666666666667</v>
      </c>
      <c r="AA756" s="102">
        <f>AA757</f>
        <v>140000</v>
      </c>
      <c r="AB756" s="102">
        <f>AB757</f>
        <v>140000</v>
      </c>
      <c r="AC756" s="102">
        <f>AC757</f>
        <v>140000</v>
      </c>
      <c r="AD756" s="102">
        <f t="shared" si="586"/>
        <v>420000</v>
      </c>
      <c r="AE756" s="102">
        <f t="shared" si="580"/>
        <v>28</v>
      </c>
      <c r="AG756" s="102">
        <f t="shared" si="587"/>
        <v>520000</v>
      </c>
      <c r="AH756" s="102">
        <f t="shared" si="588"/>
        <v>34.666666666666664</v>
      </c>
      <c r="AJ756" s="102">
        <f>AJ757</f>
        <v>155000</v>
      </c>
      <c r="AK756" s="102">
        <f>AK757</f>
        <v>155000</v>
      </c>
      <c r="AL756" s="102">
        <f>AL757</f>
        <v>155000</v>
      </c>
      <c r="AM756" s="102">
        <f t="shared" si="589"/>
        <v>465000</v>
      </c>
      <c r="AN756" s="102">
        <f t="shared" si="581"/>
        <v>31</v>
      </c>
      <c r="AP756" s="102">
        <f>AP757</f>
        <v>190000</v>
      </c>
      <c r="AQ756" s="102">
        <f>AQ757</f>
        <v>190000</v>
      </c>
      <c r="AR756" s="102">
        <f>AR757</f>
        <v>135000</v>
      </c>
      <c r="AS756" s="102">
        <f t="shared" si="590"/>
        <v>515000</v>
      </c>
      <c r="AT756" s="102">
        <f t="shared" si="582"/>
        <v>34.333333333333336</v>
      </c>
      <c r="AV756" s="102">
        <f t="shared" si="591"/>
        <v>980000</v>
      </c>
      <c r="AW756" s="102">
        <f t="shared" si="592"/>
        <v>65.333333333333329</v>
      </c>
      <c r="AY756" s="102">
        <f t="shared" si="593"/>
        <v>1500000</v>
      </c>
      <c r="AZ756" s="102">
        <f t="shared" si="594"/>
        <v>100</v>
      </c>
      <c r="BB756" s="102">
        <f>S756-AY756</f>
        <v>0</v>
      </c>
      <c r="BC756" s="102">
        <f>BB756/(S756/100)</f>
        <v>0</v>
      </c>
      <c r="BD756" s="102">
        <f>S756-BB756</f>
        <v>1500000</v>
      </c>
      <c r="BE756" s="93"/>
    </row>
    <row r="757" spans="1:57" ht="30" customHeight="1" x14ac:dyDescent="0.2">
      <c r="A757" s="74"/>
      <c r="B757" s="76"/>
      <c r="C757" s="76"/>
      <c r="D757" s="77"/>
      <c r="E757" s="78"/>
      <c r="F757" s="76"/>
      <c r="G757" s="79"/>
      <c r="H757" s="80"/>
      <c r="I757" s="81"/>
      <c r="J757" s="78"/>
      <c r="K757" s="127">
        <v>1</v>
      </c>
      <c r="L757" s="83"/>
      <c r="M757" s="77"/>
      <c r="N757" s="128" t="s">
        <v>112</v>
      </c>
      <c r="O757" s="129">
        <v>450000</v>
      </c>
      <c r="P757" s="129">
        <v>1500000</v>
      </c>
      <c r="Q757" s="129">
        <v>1696000</v>
      </c>
      <c r="R757" s="129">
        <v>1884000</v>
      </c>
      <c r="S757" s="129">
        <v>1500000</v>
      </c>
      <c r="T757" s="129"/>
      <c r="U757" s="129"/>
      <c r="V757" s="129"/>
      <c r="W757" s="129">
        <v>100000</v>
      </c>
      <c r="X757" s="129">
        <f t="shared" si="584"/>
        <v>100000</v>
      </c>
      <c r="Y757" s="197">
        <f t="shared" si="585"/>
        <v>6.666666666666667</v>
      </c>
      <c r="AA757" s="129">
        <v>140000</v>
      </c>
      <c r="AB757" s="129">
        <v>140000</v>
      </c>
      <c r="AC757" s="129">
        <v>140000</v>
      </c>
      <c r="AD757" s="129">
        <f t="shared" si="586"/>
        <v>420000</v>
      </c>
      <c r="AE757" s="197">
        <f t="shared" si="580"/>
        <v>28</v>
      </c>
      <c r="AG757" s="129">
        <f t="shared" si="587"/>
        <v>520000</v>
      </c>
      <c r="AH757" s="129">
        <f t="shared" si="588"/>
        <v>34.666666666666664</v>
      </c>
      <c r="AJ757" s="129">
        <v>155000</v>
      </c>
      <c r="AK757" s="129">
        <v>155000</v>
      </c>
      <c r="AL757" s="129">
        <v>155000</v>
      </c>
      <c r="AM757" s="129">
        <f t="shared" si="589"/>
        <v>465000</v>
      </c>
      <c r="AN757" s="129">
        <f t="shared" si="581"/>
        <v>31</v>
      </c>
      <c r="AP757" s="129">
        <v>190000</v>
      </c>
      <c r="AQ757" s="129">
        <v>190000</v>
      </c>
      <c r="AR757" s="129">
        <v>135000</v>
      </c>
      <c r="AS757" s="129">
        <f t="shared" si="590"/>
        <v>515000</v>
      </c>
      <c r="AT757" s="129">
        <f t="shared" si="582"/>
        <v>34.333333333333336</v>
      </c>
      <c r="AV757" s="129">
        <f t="shared" si="591"/>
        <v>980000</v>
      </c>
      <c r="AW757" s="129">
        <f t="shared" si="592"/>
        <v>65.333333333333329</v>
      </c>
      <c r="AY757" s="129">
        <f t="shared" si="593"/>
        <v>1500000</v>
      </c>
      <c r="AZ757" s="129">
        <f t="shared" si="594"/>
        <v>100</v>
      </c>
      <c r="BB757" s="129">
        <f>S757-AY757</f>
        <v>0</v>
      </c>
      <c r="BC757" s="129">
        <f>BB757/(S757/100)</f>
        <v>0</v>
      </c>
      <c r="BD757" s="129">
        <f>S757-BB757</f>
        <v>1500000</v>
      </c>
      <c r="BE757" s="93"/>
    </row>
    <row r="758" spans="1:57" ht="30" customHeight="1" x14ac:dyDescent="0.2">
      <c r="A758" s="74"/>
      <c r="B758" s="76"/>
      <c r="C758" s="76"/>
      <c r="D758" s="77"/>
      <c r="E758" s="345" t="s">
        <v>45</v>
      </c>
      <c r="F758" s="76"/>
      <c r="G758" s="79"/>
      <c r="H758" s="80"/>
      <c r="I758" s="81"/>
      <c r="J758" s="78"/>
      <c r="K758" s="82"/>
      <c r="L758" s="83"/>
      <c r="M758" s="256"/>
      <c r="N758" s="84" t="s">
        <v>46</v>
      </c>
      <c r="O758" s="98">
        <v>14205000</v>
      </c>
      <c r="P758" s="99">
        <f t="shared" ref="P758:S759" si="613">P759</f>
        <v>28590000</v>
      </c>
      <c r="Q758" s="86">
        <f t="shared" si="613"/>
        <v>30363000</v>
      </c>
      <c r="R758" s="87">
        <f t="shared" si="613"/>
        <v>32609000</v>
      </c>
      <c r="S758" s="99">
        <f t="shared" si="613"/>
        <v>28590000</v>
      </c>
      <c r="T758" s="99"/>
      <c r="U758" s="99">
        <f>U759</f>
        <v>564000</v>
      </c>
      <c r="V758" s="99">
        <f>V759</f>
        <v>1733000</v>
      </c>
      <c r="W758" s="99">
        <f>W1393+W759+W1083+W1139+W1337</f>
        <v>3189500</v>
      </c>
      <c r="X758" s="99">
        <f t="shared" si="584"/>
        <v>5486500</v>
      </c>
      <c r="Y758" s="99">
        <f t="shared" si="585"/>
        <v>19.190276320391746</v>
      </c>
      <c r="AA758" s="99">
        <f>AA759</f>
        <v>3495500</v>
      </c>
      <c r="AB758" s="99">
        <f>AB759</f>
        <v>2751000</v>
      </c>
      <c r="AC758" s="99">
        <f>AC1393+AC759+AC1083+AC1139+AC1337</f>
        <v>3018000</v>
      </c>
      <c r="AD758" s="99">
        <f t="shared" si="586"/>
        <v>9264500</v>
      </c>
      <c r="AE758" s="99">
        <f t="shared" si="580"/>
        <v>32.404686953480237</v>
      </c>
      <c r="AG758" s="99">
        <f t="shared" si="587"/>
        <v>14751000</v>
      </c>
      <c r="AH758" s="99">
        <f t="shared" si="588"/>
        <v>51.594963273871983</v>
      </c>
      <c r="AJ758" s="99">
        <f>AJ759</f>
        <v>3111500</v>
      </c>
      <c r="AK758" s="99">
        <f>AK759</f>
        <v>2869000</v>
      </c>
      <c r="AL758" s="99">
        <f>AL1393+AL759+AL1083+AL1139+AL1337</f>
        <v>2812500</v>
      </c>
      <c r="AM758" s="99">
        <f t="shared" si="589"/>
        <v>8793000</v>
      </c>
      <c r="AN758" s="99">
        <f t="shared" si="581"/>
        <v>30.755508919202519</v>
      </c>
      <c r="AP758" s="99">
        <f>AP759</f>
        <v>1942000</v>
      </c>
      <c r="AQ758" s="99">
        <f>AQ759</f>
        <v>1551000</v>
      </c>
      <c r="AR758" s="99">
        <f>AR1393+AR759+AR1083+AR1139+AR1337</f>
        <v>1553000</v>
      </c>
      <c r="AS758" s="99">
        <f t="shared" si="590"/>
        <v>5046000</v>
      </c>
      <c r="AT758" s="99">
        <f t="shared" si="582"/>
        <v>17.649527806925498</v>
      </c>
      <c r="AV758" s="99">
        <f t="shared" si="591"/>
        <v>13839000</v>
      </c>
      <c r="AW758" s="99">
        <f t="shared" si="592"/>
        <v>48.405036726128017</v>
      </c>
      <c r="AY758" s="99">
        <f t="shared" si="593"/>
        <v>28590000</v>
      </c>
      <c r="AZ758" s="99">
        <f t="shared" si="594"/>
        <v>100</v>
      </c>
      <c r="BB758" s="98">
        <f t="shared" si="562"/>
        <v>0</v>
      </c>
      <c r="BC758" s="99">
        <f t="shared" si="602"/>
        <v>0</v>
      </c>
      <c r="BD758" s="99">
        <f t="shared" si="564"/>
        <v>28590000</v>
      </c>
      <c r="BE758" s="93"/>
    </row>
    <row r="759" spans="1:57" ht="30" customHeight="1" x14ac:dyDescent="0.2">
      <c r="A759" s="74"/>
      <c r="B759" s="76"/>
      <c r="C759" s="76"/>
      <c r="D759" s="77"/>
      <c r="E759" s="78"/>
      <c r="F759" s="76">
        <v>4</v>
      </c>
      <c r="G759" s="79"/>
      <c r="H759" s="80"/>
      <c r="I759" s="81"/>
      <c r="J759" s="78"/>
      <c r="K759" s="82"/>
      <c r="L759" s="83"/>
      <c r="M759" s="256"/>
      <c r="N759" s="101" t="s">
        <v>140</v>
      </c>
      <c r="O759" s="102">
        <v>14205000</v>
      </c>
      <c r="P759" s="103">
        <f t="shared" si="613"/>
        <v>28590000</v>
      </c>
      <c r="Q759" s="125">
        <f t="shared" si="613"/>
        <v>30363000</v>
      </c>
      <c r="R759" s="126">
        <f t="shared" si="613"/>
        <v>32609000</v>
      </c>
      <c r="S759" s="103">
        <f t="shared" si="613"/>
        <v>28590000</v>
      </c>
      <c r="T759" s="103"/>
      <c r="U759" s="103">
        <f>U760</f>
        <v>564000</v>
      </c>
      <c r="V759" s="103">
        <f>V760</f>
        <v>1733000</v>
      </c>
      <c r="W759" s="103">
        <f>W1394+W760+W1084+W1140+W1338</f>
        <v>3189500</v>
      </c>
      <c r="X759" s="103">
        <f t="shared" si="584"/>
        <v>5486500</v>
      </c>
      <c r="Y759" s="103">
        <f t="shared" si="585"/>
        <v>19.190276320391746</v>
      </c>
      <c r="AA759" s="103">
        <f>AA760</f>
        <v>3495500</v>
      </c>
      <c r="AB759" s="103">
        <f>AB760</f>
        <v>2751000</v>
      </c>
      <c r="AC759" s="103">
        <f>AC1394+AC760+AC1084+AC1140+AC1338</f>
        <v>3018000</v>
      </c>
      <c r="AD759" s="103">
        <f t="shared" si="586"/>
        <v>9264500</v>
      </c>
      <c r="AE759" s="103">
        <f t="shared" si="580"/>
        <v>32.404686953480237</v>
      </c>
      <c r="AG759" s="103">
        <f t="shared" si="587"/>
        <v>14751000</v>
      </c>
      <c r="AH759" s="103">
        <f t="shared" si="588"/>
        <v>51.594963273871983</v>
      </c>
      <c r="AJ759" s="103">
        <f>AJ760</f>
        <v>3111500</v>
      </c>
      <c r="AK759" s="103">
        <f>AK760</f>
        <v>2869000</v>
      </c>
      <c r="AL759" s="103">
        <f>AL1394+AL760+AL1084+AL1140+AL1338</f>
        <v>2812500</v>
      </c>
      <c r="AM759" s="103">
        <f t="shared" si="589"/>
        <v>8793000</v>
      </c>
      <c r="AN759" s="103">
        <f t="shared" si="581"/>
        <v>30.755508919202519</v>
      </c>
      <c r="AP759" s="103">
        <f>AP760</f>
        <v>1942000</v>
      </c>
      <c r="AQ759" s="103">
        <f>AQ760</f>
        <v>1551000</v>
      </c>
      <c r="AR759" s="103">
        <f>AR1394+AR760+AR1084+AR1140+AR1338</f>
        <v>1553000</v>
      </c>
      <c r="AS759" s="103">
        <f t="shared" si="590"/>
        <v>5046000</v>
      </c>
      <c r="AT759" s="103">
        <f t="shared" si="582"/>
        <v>17.649527806925498</v>
      </c>
      <c r="AV759" s="103">
        <f t="shared" si="591"/>
        <v>13839000</v>
      </c>
      <c r="AW759" s="103">
        <f t="shared" si="592"/>
        <v>48.405036726128017</v>
      </c>
      <c r="AY759" s="103">
        <f t="shared" si="593"/>
        <v>28590000</v>
      </c>
      <c r="AZ759" s="103">
        <f t="shared" si="594"/>
        <v>100</v>
      </c>
      <c r="BB759" s="102">
        <f t="shared" si="562"/>
        <v>0</v>
      </c>
      <c r="BC759" s="103">
        <f t="shared" si="602"/>
        <v>0</v>
      </c>
      <c r="BD759" s="103">
        <f t="shared" si="564"/>
        <v>28590000</v>
      </c>
      <c r="BE759" s="93"/>
    </row>
    <row r="760" spans="1:57" ht="30" customHeight="1" x14ac:dyDescent="0.2">
      <c r="A760" s="74"/>
      <c r="B760" s="76"/>
      <c r="C760" s="76"/>
      <c r="D760" s="77"/>
      <c r="E760" s="78"/>
      <c r="F760" s="76"/>
      <c r="G760" s="79">
        <v>1</v>
      </c>
      <c r="H760" s="80"/>
      <c r="I760" s="81"/>
      <c r="J760" s="78"/>
      <c r="K760" s="82"/>
      <c r="L760" s="83"/>
      <c r="M760" s="256"/>
      <c r="N760" s="101" t="s">
        <v>48</v>
      </c>
      <c r="O760" s="102">
        <v>14205000</v>
      </c>
      <c r="P760" s="103">
        <f>P761+P776+P787+P795</f>
        <v>28590000</v>
      </c>
      <c r="Q760" s="103">
        <f>Q761+Q776+Q787+Q795</f>
        <v>30363000</v>
      </c>
      <c r="R760" s="103">
        <f>R761+R776+R787+R795</f>
        <v>32609000</v>
      </c>
      <c r="S760" s="103">
        <f>S761+S776+S787+S795</f>
        <v>28590000</v>
      </c>
      <c r="T760" s="103"/>
      <c r="U760" s="103">
        <f>U761+U776+U787+U795</f>
        <v>564000</v>
      </c>
      <c r="V760" s="103">
        <f>V761+V776+V787+V795</f>
        <v>1733000</v>
      </c>
      <c r="W760" s="103">
        <f>W761+W776+W787+W795</f>
        <v>3189500</v>
      </c>
      <c r="X760" s="103">
        <f t="shared" si="584"/>
        <v>5486500</v>
      </c>
      <c r="Y760" s="103">
        <f t="shared" si="585"/>
        <v>19.190276320391746</v>
      </c>
      <c r="AA760" s="103">
        <f>AA761+AA776+AA787+AA795</f>
        <v>3495500</v>
      </c>
      <c r="AB760" s="103">
        <f>AB761+AB776+AB787+AB795</f>
        <v>2751000</v>
      </c>
      <c r="AC760" s="103">
        <f>AC761+AC776+AC787+AC795</f>
        <v>3018000</v>
      </c>
      <c r="AD760" s="103">
        <f t="shared" si="586"/>
        <v>9264500</v>
      </c>
      <c r="AE760" s="103">
        <f t="shared" si="580"/>
        <v>32.404686953480237</v>
      </c>
      <c r="AG760" s="103">
        <f t="shared" si="587"/>
        <v>14751000</v>
      </c>
      <c r="AH760" s="103">
        <f t="shared" si="588"/>
        <v>51.594963273871983</v>
      </c>
      <c r="AJ760" s="103">
        <f>AJ761+AJ776+AJ787+AJ795</f>
        <v>3111500</v>
      </c>
      <c r="AK760" s="103">
        <f>AK761+AK776+AK787+AK795</f>
        <v>2869000</v>
      </c>
      <c r="AL760" s="103">
        <f>AL761+AL776+AL787+AL795</f>
        <v>2812500</v>
      </c>
      <c r="AM760" s="103">
        <f t="shared" si="589"/>
        <v>8793000</v>
      </c>
      <c r="AN760" s="103">
        <f t="shared" si="581"/>
        <v>30.755508919202519</v>
      </c>
      <c r="AP760" s="103">
        <f>AP761+AP776+AP787+AP795</f>
        <v>1942000</v>
      </c>
      <c r="AQ760" s="103">
        <f>AQ761+AQ776+AQ787+AQ795</f>
        <v>1551000</v>
      </c>
      <c r="AR760" s="103">
        <f>AR761+AR776+AR787+AR795</f>
        <v>1553000</v>
      </c>
      <c r="AS760" s="103">
        <f t="shared" si="590"/>
        <v>5046000</v>
      </c>
      <c r="AT760" s="103">
        <f t="shared" si="582"/>
        <v>17.649527806925498</v>
      </c>
      <c r="AV760" s="103">
        <f t="shared" si="591"/>
        <v>13839000</v>
      </c>
      <c r="AW760" s="103">
        <f t="shared" si="592"/>
        <v>48.405036726128017</v>
      </c>
      <c r="AY760" s="103">
        <f t="shared" si="593"/>
        <v>28590000</v>
      </c>
      <c r="AZ760" s="103">
        <f t="shared" si="594"/>
        <v>100</v>
      </c>
      <c r="BB760" s="102">
        <f t="shared" si="562"/>
        <v>0</v>
      </c>
      <c r="BC760" s="103">
        <f t="shared" si="602"/>
        <v>0</v>
      </c>
      <c r="BD760" s="103">
        <f t="shared" si="564"/>
        <v>28590000</v>
      </c>
      <c r="BE760" s="93"/>
    </row>
    <row r="761" spans="1:57" ht="30" customHeight="1" x14ac:dyDescent="0.2">
      <c r="A761" s="74"/>
      <c r="B761" s="76"/>
      <c r="C761" s="76"/>
      <c r="D761" s="77"/>
      <c r="E761" s="78"/>
      <c r="F761" s="76"/>
      <c r="G761" s="79"/>
      <c r="H761" s="243" t="s">
        <v>43</v>
      </c>
      <c r="I761" s="81"/>
      <c r="J761" s="78"/>
      <c r="K761" s="82"/>
      <c r="L761" s="83"/>
      <c r="M761" s="256"/>
      <c r="N761" s="101" t="s">
        <v>48</v>
      </c>
      <c r="O761" s="102">
        <v>11914000</v>
      </c>
      <c r="P761" s="103">
        <f>P762</f>
        <v>25989000</v>
      </c>
      <c r="Q761" s="103">
        <f>Q762</f>
        <v>27752000</v>
      </c>
      <c r="R761" s="103">
        <f>R762</f>
        <v>29960000</v>
      </c>
      <c r="S761" s="103">
        <f>S762</f>
        <v>25989000</v>
      </c>
      <c r="T761" s="103"/>
      <c r="U761" s="103">
        <f>U762</f>
        <v>564000</v>
      </c>
      <c r="V761" s="103">
        <f>V762</f>
        <v>1719000</v>
      </c>
      <c r="W761" s="103">
        <f>W762</f>
        <v>2275500</v>
      </c>
      <c r="X761" s="103">
        <f t="shared" si="584"/>
        <v>4558500</v>
      </c>
      <c r="Y761" s="103">
        <f t="shared" si="585"/>
        <v>17.540113124783563</v>
      </c>
      <c r="AA761" s="103">
        <f>AA762</f>
        <v>3381500</v>
      </c>
      <c r="AB761" s="103">
        <f>AB762</f>
        <v>2632000</v>
      </c>
      <c r="AC761" s="103">
        <f>AC762</f>
        <v>2728000</v>
      </c>
      <c r="AD761" s="103">
        <f t="shared" si="586"/>
        <v>8741500</v>
      </c>
      <c r="AE761" s="103">
        <f t="shared" si="580"/>
        <v>33.635384201008122</v>
      </c>
      <c r="AG761" s="103">
        <f t="shared" si="587"/>
        <v>13300000</v>
      </c>
      <c r="AH761" s="103">
        <f t="shared" si="588"/>
        <v>51.175497325791682</v>
      </c>
      <c r="AJ761" s="103">
        <f>AJ762</f>
        <v>2805500</v>
      </c>
      <c r="AK761" s="103">
        <f>AK762</f>
        <v>2639000</v>
      </c>
      <c r="AL761" s="103">
        <f>AL762</f>
        <v>2607500</v>
      </c>
      <c r="AM761" s="103">
        <f t="shared" si="589"/>
        <v>8052000</v>
      </c>
      <c r="AN761" s="103">
        <f t="shared" si="581"/>
        <v>30.982338681749972</v>
      </c>
      <c r="AP761" s="103">
        <f>AP762</f>
        <v>1809000</v>
      </c>
      <c r="AQ761" s="103">
        <f>AQ762</f>
        <v>1418000</v>
      </c>
      <c r="AR761" s="103">
        <f>AR762</f>
        <v>1410000</v>
      </c>
      <c r="AS761" s="103">
        <f t="shared" si="590"/>
        <v>4637000</v>
      </c>
      <c r="AT761" s="103">
        <f t="shared" si="582"/>
        <v>17.842163992458349</v>
      </c>
      <c r="AV761" s="103">
        <f t="shared" si="591"/>
        <v>12689000</v>
      </c>
      <c r="AW761" s="103">
        <f t="shared" si="592"/>
        <v>48.824502674208318</v>
      </c>
      <c r="AY761" s="103">
        <f t="shared" si="593"/>
        <v>25989000</v>
      </c>
      <c r="AZ761" s="103">
        <f t="shared" si="594"/>
        <v>100</v>
      </c>
      <c r="BB761" s="102">
        <f t="shared" si="562"/>
        <v>0</v>
      </c>
      <c r="BC761" s="103">
        <f t="shared" si="602"/>
        <v>0</v>
      </c>
      <c r="BD761" s="103">
        <f t="shared" si="564"/>
        <v>25989000</v>
      </c>
      <c r="BE761" s="93"/>
    </row>
    <row r="762" spans="1:57" ht="30" customHeight="1" x14ac:dyDescent="0.2">
      <c r="A762" s="74"/>
      <c r="B762" s="76"/>
      <c r="C762" s="76"/>
      <c r="D762" s="77"/>
      <c r="E762" s="78"/>
      <c r="F762" s="76"/>
      <c r="G762" s="79"/>
      <c r="H762" s="80"/>
      <c r="I762" s="118">
        <v>2</v>
      </c>
      <c r="J762" s="78"/>
      <c r="K762" s="82"/>
      <c r="L762" s="83"/>
      <c r="M762" s="77"/>
      <c r="N762" s="119" t="s">
        <v>51</v>
      </c>
      <c r="O762" s="120">
        <v>11914000</v>
      </c>
      <c r="P762" s="121">
        <f>P763+P770</f>
        <v>25989000</v>
      </c>
      <c r="Q762" s="121">
        <f>Q763+Q770</f>
        <v>27752000</v>
      </c>
      <c r="R762" s="121">
        <f>R763+R770</f>
        <v>29960000</v>
      </c>
      <c r="S762" s="121">
        <f>S763+S770</f>
        <v>25989000</v>
      </c>
      <c r="T762" s="121"/>
      <c r="U762" s="121">
        <f>U763+U770</f>
        <v>564000</v>
      </c>
      <c r="V762" s="121">
        <f>V763+V770</f>
        <v>1719000</v>
      </c>
      <c r="W762" s="121">
        <f>W763+W770</f>
        <v>2275500</v>
      </c>
      <c r="X762" s="121">
        <f t="shared" si="584"/>
        <v>4558500</v>
      </c>
      <c r="Y762" s="121">
        <f t="shared" si="585"/>
        <v>17.540113124783563</v>
      </c>
      <c r="AA762" s="121">
        <f>AA763+AA770</f>
        <v>3381500</v>
      </c>
      <c r="AB762" s="121">
        <f>AB763+AB770</f>
        <v>2632000</v>
      </c>
      <c r="AC762" s="121">
        <f>AC763+AC770</f>
        <v>2728000</v>
      </c>
      <c r="AD762" s="121">
        <f t="shared" si="586"/>
        <v>8741500</v>
      </c>
      <c r="AE762" s="121">
        <f t="shared" si="580"/>
        <v>33.635384201008122</v>
      </c>
      <c r="AG762" s="121">
        <f t="shared" si="587"/>
        <v>13300000</v>
      </c>
      <c r="AH762" s="121">
        <f t="shared" si="588"/>
        <v>51.175497325791682</v>
      </c>
      <c r="AJ762" s="121">
        <f>AJ763+AJ770</f>
        <v>2805500</v>
      </c>
      <c r="AK762" s="121">
        <f>AK763+AK770</f>
        <v>2639000</v>
      </c>
      <c r="AL762" s="121">
        <f>AL763+AL770</f>
        <v>2607500</v>
      </c>
      <c r="AM762" s="121">
        <f t="shared" si="589"/>
        <v>8052000</v>
      </c>
      <c r="AN762" s="121">
        <f t="shared" si="581"/>
        <v>30.982338681749972</v>
      </c>
      <c r="AP762" s="121">
        <f>AP763+AP770</f>
        <v>1809000</v>
      </c>
      <c r="AQ762" s="121">
        <f>AQ763+AQ770</f>
        <v>1418000</v>
      </c>
      <c r="AR762" s="121">
        <f>AR763+AR770</f>
        <v>1410000</v>
      </c>
      <c r="AS762" s="121">
        <f t="shared" si="590"/>
        <v>4637000</v>
      </c>
      <c r="AT762" s="121">
        <f t="shared" si="582"/>
        <v>17.842163992458349</v>
      </c>
      <c r="AV762" s="121">
        <f t="shared" si="591"/>
        <v>12689000</v>
      </c>
      <c r="AW762" s="121">
        <f t="shared" si="592"/>
        <v>48.824502674208318</v>
      </c>
      <c r="AY762" s="121">
        <f t="shared" si="593"/>
        <v>25989000</v>
      </c>
      <c r="AZ762" s="121">
        <f t="shared" si="594"/>
        <v>100</v>
      </c>
      <c r="BB762" s="120">
        <f t="shared" si="562"/>
        <v>0</v>
      </c>
      <c r="BC762" s="121">
        <f t="shared" si="602"/>
        <v>0</v>
      </c>
      <c r="BD762" s="121">
        <f t="shared" si="564"/>
        <v>25989000</v>
      </c>
      <c r="BE762" s="93"/>
    </row>
    <row r="763" spans="1:57" ht="30" customHeight="1" x14ac:dyDescent="0.2">
      <c r="A763" s="74"/>
      <c r="B763" s="76"/>
      <c r="C763" s="76"/>
      <c r="D763" s="77"/>
      <c r="E763" s="78"/>
      <c r="F763" s="76"/>
      <c r="G763" s="79"/>
      <c r="H763" s="80"/>
      <c r="I763" s="81"/>
      <c r="J763" s="124" t="s">
        <v>52</v>
      </c>
      <c r="K763" s="258"/>
      <c r="L763" s="259"/>
      <c r="M763" s="256"/>
      <c r="N763" s="101" t="s">
        <v>53</v>
      </c>
      <c r="O763" s="102">
        <v>9914000</v>
      </c>
      <c r="P763" s="103">
        <f>P764+P765+P766+P767+P768+P769</f>
        <v>16239000</v>
      </c>
      <c r="Q763" s="125">
        <f>Q764+Q765+Q766+Q767+Q768+Q769</f>
        <v>17312000</v>
      </c>
      <c r="R763" s="126">
        <f>R764+R765+R766+R767+R768+R769</f>
        <v>18377000</v>
      </c>
      <c r="S763" s="103">
        <f>S764+S765+S766+S767+S768+S769</f>
        <v>16239000</v>
      </c>
      <c r="T763" s="103"/>
      <c r="U763" s="103">
        <f>U764+U765+U766+U767+U768+U769</f>
        <v>564000</v>
      </c>
      <c r="V763" s="103">
        <f>V764+V765+V766+V767+V768+V769</f>
        <v>1699000</v>
      </c>
      <c r="W763" s="103">
        <f>W764+W765+W766+W767+W768+W769</f>
        <v>1467500</v>
      </c>
      <c r="X763" s="103">
        <f t="shared" si="584"/>
        <v>3730500</v>
      </c>
      <c r="Y763" s="103">
        <f t="shared" si="585"/>
        <v>22.972473674487347</v>
      </c>
      <c r="AA763" s="103">
        <f>AA764+AA765+AA766+AA767+AA768+AA769</f>
        <v>2421500</v>
      </c>
      <c r="AB763" s="103">
        <f>AB764+AB765+AB766+AB767+AB768+AB769</f>
        <v>1672000</v>
      </c>
      <c r="AC763" s="103">
        <f>AC764+AC765+AC766+AC767+AC768+AC769</f>
        <v>1768000</v>
      </c>
      <c r="AD763" s="103">
        <f t="shared" si="586"/>
        <v>5861500</v>
      </c>
      <c r="AE763" s="103">
        <f t="shared" si="580"/>
        <v>36.095202906582919</v>
      </c>
      <c r="AG763" s="103">
        <f t="shared" si="587"/>
        <v>9592000</v>
      </c>
      <c r="AH763" s="103">
        <f t="shared" si="588"/>
        <v>59.067676581070266</v>
      </c>
      <c r="AJ763" s="103">
        <f>AJ764+AJ765+AJ766+AJ767+AJ768+AJ769</f>
        <v>1635500</v>
      </c>
      <c r="AK763" s="103">
        <f>AK764+AK765+AK766+AK767+AK768+AK769</f>
        <v>1469000</v>
      </c>
      <c r="AL763" s="103">
        <f>AL764+AL765+AL766+AL767+AL768+AL769</f>
        <v>1339500</v>
      </c>
      <c r="AM763" s="103">
        <f t="shared" si="589"/>
        <v>4444000</v>
      </c>
      <c r="AN763" s="103">
        <f t="shared" si="581"/>
        <v>27.366217131596773</v>
      </c>
      <c r="AP763" s="103">
        <f>AP764+AP765+AP766+AP767+AP768+AP769</f>
        <v>1029000</v>
      </c>
      <c r="AQ763" s="103">
        <f>AQ764+AQ765+AQ766+AQ767+AQ768+AQ769</f>
        <v>638000</v>
      </c>
      <c r="AR763" s="103">
        <f>AR764+AR765+AR766+AR767+AR768+AR769</f>
        <v>536000</v>
      </c>
      <c r="AS763" s="103">
        <f t="shared" si="590"/>
        <v>2203000</v>
      </c>
      <c r="AT763" s="103">
        <f t="shared" si="582"/>
        <v>13.566106287332964</v>
      </c>
      <c r="AV763" s="103">
        <f t="shared" si="591"/>
        <v>6647000</v>
      </c>
      <c r="AW763" s="103">
        <f t="shared" si="592"/>
        <v>40.932323418929734</v>
      </c>
      <c r="AY763" s="103">
        <f t="shared" si="593"/>
        <v>16239000</v>
      </c>
      <c r="AZ763" s="103">
        <f t="shared" si="594"/>
        <v>100</v>
      </c>
      <c r="BB763" s="102">
        <f t="shared" si="562"/>
        <v>0</v>
      </c>
      <c r="BC763" s="103">
        <f t="shared" si="602"/>
        <v>0</v>
      </c>
      <c r="BD763" s="103">
        <f t="shared" si="564"/>
        <v>16239000</v>
      </c>
      <c r="BE763" s="93"/>
    </row>
    <row r="764" spans="1:57" ht="30" customHeight="1" x14ac:dyDescent="0.2">
      <c r="A764" s="74"/>
      <c r="B764" s="76"/>
      <c r="C764" s="76"/>
      <c r="D764" s="77"/>
      <c r="E764" s="78"/>
      <c r="F764" s="76"/>
      <c r="G764" s="79"/>
      <c r="H764" s="80"/>
      <c r="I764" s="81"/>
      <c r="J764" s="78"/>
      <c r="K764" s="127">
        <v>1</v>
      </c>
      <c r="L764" s="330"/>
      <c r="M764" s="94"/>
      <c r="N764" s="128" t="s">
        <v>131</v>
      </c>
      <c r="O764" s="129">
        <v>81000</v>
      </c>
      <c r="P764" s="117">
        <v>83000</v>
      </c>
      <c r="Q764" s="117">
        <v>88000</v>
      </c>
      <c r="R764" s="117">
        <v>93000</v>
      </c>
      <c r="S764" s="117">
        <v>83000</v>
      </c>
      <c r="T764" s="117"/>
      <c r="U764" s="160"/>
      <c r="V764" s="160">
        <v>8000</v>
      </c>
      <c r="W764" s="160">
        <v>13000</v>
      </c>
      <c r="X764" s="117">
        <f t="shared" si="584"/>
        <v>21000</v>
      </c>
      <c r="Y764" s="144">
        <f t="shared" si="585"/>
        <v>25.301204819277107</v>
      </c>
      <c r="AA764" s="160">
        <v>8000</v>
      </c>
      <c r="AB764" s="160">
        <v>8000</v>
      </c>
      <c r="AC764" s="160">
        <v>8000</v>
      </c>
      <c r="AD764" s="117">
        <f t="shared" si="586"/>
        <v>24000</v>
      </c>
      <c r="AE764" s="144">
        <f t="shared" si="580"/>
        <v>28.91566265060241</v>
      </c>
      <c r="AG764" s="117">
        <f t="shared" si="587"/>
        <v>45000</v>
      </c>
      <c r="AH764" s="117">
        <f t="shared" si="588"/>
        <v>54.216867469879517</v>
      </c>
      <c r="AJ764" s="160">
        <v>8000</v>
      </c>
      <c r="AK764" s="160">
        <v>7000</v>
      </c>
      <c r="AL764" s="160">
        <v>7000</v>
      </c>
      <c r="AM764" s="117">
        <f t="shared" si="589"/>
        <v>22000</v>
      </c>
      <c r="AN764" s="144">
        <f t="shared" si="581"/>
        <v>26.506024096385541</v>
      </c>
      <c r="AP764" s="160">
        <v>5000</v>
      </c>
      <c r="AQ764" s="160">
        <v>5000</v>
      </c>
      <c r="AR764" s="160">
        <v>6000</v>
      </c>
      <c r="AS764" s="117">
        <f t="shared" si="590"/>
        <v>16000</v>
      </c>
      <c r="AT764" s="144">
        <f t="shared" si="582"/>
        <v>19.277108433734941</v>
      </c>
      <c r="AV764" s="117">
        <f t="shared" si="591"/>
        <v>38000</v>
      </c>
      <c r="AW764" s="117">
        <f t="shared" si="592"/>
        <v>45.783132530120483</v>
      </c>
      <c r="AY764" s="117">
        <f t="shared" si="593"/>
        <v>83000</v>
      </c>
      <c r="AZ764" s="117">
        <f t="shared" si="594"/>
        <v>100</v>
      </c>
      <c r="BB764" s="117">
        <f t="shared" si="562"/>
        <v>0</v>
      </c>
      <c r="BC764" s="117">
        <f t="shared" si="602"/>
        <v>0</v>
      </c>
      <c r="BD764" s="117">
        <f t="shared" si="564"/>
        <v>83000</v>
      </c>
      <c r="BE764" s="93"/>
    </row>
    <row r="765" spans="1:57" ht="30" customHeight="1" x14ac:dyDescent="0.2">
      <c r="A765" s="74"/>
      <c r="B765" s="76"/>
      <c r="C765" s="76"/>
      <c r="D765" s="77"/>
      <c r="E765" s="78"/>
      <c r="F765" s="76"/>
      <c r="G765" s="79"/>
      <c r="H765" s="80"/>
      <c r="I765" s="81"/>
      <c r="J765" s="78"/>
      <c r="K765" s="127">
        <v>2</v>
      </c>
      <c r="L765" s="330"/>
      <c r="M765" s="346"/>
      <c r="N765" s="165" t="s">
        <v>54</v>
      </c>
      <c r="O765" s="129">
        <v>5265000</v>
      </c>
      <c r="P765" s="117">
        <v>10407000</v>
      </c>
      <c r="Q765" s="117">
        <v>11105000</v>
      </c>
      <c r="R765" s="117">
        <v>11786000</v>
      </c>
      <c r="S765" s="117">
        <v>10407000</v>
      </c>
      <c r="T765" s="117"/>
      <c r="U765" s="160">
        <v>557000</v>
      </c>
      <c r="V765" s="160">
        <v>850000</v>
      </c>
      <c r="W765" s="160">
        <v>690500</v>
      </c>
      <c r="X765" s="117">
        <f t="shared" si="584"/>
        <v>2097500</v>
      </c>
      <c r="Y765" s="144">
        <f t="shared" si="585"/>
        <v>20.154703564908235</v>
      </c>
      <c r="AA765" s="160">
        <v>1175000</v>
      </c>
      <c r="AB765" s="160">
        <v>1175000</v>
      </c>
      <c r="AC765" s="160">
        <v>1272500</v>
      </c>
      <c r="AD765" s="117">
        <f t="shared" si="586"/>
        <v>3622500</v>
      </c>
      <c r="AE765" s="144">
        <f t="shared" si="580"/>
        <v>34.80830210435284</v>
      </c>
      <c r="AG765" s="117">
        <f t="shared" si="587"/>
        <v>5720000</v>
      </c>
      <c r="AH765" s="117">
        <f t="shared" si="588"/>
        <v>54.963005669261072</v>
      </c>
      <c r="AJ765" s="160">
        <v>1045000</v>
      </c>
      <c r="AK765" s="160">
        <v>938500</v>
      </c>
      <c r="AL765" s="160">
        <v>939500</v>
      </c>
      <c r="AM765" s="117">
        <f t="shared" si="589"/>
        <v>2923000</v>
      </c>
      <c r="AN765" s="144">
        <f t="shared" si="581"/>
        <v>28.086864610358411</v>
      </c>
      <c r="AP765" s="160">
        <v>622000</v>
      </c>
      <c r="AQ765" s="160">
        <v>620500</v>
      </c>
      <c r="AR765" s="160">
        <v>521500</v>
      </c>
      <c r="AS765" s="117">
        <f t="shared" si="590"/>
        <v>1764000</v>
      </c>
      <c r="AT765" s="144">
        <f t="shared" si="582"/>
        <v>16.950129720380513</v>
      </c>
      <c r="AV765" s="117">
        <f t="shared" si="591"/>
        <v>4687000</v>
      </c>
      <c r="AW765" s="117">
        <f t="shared" si="592"/>
        <v>45.036994330738928</v>
      </c>
      <c r="AY765" s="117">
        <f t="shared" si="593"/>
        <v>10407000</v>
      </c>
      <c r="AZ765" s="117">
        <f t="shared" si="594"/>
        <v>100</v>
      </c>
      <c r="BB765" s="117">
        <f t="shared" si="562"/>
        <v>0</v>
      </c>
      <c r="BC765" s="117">
        <f t="shared" si="602"/>
        <v>0</v>
      </c>
      <c r="BD765" s="117">
        <f t="shared" si="564"/>
        <v>10407000</v>
      </c>
      <c r="BE765" s="93"/>
    </row>
    <row r="766" spans="1:57" ht="30" customHeight="1" x14ac:dyDescent="0.2">
      <c r="A766" s="74"/>
      <c r="B766" s="76"/>
      <c r="C766" s="76"/>
      <c r="D766" s="77"/>
      <c r="E766" s="78"/>
      <c r="F766" s="76"/>
      <c r="G766" s="79"/>
      <c r="H766" s="80"/>
      <c r="I766" s="81"/>
      <c r="J766" s="78"/>
      <c r="K766" s="127">
        <v>4</v>
      </c>
      <c r="L766" s="83"/>
      <c r="M766" s="77"/>
      <c r="N766" s="128" t="s">
        <v>141</v>
      </c>
      <c r="O766" s="129">
        <v>1000</v>
      </c>
      <c r="P766" s="117">
        <v>1000</v>
      </c>
      <c r="Q766" s="117">
        <v>1000</v>
      </c>
      <c r="R766" s="117">
        <v>1000</v>
      </c>
      <c r="S766" s="117">
        <v>1000</v>
      </c>
      <c r="T766" s="117"/>
      <c r="U766" s="160"/>
      <c r="V766" s="160"/>
      <c r="W766" s="160">
        <v>1000</v>
      </c>
      <c r="X766" s="117">
        <f t="shared" si="584"/>
        <v>1000</v>
      </c>
      <c r="Y766" s="144">
        <f t="shared" si="585"/>
        <v>100</v>
      </c>
      <c r="AA766" s="160"/>
      <c r="AB766" s="160"/>
      <c r="AC766" s="160"/>
      <c r="AD766" s="117">
        <f t="shared" si="586"/>
        <v>0</v>
      </c>
      <c r="AE766" s="144">
        <f t="shared" si="580"/>
        <v>0</v>
      </c>
      <c r="AG766" s="117">
        <f t="shared" si="587"/>
        <v>1000</v>
      </c>
      <c r="AH766" s="117">
        <f t="shared" si="588"/>
        <v>100</v>
      </c>
      <c r="AJ766" s="160"/>
      <c r="AK766" s="160"/>
      <c r="AL766" s="160"/>
      <c r="AM766" s="117">
        <f t="shared" si="589"/>
        <v>0</v>
      </c>
      <c r="AN766" s="144">
        <f t="shared" si="581"/>
        <v>0</v>
      </c>
      <c r="AP766" s="160"/>
      <c r="AQ766" s="160"/>
      <c r="AR766" s="160"/>
      <c r="AS766" s="117">
        <f t="shared" si="590"/>
        <v>0</v>
      </c>
      <c r="AT766" s="144">
        <f t="shared" si="582"/>
        <v>0</v>
      </c>
      <c r="AV766" s="117">
        <f t="shared" si="591"/>
        <v>0</v>
      </c>
      <c r="AW766" s="117">
        <f t="shared" si="592"/>
        <v>0</v>
      </c>
      <c r="AY766" s="117">
        <f t="shared" si="593"/>
        <v>1000</v>
      </c>
      <c r="AZ766" s="117">
        <f t="shared" si="594"/>
        <v>100</v>
      </c>
      <c r="BB766" s="117">
        <f t="shared" si="562"/>
        <v>0</v>
      </c>
      <c r="BC766" s="117">
        <f t="shared" si="602"/>
        <v>0</v>
      </c>
      <c r="BD766" s="117">
        <f t="shared" si="564"/>
        <v>1000</v>
      </c>
      <c r="BE766" s="93"/>
    </row>
    <row r="767" spans="1:57" ht="30" customHeight="1" x14ac:dyDescent="0.2">
      <c r="A767" s="74"/>
      <c r="B767" s="76"/>
      <c r="C767" s="76"/>
      <c r="D767" s="77"/>
      <c r="E767" s="78"/>
      <c r="F767" s="76"/>
      <c r="G767" s="79"/>
      <c r="H767" s="80"/>
      <c r="I767" s="81"/>
      <c r="J767" s="78"/>
      <c r="K767" s="127">
        <v>5</v>
      </c>
      <c r="L767" s="83"/>
      <c r="M767" s="77"/>
      <c r="N767" s="128" t="s">
        <v>55</v>
      </c>
      <c r="O767" s="129">
        <v>4385000</v>
      </c>
      <c r="P767" s="117">
        <v>5573000</v>
      </c>
      <c r="Q767" s="117">
        <v>5928000</v>
      </c>
      <c r="R767" s="117">
        <v>6292000</v>
      </c>
      <c r="S767" s="117">
        <v>5573000</v>
      </c>
      <c r="T767" s="117"/>
      <c r="U767" s="160">
        <v>4000</v>
      </c>
      <c r="V767" s="160">
        <v>805000</v>
      </c>
      <c r="W767" s="160">
        <v>761000</v>
      </c>
      <c r="X767" s="117">
        <f t="shared" si="584"/>
        <v>1570000</v>
      </c>
      <c r="Y767" s="144">
        <f t="shared" si="585"/>
        <v>28.171541360129194</v>
      </c>
      <c r="AA767" s="160">
        <v>1223000</v>
      </c>
      <c r="AB767" s="160">
        <v>473000</v>
      </c>
      <c r="AC767" s="160">
        <v>473000</v>
      </c>
      <c r="AD767" s="117">
        <f t="shared" si="586"/>
        <v>2169000</v>
      </c>
      <c r="AE767" s="144">
        <f t="shared" si="580"/>
        <v>38.91979185357976</v>
      </c>
      <c r="AG767" s="117">
        <f t="shared" si="587"/>
        <v>3739000</v>
      </c>
      <c r="AH767" s="117">
        <f t="shared" si="588"/>
        <v>67.09133321370895</v>
      </c>
      <c r="AJ767" s="160">
        <v>562000</v>
      </c>
      <c r="AK767" s="160">
        <v>506000</v>
      </c>
      <c r="AL767" s="160">
        <v>376000</v>
      </c>
      <c r="AM767" s="117">
        <f t="shared" si="589"/>
        <v>1444000</v>
      </c>
      <c r="AN767" s="144">
        <f t="shared" si="581"/>
        <v>25.910640588551946</v>
      </c>
      <c r="AP767" s="160">
        <v>390000</v>
      </c>
      <c r="AQ767" s="160"/>
      <c r="AR767" s="160"/>
      <c r="AS767" s="117">
        <f t="shared" si="590"/>
        <v>390000</v>
      </c>
      <c r="AT767" s="144">
        <f t="shared" si="582"/>
        <v>6.9980261977390992</v>
      </c>
      <c r="AV767" s="117">
        <f t="shared" si="591"/>
        <v>1834000</v>
      </c>
      <c r="AW767" s="117">
        <f t="shared" si="592"/>
        <v>32.908666786291043</v>
      </c>
      <c r="AY767" s="117">
        <f t="shared" si="593"/>
        <v>5573000</v>
      </c>
      <c r="AZ767" s="117">
        <f t="shared" si="594"/>
        <v>100</v>
      </c>
      <c r="BB767" s="117">
        <f t="shared" si="562"/>
        <v>0</v>
      </c>
      <c r="BC767" s="117">
        <f t="shared" si="602"/>
        <v>0</v>
      </c>
      <c r="BD767" s="117">
        <f t="shared" si="564"/>
        <v>5573000</v>
      </c>
      <c r="BE767" s="93"/>
    </row>
    <row r="768" spans="1:57" ht="30" customHeight="1" x14ac:dyDescent="0.2">
      <c r="A768" s="74"/>
      <c r="B768" s="76"/>
      <c r="C768" s="76"/>
      <c r="D768" s="77"/>
      <c r="E768" s="78"/>
      <c r="F768" s="76"/>
      <c r="G768" s="79"/>
      <c r="H768" s="80"/>
      <c r="I768" s="81"/>
      <c r="J768" s="78"/>
      <c r="K768" s="127">
        <v>7</v>
      </c>
      <c r="L768" s="83"/>
      <c r="M768" s="77"/>
      <c r="N768" s="128" t="s">
        <v>56</v>
      </c>
      <c r="O768" s="129">
        <v>39000</v>
      </c>
      <c r="P768" s="117">
        <v>29000</v>
      </c>
      <c r="Q768" s="117">
        <v>34000</v>
      </c>
      <c r="R768" s="117">
        <v>39000</v>
      </c>
      <c r="S768" s="117">
        <v>29000</v>
      </c>
      <c r="T768" s="117"/>
      <c r="U768" s="160"/>
      <c r="V768" s="160">
        <v>3000</v>
      </c>
      <c r="W768" s="160">
        <v>1000</v>
      </c>
      <c r="X768" s="117">
        <f t="shared" si="584"/>
        <v>4000</v>
      </c>
      <c r="Y768" s="144">
        <f t="shared" si="585"/>
        <v>13.793103448275861</v>
      </c>
      <c r="AA768" s="160">
        <v>1500</v>
      </c>
      <c r="AB768" s="160">
        <v>2000</v>
      </c>
      <c r="AC768" s="160">
        <v>500</v>
      </c>
      <c r="AD768" s="117">
        <f t="shared" si="586"/>
        <v>4000</v>
      </c>
      <c r="AE768" s="144">
        <f t="shared" si="580"/>
        <v>13.793103448275861</v>
      </c>
      <c r="AG768" s="117">
        <f t="shared" si="587"/>
        <v>8000</v>
      </c>
      <c r="AH768" s="117">
        <f t="shared" si="588"/>
        <v>27.586206896551722</v>
      </c>
      <c r="AJ768" s="160">
        <v>5500</v>
      </c>
      <c r="AK768" s="160">
        <v>4500</v>
      </c>
      <c r="AL768" s="160">
        <v>4000</v>
      </c>
      <c r="AM768" s="117">
        <f t="shared" si="589"/>
        <v>14000</v>
      </c>
      <c r="AN768" s="144">
        <f t="shared" si="581"/>
        <v>48.275862068965516</v>
      </c>
      <c r="AP768" s="160">
        <v>3000</v>
      </c>
      <c r="AQ768" s="160">
        <v>3500</v>
      </c>
      <c r="AR768" s="160">
        <v>500</v>
      </c>
      <c r="AS768" s="117">
        <f t="shared" si="590"/>
        <v>7000</v>
      </c>
      <c r="AT768" s="144">
        <f t="shared" si="582"/>
        <v>24.137931034482758</v>
      </c>
      <c r="AV768" s="117">
        <f t="shared" si="591"/>
        <v>21000</v>
      </c>
      <c r="AW768" s="117">
        <f t="shared" si="592"/>
        <v>72.41379310344827</v>
      </c>
      <c r="AY768" s="117">
        <f t="shared" si="593"/>
        <v>29000</v>
      </c>
      <c r="AZ768" s="117">
        <f t="shared" si="594"/>
        <v>100</v>
      </c>
      <c r="BB768" s="117">
        <f t="shared" si="562"/>
        <v>0</v>
      </c>
      <c r="BC768" s="117">
        <f t="shared" si="602"/>
        <v>0</v>
      </c>
      <c r="BD768" s="117">
        <f t="shared" si="564"/>
        <v>29000</v>
      </c>
      <c r="BE768" s="93"/>
    </row>
    <row r="769" spans="1:57" ht="30" customHeight="1" x14ac:dyDescent="0.2">
      <c r="A769" s="74"/>
      <c r="B769" s="76"/>
      <c r="C769" s="76"/>
      <c r="D769" s="77"/>
      <c r="E769" s="78"/>
      <c r="F769" s="76"/>
      <c r="G769" s="79"/>
      <c r="H769" s="80"/>
      <c r="I769" s="81"/>
      <c r="J769" s="78"/>
      <c r="K769" s="127">
        <v>8</v>
      </c>
      <c r="L769" s="83"/>
      <c r="M769" s="77"/>
      <c r="N769" s="128" t="s">
        <v>132</v>
      </c>
      <c r="O769" s="129">
        <v>143000</v>
      </c>
      <c r="P769" s="117">
        <v>146000</v>
      </c>
      <c r="Q769" s="117">
        <v>156000</v>
      </c>
      <c r="R769" s="117">
        <v>166000</v>
      </c>
      <c r="S769" s="117">
        <v>146000</v>
      </c>
      <c r="T769" s="117"/>
      <c r="U769" s="160">
        <v>3000</v>
      </c>
      <c r="V769" s="160">
        <v>33000</v>
      </c>
      <c r="W769" s="160">
        <v>1000</v>
      </c>
      <c r="X769" s="117">
        <f t="shared" si="584"/>
        <v>37000</v>
      </c>
      <c r="Y769" s="144">
        <f t="shared" si="585"/>
        <v>25.342465753424658</v>
      </c>
      <c r="AA769" s="160">
        <v>14000</v>
      </c>
      <c r="AB769" s="160">
        <v>14000</v>
      </c>
      <c r="AC769" s="160">
        <v>14000</v>
      </c>
      <c r="AD769" s="117">
        <f t="shared" si="586"/>
        <v>42000</v>
      </c>
      <c r="AE769" s="144">
        <f t="shared" si="580"/>
        <v>28.767123287671232</v>
      </c>
      <c r="AG769" s="117">
        <f t="shared" si="587"/>
        <v>79000</v>
      </c>
      <c r="AH769" s="117">
        <f t="shared" si="588"/>
        <v>54.109589041095887</v>
      </c>
      <c r="AJ769" s="160">
        <v>15000</v>
      </c>
      <c r="AK769" s="160">
        <v>13000</v>
      </c>
      <c r="AL769" s="160">
        <v>13000</v>
      </c>
      <c r="AM769" s="117">
        <f t="shared" si="589"/>
        <v>41000</v>
      </c>
      <c r="AN769" s="144">
        <f t="shared" si="581"/>
        <v>28.082191780821919</v>
      </c>
      <c r="AP769" s="160">
        <v>9000</v>
      </c>
      <c r="AQ769" s="160">
        <v>9000</v>
      </c>
      <c r="AR769" s="160">
        <v>8000</v>
      </c>
      <c r="AS769" s="117">
        <f t="shared" si="590"/>
        <v>26000</v>
      </c>
      <c r="AT769" s="144">
        <f t="shared" si="582"/>
        <v>17.80821917808219</v>
      </c>
      <c r="AV769" s="117">
        <f t="shared" si="591"/>
        <v>67000</v>
      </c>
      <c r="AW769" s="117">
        <f t="shared" si="592"/>
        <v>45.890410958904113</v>
      </c>
      <c r="AY769" s="117">
        <f t="shared" si="593"/>
        <v>146000</v>
      </c>
      <c r="AZ769" s="117">
        <f t="shared" si="594"/>
        <v>100</v>
      </c>
      <c r="BB769" s="117">
        <f t="shared" si="562"/>
        <v>0</v>
      </c>
      <c r="BC769" s="117">
        <f t="shared" si="602"/>
        <v>0</v>
      </c>
      <c r="BD769" s="117">
        <f t="shared" si="564"/>
        <v>146000</v>
      </c>
      <c r="BE769" s="93"/>
    </row>
    <row r="770" spans="1:57" ht="30" customHeight="1" x14ac:dyDescent="0.2">
      <c r="A770" s="74"/>
      <c r="B770" s="76"/>
      <c r="C770" s="76"/>
      <c r="D770" s="77"/>
      <c r="E770" s="78"/>
      <c r="F770" s="76"/>
      <c r="G770" s="79"/>
      <c r="H770" s="80"/>
      <c r="I770" s="81"/>
      <c r="J770" s="124" t="s">
        <v>89</v>
      </c>
      <c r="K770" s="82"/>
      <c r="L770" s="83"/>
      <c r="M770" s="77"/>
      <c r="N770" s="101" t="s">
        <v>111</v>
      </c>
      <c r="O770" s="102">
        <v>2000000</v>
      </c>
      <c r="P770" s="103">
        <f>P771+P772+P773+P774+P775</f>
        <v>9750000</v>
      </c>
      <c r="Q770" s="103">
        <f t="shared" ref="Q770:W770" si="614">Q771+Q772+Q773+Q774+Q775</f>
        <v>10440000</v>
      </c>
      <c r="R770" s="103">
        <f t="shared" si="614"/>
        <v>11583000</v>
      </c>
      <c r="S770" s="103">
        <f>S771+S772+S773+S774+S775</f>
        <v>9750000</v>
      </c>
      <c r="T770" s="103"/>
      <c r="U770" s="103">
        <f t="shared" si="614"/>
        <v>0</v>
      </c>
      <c r="V770" s="103">
        <f t="shared" si="614"/>
        <v>20000</v>
      </c>
      <c r="W770" s="103">
        <f t="shared" si="614"/>
        <v>808000</v>
      </c>
      <c r="X770" s="103">
        <f t="shared" si="584"/>
        <v>828000</v>
      </c>
      <c r="Y770" s="103">
        <f t="shared" si="585"/>
        <v>8.4923076923076923</v>
      </c>
      <c r="AA770" s="103">
        <f>AA771+AA772+AA773+AA774+AA775</f>
        <v>960000</v>
      </c>
      <c r="AB770" s="103">
        <f>AB771+AB772+AB773+AB774+AB775</f>
        <v>960000</v>
      </c>
      <c r="AC770" s="103">
        <f>AC771+AC772+AC773+AC774+AC775</f>
        <v>960000</v>
      </c>
      <c r="AD770" s="103">
        <f t="shared" si="586"/>
        <v>2880000</v>
      </c>
      <c r="AE770" s="103">
        <f t="shared" si="580"/>
        <v>29.53846153846154</v>
      </c>
      <c r="AG770" s="103">
        <f t="shared" si="587"/>
        <v>3708000</v>
      </c>
      <c r="AH770" s="103">
        <f t="shared" si="588"/>
        <v>38.030769230769231</v>
      </c>
      <c r="AJ770" s="103">
        <f>AJ771+AJ772+AJ773+AJ774+AJ775</f>
        <v>1170000</v>
      </c>
      <c r="AK770" s="103">
        <f>AK771+AK772+AK773+AK774+AK775</f>
        <v>1170000</v>
      </c>
      <c r="AL770" s="103">
        <f>AL771+AL772+AL773+AL774+AL775</f>
        <v>1268000</v>
      </c>
      <c r="AM770" s="103">
        <f t="shared" si="589"/>
        <v>3608000</v>
      </c>
      <c r="AN770" s="103">
        <f t="shared" si="581"/>
        <v>37.005128205128209</v>
      </c>
      <c r="AP770" s="103">
        <f>AP771+AP772+AP773+AP774+AP775</f>
        <v>780000</v>
      </c>
      <c r="AQ770" s="103">
        <f>AQ771+AQ772+AQ773+AQ774+AQ775</f>
        <v>780000</v>
      </c>
      <c r="AR770" s="103">
        <f>AR771+AR772+AR773+AR774+AR775</f>
        <v>874000</v>
      </c>
      <c r="AS770" s="103">
        <f t="shared" si="590"/>
        <v>2434000</v>
      </c>
      <c r="AT770" s="103">
        <f t="shared" si="582"/>
        <v>24.964102564102564</v>
      </c>
      <c r="AV770" s="103">
        <f t="shared" si="591"/>
        <v>6042000</v>
      </c>
      <c r="AW770" s="103">
        <f t="shared" si="592"/>
        <v>61.969230769230769</v>
      </c>
      <c r="AY770" s="103">
        <f t="shared" si="593"/>
        <v>9750000</v>
      </c>
      <c r="AZ770" s="103">
        <f t="shared" si="594"/>
        <v>100</v>
      </c>
      <c r="BB770" s="102">
        <f t="shared" ref="BB770:BB833" si="615">S770-AY770</f>
        <v>0</v>
      </c>
      <c r="BC770" s="103">
        <f t="shared" si="602"/>
        <v>0</v>
      </c>
      <c r="BD770" s="103">
        <f t="shared" ref="BD770:BD833" si="616">S770-BB770</f>
        <v>9750000</v>
      </c>
      <c r="BE770" s="93"/>
    </row>
    <row r="771" spans="1:57" ht="30" customHeight="1" x14ac:dyDescent="0.2">
      <c r="A771" s="74"/>
      <c r="B771" s="76"/>
      <c r="C771" s="76"/>
      <c r="D771" s="77"/>
      <c r="E771" s="78"/>
      <c r="F771" s="76"/>
      <c r="G771" s="79"/>
      <c r="H771" s="80"/>
      <c r="I771" s="81"/>
      <c r="J771" s="78"/>
      <c r="K771" s="127">
        <v>1</v>
      </c>
      <c r="L771" s="83"/>
      <c r="M771" s="77"/>
      <c r="N771" s="128" t="s">
        <v>112</v>
      </c>
      <c r="O771" s="129">
        <v>1720000</v>
      </c>
      <c r="P771" s="117">
        <v>8680000</v>
      </c>
      <c r="Q771" s="117">
        <v>9370000</v>
      </c>
      <c r="R771" s="117">
        <v>10513000</v>
      </c>
      <c r="S771" s="117">
        <v>8680000</v>
      </c>
      <c r="T771" s="117"/>
      <c r="U771" s="117"/>
      <c r="V771" s="117">
        <v>2000</v>
      </c>
      <c r="W771" s="117">
        <v>678000</v>
      </c>
      <c r="X771" s="117">
        <f t="shared" si="584"/>
        <v>680000</v>
      </c>
      <c r="Y771" s="144">
        <f t="shared" si="585"/>
        <v>7.8341013824884795</v>
      </c>
      <c r="AA771" s="117">
        <v>873000</v>
      </c>
      <c r="AB771" s="117">
        <v>873000</v>
      </c>
      <c r="AC771" s="117">
        <v>873000</v>
      </c>
      <c r="AD771" s="117">
        <f t="shared" si="586"/>
        <v>2619000</v>
      </c>
      <c r="AE771" s="144">
        <f t="shared" si="580"/>
        <v>30.172811059907833</v>
      </c>
      <c r="AG771" s="117">
        <f t="shared" si="587"/>
        <v>3299000</v>
      </c>
      <c r="AH771" s="117">
        <f t="shared" si="588"/>
        <v>38.006912442396313</v>
      </c>
      <c r="AJ771" s="117">
        <v>1042000</v>
      </c>
      <c r="AK771" s="117">
        <v>1042000</v>
      </c>
      <c r="AL771" s="117">
        <v>1128000</v>
      </c>
      <c r="AM771" s="117">
        <f t="shared" si="589"/>
        <v>3212000</v>
      </c>
      <c r="AN771" s="117">
        <f t="shared" si="581"/>
        <v>37.004608294930875</v>
      </c>
      <c r="AP771" s="117">
        <v>694000</v>
      </c>
      <c r="AQ771" s="117">
        <v>694000</v>
      </c>
      <c r="AR771" s="117">
        <v>781000</v>
      </c>
      <c r="AS771" s="117">
        <f t="shared" si="590"/>
        <v>2169000</v>
      </c>
      <c r="AT771" s="117">
        <f t="shared" si="582"/>
        <v>24.988479262672811</v>
      </c>
      <c r="AV771" s="117">
        <f t="shared" si="591"/>
        <v>5381000</v>
      </c>
      <c r="AW771" s="117">
        <f t="shared" si="592"/>
        <v>61.993087557603687</v>
      </c>
      <c r="AY771" s="117">
        <f t="shared" si="593"/>
        <v>8680000</v>
      </c>
      <c r="AZ771" s="117">
        <f t="shared" si="594"/>
        <v>100</v>
      </c>
      <c r="BB771" s="117">
        <f t="shared" si="615"/>
        <v>0</v>
      </c>
      <c r="BC771" s="117">
        <f t="shared" si="602"/>
        <v>0</v>
      </c>
      <c r="BD771" s="117">
        <f t="shared" si="616"/>
        <v>8680000</v>
      </c>
      <c r="BE771" s="93"/>
    </row>
    <row r="772" spans="1:57" ht="30" customHeight="1" x14ac:dyDescent="0.2">
      <c r="A772" s="74"/>
      <c r="B772" s="76"/>
      <c r="C772" s="76"/>
      <c r="D772" s="77"/>
      <c r="E772" s="78"/>
      <c r="F772" s="76"/>
      <c r="G772" s="79"/>
      <c r="H772" s="80"/>
      <c r="I772" s="81"/>
      <c r="J772" s="78"/>
      <c r="K772" s="127">
        <v>2</v>
      </c>
      <c r="L772" s="83"/>
      <c r="M772" s="77"/>
      <c r="N772" s="128" t="s">
        <v>113</v>
      </c>
      <c r="O772" s="129">
        <v>150000</v>
      </c>
      <c r="P772" s="117">
        <v>520000</v>
      </c>
      <c r="Q772" s="117">
        <v>520000</v>
      </c>
      <c r="R772" s="117">
        <v>520000</v>
      </c>
      <c r="S772" s="117">
        <v>520000</v>
      </c>
      <c r="T772" s="117"/>
      <c r="U772" s="117"/>
      <c r="V772" s="117"/>
      <c r="W772" s="117">
        <v>60000</v>
      </c>
      <c r="X772" s="117">
        <f t="shared" si="584"/>
        <v>60000</v>
      </c>
      <c r="Y772" s="144">
        <f t="shared" si="585"/>
        <v>11.538461538461538</v>
      </c>
      <c r="AA772" s="117">
        <v>46000</v>
      </c>
      <c r="AB772" s="117">
        <v>46000</v>
      </c>
      <c r="AC772" s="117">
        <v>46000</v>
      </c>
      <c r="AD772" s="117">
        <f t="shared" si="586"/>
        <v>138000</v>
      </c>
      <c r="AE772" s="144">
        <f t="shared" si="580"/>
        <v>26.53846153846154</v>
      </c>
      <c r="AG772" s="117">
        <f t="shared" si="587"/>
        <v>198000</v>
      </c>
      <c r="AH772" s="117">
        <f t="shared" si="588"/>
        <v>38.07692307692308</v>
      </c>
      <c r="AJ772" s="117">
        <v>62000</v>
      </c>
      <c r="AK772" s="117">
        <v>62000</v>
      </c>
      <c r="AL772" s="117">
        <v>68000</v>
      </c>
      <c r="AM772" s="117">
        <f t="shared" si="589"/>
        <v>192000</v>
      </c>
      <c r="AN772" s="117">
        <f t="shared" si="581"/>
        <v>36.92307692307692</v>
      </c>
      <c r="AP772" s="117">
        <v>42000</v>
      </c>
      <c r="AQ772" s="117">
        <v>42000</v>
      </c>
      <c r="AR772" s="117">
        <v>46000</v>
      </c>
      <c r="AS772" s="117">
        <f t="shared" si="590"/>
        <v>130000</v>
      </c>
      <c r="AT772" s="117">
        <f t="shared" si="582"/>
        <v>25</v>
      </c>
      <c r="AV772" s="117">
        <f t="shared" si="591"/>
        <v>322000</v>
      </c>
      <c r="AW772" s="117">
        <f t="shared" si="592"/>
        <v>61.92307692307692</v>
      </c>
      <c r="AY772" s="117">
        <f t="shared" si="593"/>
        <v>520000</v>
      </c>
      <c r="AZ772" s="117">
        <f t="shared" si="594"/>
        <v>100</v>
      </c>
      <c r="BB772" s="117">
        <f t="shared" si="615"/>
        <v>0</v>
      </c>
      <c r="BC772" s="117">
        <f t="shared" si="602"/>
        <v>0</v>
      </c>
      <c r="BD772" s="117">
        <f t="shared" si="616"/>
        <v>520000</v>
      </c>
      <c r="BE772" s="93"/>
    </row>
    <row r="773" spans="1:57" ht="30" customHeight="1" x14ac:dyDescent="0.2">
      <c r="A773" s="74"/>
      <c r="B773" s="76"/>
      <c r="C773" s="76"/>
      <c r="D773" s="77"/>
      <c r="E773" s="78"/>
      <c r="F773" s="76"/>
      <c r="G773" s="79"/>
      <c r="H773" s="80"/>
      <c r="I773" s="81"/>
      <c r="J773" s="78"/>
      <c r="K773" s="127">
        <v>3</v>
      </c>
      <c r="L773" s="83"/>
      <c r="M773" s="77"/>
      <c r="N773" s="128" t="s">
        <v>114</v>
      </c>
      <c r="O773" s="129">
        <v>100000</v>
      </c>
      <c r="P773" s="117">
        <v>500000</v>
      </c>
      <c r="Q773" s="117">
        <v>500000</v>
      </c>
      <c r="R773" s="117">
        <v>500000</v>
      </c>
      <c r="S773" s="117">
        <v>500000</v>
      </c>
      <c r="T773" s="117"/>
      <c r="U773" s="117"/>
      <c r="V773" s="117">
        <v>18000</v>
      </c>
      <c r="W773" s="117">
        <v>62000</v>
      </c>
      <c r="X773" s="117">
        <f t="shared" si="584"/>
        <v>80000</v>
      </c>
      <c r="Y773" s="144">
        <f t="shared" si="585"/>
        <v>16</v>
      </c>
      <c r="AA773" s="117">
        <v>37000</v>
      </c>
      <c r="AB773" s="117">
        <v>37000</v>
      </c>
      <c r="AC773" s="117">
        <v>37000</v>
      </c>
      <c r="AD773" s="117">
        <f t="shared" si="586"/>
        <v>111000</v>
      </c>
      <c r="AE773" s="144">
        <f t="shared" si="580"/>
        <v>22.2</v>
      </c>
      <c r="AG773" s="117">
        <f t="shared" si="587"/>
        <v>191000</v>
      </c>
      <c r="AH773" s="117">
        <f t="shared" si="588"/>
        <v>38.200000000000003</v>
      </c>
      <c r="AJ773" s="117">
        <v>60000</v>
      </c>
      <c r="AK773" s="117">
        <v>60000</v>
      </c>
      <c r="AL773" s="117">
        <v>65000</v>
      </c>
      <c r="AM773" s="117">
        <f t="shared" si="589"/>
        <v>185000</v>
      </c>
      <c r="AN773" s="117">
        <f t="shared" si="581"/>
        <v>37</v>
      </c>
      <c r="AP773" s="117">
        <v>40000</v>
      </c>
      <c r="AQ773" s="117">
        <v>40000</v>
      </c>
      <c r="AR773" s="117">
        <v>44000</v>
      </c>
      <c r="AS773" s="117">
        <f t="shared" si="590"/>
        <v>124000</v>
      </c>
      <c r="AT773" s="117">
        <f t="shared" si="582"/>
        <v>24.8</v>
      </c>
      <c r="AV773" s="117">
        <f t="shared" si="591"/>
        <v>309000</v>
      </c>
      <c r="AW773" s="117">
        <f t="shared" si="592"/>
        <v>61.8</v>
      </c>
      <c r="AY773" s="117">
        <f t="shared" si="593"/>
        <v>500000</v>
      </c>
      <c r="AZ773" s="117">
        <f t="shared" si="594"/>
        <v>100</v>
      </c>
      <c r="BB773" s="117">
        <f t="shared" si="615"/>
        <v>0</v>
      </c>
      <c r="BC773" s="117">
        <f t="shared" si="602"/>
        <v>0</v>
      </c>
      <c r="BD773" s="117">
        <f t="shared" si="616"/>
        <v>500000</v>
      </c>
      <c r="BE773" s="93"/>
    </row>
    <row r="774" spans="1:57" ht="30" customHeight="1" x14ac:dyDescent="0.2">
      <c r="A774" s="74"/>
      <c r="B774" s="76"/>
      <c r="C774" s="76"/>
      <c r="D774" s="77"/>
      <c r="E774" s="78"/>
      <c r="F774" s="76"/>
      <c r="G774" s="79"/>
      <c r="H774" s="80"/>
      <c r="I774" s="81"/>
      <c r="J774" s="78"/>
      <c r="K774" s="127">
        <v>6</v>
      </c>
      <c r="L774" s="83"/>
      <c r="M774" s="77"/>
      <c r="N774" s="128" t="s">
        <v>142</v>
      </c>
      <c r="O774" s="129">
        <v>20000</v>
      </c>
      <c r="P774" s="117">
        <v>50000</v>
      </c>
      <c r="Q774" s="117">
        <v>50000</v>
      </c>
      <c r="R774" s="117">
        <v>50000</v>
      </c>
      <c r="S774" s="117">
        <v>50000</v>
      </c>
      <c r="T774" s="117"/>
      <c r="U774" s="117"/>
      <c r="V774" s="117"/>
      <c r="W774" s="117">
        <v>8000</v>
      </c>
      <c r="X774" s="117">
        <f t="shared" si="584"/>
        <v>8000</v>
      </c>
      <c r="Y774" s="144">
        <f t="shared" si="585"/>
        <v>16</v>
      </c>
      <c r="AA774" s="117">
        <v>4000</v>
      </c>
      <c r="AB774" s="117">
        <v>4000</v>
      </c>
      <c r="AC774" s="117">
        <v>4000</v>
      </c>
      <c r="AD774" s="117">
        <f t="shared" si="586"/>
        <v>12000</v>
      </c>
      <c r="AE774" s="144">
        <f t="shared" si="580"/>
        <v>24</v>
      </c>
      <c r="AG774" s="117">
        <f t="shared" si="587"/>
        <v>20000</v>
      </c>
      <c r="AH774" s="117">
        <f t="shared" si="588"/>
        <v>40</v>
      </c>
      <c r="AJ774" s="117">
        <v>6000</v>
      </c>
      <c r="AK774" s="117">
        <v>6000</v>
      </c>
      <c r="AL774" s="117">
        <v>7000</v>
      </c>
      <c r="AM774" s="117">
        <f t="shared" si="589"/>
        <v>19000</v>
      </c>
      <c r="AN774" s="117">
        <f t="shared" si="581"/>
        <v>38</v>
      </c>
      <c r="AP774" s="117">
        <v>4000</v>
      </c>
      <c r="AQ774" s="117">
        <v>4000</v>
      </c>
      <c r="AR774" s="117">
        <v>3000</v>
      </c>
      <c r="AS774" s="117">
        <f t="shared" si="590"/>
        <v>11000</v>
      </c>
      <c r="AT774" s="117">
        <f t="shared" si="582"/>
        <v>22</v>
      </c>
      <c r="AV774" s="117">
        <f t="shared" si="591"/>
        <v>30000</v>
      </c>
      <c r="AW774" s="117">
        <f t="shared" si="592"/>
        <v>60</v>
      </c>
      <c r="AY774" s="117">
        <f t="shared" si="593"/>
        <v>50000</v>
      </c>
      <c r="AZ774" s="117">
        <f t="shared" si="594"/>
        <v>100</v>
      </c>
      <c r="BB774" s="117">
        <f t="shared" si="615"/>
        <v>0</v>
      </c>
      <c r="BC774" s="117">
        <f t="shared" si="602"/>
        <v>0</v>
      </c>
      <c r="BD774" s="117">
        <f t="shared" si="616"/>
        <v>50000</v>
      </c>
      <c r="BE774" s="93"/>
    </row>
    <row r="775" spans="1:57" ht="30" customHeight="1" x14ac:dyDescent="0.2">
      <c r="A775" s="74"/>
      <c r="B775" s="76"/>
      <c r="C775" s="76"/>
      <c r="D775" s="77"/>
      <c r="E775" s="78"/>
      <c r="F775" s="76"/>
      <c r="G775" s="79"/>
      <c r="H775" s="80"/>
      <c r="I775" s="81"/>
      <c r="J775" s="78"/>
      <c r="K775" s="127">
        <v>9</v>
      </c>
      <c r="L775" s="83"/>
      <c r="M775" s="77"/>
      <c r="N775" s="128" t="s">
        <v>116</v>
      </c>
      <c r="O775" s="129">
        <v>10000</v>
      </c>
      <c r="P775" s="117">
        <v>0</v>
      </c>
      <c r="Q775" s="239">
        <v>0</v>
      </c>
      <c r="R775" s="240">
        <v>0</v>
      </c>
      <c r="S775" s="117">
        <v>0</v>
      </c>
      <c r="T775" s="117"/>
      <c r="U775" s="117"/>
      <c r="V775" s="117"/>
      <c r="W775" s="117"/>
      <c r="X775" s="117">
        <f t="shared" si="584"/>
        <v>0</v>
      </c>
      <c r="Y775" s="144" t="e">
        <f t="shared" si="585"/>
        <v>#DIV/0!</v>
      </c>
      <c r="AA775" s="117"/>
      <c r="AB775" s="117"/>
      <c r="AC775" s="117"/>
      <c r="AD775" s="117">
        <f t="shared" si="586"/>
        <v>0</v>
      </c>
      <c r="AE775" s="144" t="e">
        <f t="shared" si="580"/>
        <v>#DIV/0!</v>
      </c>
      <c r="AG775" s="117">
        <f t="shared" si="587"/>
        <v>0</v>
      </c>
      <c r="AH775" s="117" t="e">
        <f t="shared" si="588"/>
        <v>#DIV/0!</v>
      </c>
      <c r="AJ775" s="117"/>
      <c r="AK775" s="117"/>
      <c r="AL775" s="117"/>
      <c r="AM775" s="117">
        <f t="shared" si="589"/>
        <v>0</v>
      </c>
      <c r="AN775" s="117" t="e">
        <f t="shared" si="581"/>
        <v>#DIV/0!</v>
      </c>
      <c r="AP775" s="117"/>
      <c r="AQ775" s="117"/>
      <c r="AR775" s="117"/>
      <c r="AS775" s="117">
        <f t="shared" si="590"/>
        <v>0</v>
      </c>
      <c r="AT775" s="117" t="e">
        <f t="shared" si="582"/>
        <v>#DIV/0!</v>
      </c>
      <c r="AV775" s="117">
        <f t="shared" si="591"/>
        <v>0</v>
      </c>
      <c r="AW775" s="117" t="e">
        <f t="shared" si="592"/>
        <v>#DIV/0!</v>
      </c>
      <c r="AY775" s="117">
        <f t="shared" si="593"/>
        <v>0</v>
      </c>
      <c r="AZ775" s="117" t="e">
        <f t="shared" si="594"/>
        <v>#DIV/0!</v>
      </c>
      <c r="BB775" s="117">
        <f t="shared" si="615"/>
        <v>0</v>
      </c>
      <c r="BC775" s="117" t="e">
        <f t="shared" si="602"/>
        <v>#DIV/0!</v>
      </c>
      <c r="BD775" s="117">
        <f t="shared" si="616"/>
        <v>0</v>
      </c>
      <c r="BE775" s="93"/>
    </row>
    <row r="776" spans="1:57" ht="30" customHeight="1" x14ac:dyDescent="0.2">
      <c r="A776" s="74"/>
      <c r="B776" s="76"/>
      <c r="C776" s="76"/>
      <c r="D776" s="77"/>
      <c r="E776" s="78"/>
      <c r="F776" s="76"/>
      <c r="G776" s="79"/>
      <c r="H776" s="347" t="s">
        <v>49</v>
      </c>
      <c r="I776" s="107"/>
      <c r="J776" s="108"/>
      <c r="K776" s="109"/>
      <c r="L776" s="110"/>
      <c r="M776" s="348"/>
      <c r="N776" s="112" t="s">
        <v>50</v>
      </c>
      <c r="O776" s="113">
        <v>1940000</v>
      </c>
      <c r="P776" s="114">
        <f>P777</f>
        <v>1853000</v>
      </c>
      <c r="Q776" s="115">
        <f>Q777</f>
        <v>1862000</v>
      </c>
      <c r="R776" s="116">
        <f>R777</f>
        <v>1874000</v>
      </c>
      <c r="S776" s="114">
        <f>S777</f>
        <v>1853000</v>
      </c>
      <c r="T776" s="114"/>
      <c r="U776" s="114">
        <f>U777</f>
        <v>0</v>
      </c>
      <c r="V776" s="114">
        <f>V777</f>
        <v>14000</v>
      </c>
      <c r="W776" s="114">
        <f>W777</f>
        <v>666000</v>
      </c>
      <c r="X776" s="114">
        <f>X777</f>
        <v>680000</v>
      </c>
      <c r="Y776" s="114">
        <f t="shared" si="585"/>
        <v>36.697247706422019</v>
      </c>
      <c r="AA776" s="114">
        <f>AA777</f>
        <v>95000</v>
      </c>
      <c r="AB776" s="114">
        <f>AB777</f>
        <v>100000</v>
      </c>
      <c r="AC776" s="114">
        <f>AC777</f>
        <v>99000</v>
      </c>
      <c r="AD776" s="114">
        <f>AD777</f>
        <v>294000</v>
      </c>
      <c r="AE776" s="114">
        <f t="shared" si="580"/>
        <v>15.866162978953049</v>
      </c>
      <c r="AG776" s="114">
        <f t="shared" si="587"/>
        <v>974000</v>
      </c>
      <c r="AH776" s="114">
        <f t="shared" si="588"/>
        <v>52.563410685375068</v>
      </c>
      <c r="AJ776" s="114">
        <f>AJ777</f>
        <v>186000</v>
      </c>
      <c r="AK776" s="114">
        <f>AK777</f>
        <v>170000</v>
      </c>
      <c r="AL776" s="114">
        <f>AL777</f>
        <v>175000</v>
      </c>
      <c r="AM776" s="114">
        <f>AM777</f>
        <v>531000</v>
      </c>
      <c r="AN776" s="114">
        <f t="shared" si="581"/>
        <v>28.656233135456016</v>
      </c>
      <c r="AP776" s="114">
        <f>AP777</f>
        <v>113000</v>
      </c>
      <c r="AQ776" s="114">
        <f>AQ777</f>
        <v>113000</v>
      </c>
      <c r="AR776" s="114">
        <f>AR777</f>
        <v>122000</v>
      </c>
      <c r="AS776" s="114">
        <f>AS777</f>
        <v>348000</v>
      </c>
      <c r="AT776" s="114">
        <f t="shared" si="582"/>
        <v>18.780356179168916</v>
      </c>
      <c r="AV776" s="114">
        <f>AV777</f>
        <v>879000</v>
      </c>
      <c r="AW776" s="114">
        <f t="shared" si="592"/>
        <v>47.436589314624932</v>
      </c>
      <c r="AY776" s="114">
        <f t="shared" si="593"/>
        <v>1853000</v>
      </c>
      <c r="AZ776" s="114">
        <f t="shared" si="594"/>
        <v>100</v>
      </c>
      <c r="BB776" s="114">
        <f t="shared" si="615"/>
        <v>0</v>
      </c>
      <c r="BC776" s="117">
        <f t="shared" si="602"/>
        <v>0</v>
      </c>
      <c r="BD776" s="114">
        <f t="shared" si="616"/>
        <v>1853000</v>
      </c>
      <c r="BE776" s="93"/>
    </row>
    <row r="777" spans="1:57" ht="30" customHeight="1" thickBot="1" x14ac:dyDescent="0.25">
      <c r="A777" s="74"/>
      <c r="B777" s="76"/>
      <c r="C777" s="76"/>
      <c r="D777" s="77"/>
      <c r="E777" s="78"/>
      <c r="F777" s="76"/>
      <c r="G777" s="79"/>
      <c r="H777" s="80"/>
      <c r="I777" s="118">
        <v>2</v>
      </c>
      <c r="J777" s="78"/>
      <c r="K777" s="82"/>
      <c r="L777" s="83"/>
      <c r="M777" s="77"/>
      <c r="N777" s="119" t="s">
        <v>51</v>
      </c>
      <c r="O777" s="120">
        <v>1940000</v>
      </c>
      <c r="P777" s="121">
        <f>P778+P780</f>
        <v>1853000</v>
      </c>
      <c r="Q777" s="122">
        <f>Q778+Q780</f>
        <v>1862000</v>
      </c>
      <c r="R777" s="123">
        <f>R778+R780</f>
        <v>1874000</v>
      </c>
      <c r="S777" s="121">
        <f>S778+S780</f>
        <v>1853000</v>
      </c>
      <c r="T777" s="121"/>
      <c r="U777" s="121">
        <f>U778+U780</f>
        <v>0</v>
      </c>
      <c r="V777" s="121">
        <f>V778+V780</f>
        <v>14000</v>
      </c>
      <c r="W777" s="121">
        <f>W778+W780</f>
        <v>666000</v>
      </c>
      <c r="X777" s="121">
        <f>X778+X780</f>
        <v>680000</v>
      </c>
      <c r="Y777" s="121">
        <f t="shared" si="585"/>
        <v>36.697247706422019</v>
      </c>
      <c r="AA777" s="121">
        <f>AA778+AA780</f>
        <v>95000</v>
      </c>
      <c r="AB777" s="121">
        <f>AB778+AB780</f>
        <v>100000</v>
      </c>
      <c r="AC777" s="121">
        <f>AC778+AC780</f>
        <v>99000</v>
      </c>
      <c r="AD777" s="121">
        <f>AD778+AD780</f>
        <v>294000</v>
      </c>
      <c r="AE777" s="121">
        <f t="shared" si="580"/>
        <v>15.866162978953049</v>
      </c>
      <c r="AG777" s="121">
        <f t="shared" si="587"/>
        <v>974000</v>
      </c>
      <c r="AH777" s="121">
        <f t="shared" si="588"/>
        <v>52.563410685375068</v>
      </c>
      <c r="AJ777" s="121">
        <f>AJ778+AJ780</f>
        <v>186000</v>
      </c>
      <c r="AK777" s="121">
        <f>AK778+AK780</f>
        <v>170000</v>
      </c>
      <c r="AL777" s="121">
        <f>AL778+AL780</f>
        <v>175000</v>
      </c>
      <c r="AM777" s="121">
        <f>AM778+AM780</f>
        <v>531000</v>
      </c>
      <c r="AN777" s="121">
        <f t="shared" si="581"/>
        <v>28.656233135456016</v>
      </c>
      <c r="AP777" s="121">
        <f>AP778+AP780</f>
        <v>113000</v>
      </c>
      <c r="AQ777" s="121">
        <f>AQ778+AQ780</f>
        <v>113000</v>
      </c>
      <c r="AR777" s="121">
        <f>AR778+AR780</f>
        <v>122000</v>
      </c>
      <c r="AS777" s="121">
        <f>AS778+AS780</f>
        <v>348000</v>
      </c>
      <c r="AT777" s="121">
        <f t="shared" si="582"/>
        <v>18.780356179168916</v>
      </c>
      <c r="AV777" s="121">
        <f>AV778</f>
        <v>879000</v>
      </c>
      <c r="AW777" s="121">
        <f t="shared" si="592"/>
        <v>47.436589314624932</v>
      </c>
      <c r="AY777" s="121">
        <f t="shared" si="593"/>
        <v>1853000</v>
      </c>
      <c r="AZ777" s="121">
        <f t="shared" si="594"/>
        <v>100</v>
      </c>
      <c r="BB777" s="121">
        <f t="shared" si="615"/>
        <v>0</v>
      </c>
      <c r="BC777" s="117">
        <f t="shared" si="602"/>
        <v>0</v>
      </c>
      <c r="BD777" s="121">
        <f t="shared" si="616"/>
        <v>1853000</v>
      </c>
      <c r="BE777" s="93"/>
    </row>
    <row r="778" spans="1:57" ht="30" hidden="1" customHeight="1" thickBot="1" x14ac:dyDescent="0.25">
      <c r="A778" s="74"/>
      <c r="B778" s="76"/>
      <c r="C778" s="76"/>
      <c r="D778" s="77"/>
      <c r="E778" s="78"/>
      <c r="F778" s="76"/>
      <c r="G778" s="79"/>
      <c r="H778" s="80"/>
      <c r="I778" s="81"/>
      <c r="J778" s="124" t="s">
        <v>60</v>
      </c>
      <c r="K778" s="82"/>
      <c r="L778" s="83"/>
      <c r="M778" s="77"/>
      <c r="N778" s="101" t="s">
        <v>61</v>
      </c>
      <c r="O778" s="102">
        <v>0</v>
      </c>
      <c r="P778" s="103">
        <f>P779</f>
        <v>0</v>
      </c>
      <c r="Q778" s="125">
        <f>Q779</f>
        <v>0</v>
      </c>
      <c r="R778" s="126">
        <f>R779</f>
        <v>0</v>
      </c>
      <c r="S778" s="103">
        <f>S779</f>
        <v>0</v>
      </c>
      <c r="T778" s="103"/>
      <c r="U778" s="103">
        <f>U779</f>
        <v>0</v>
      </c>
      <c r="V778" s="103">
        <f>V779</f>
        <v>0</v>
      </c>
      <c r="W778" s="103">
        <f>W779</f>
        <v>0</v>
      </c>
      <c r="X778" s="103">
        <f>X779</f>
        <v>0</v>
      </c>
      <c r="Y778" s="103" t="e">
        <f t="shared" si="585"/>
        <v>#DIV/0!</v>
      </c>
      <c r="AA778" s="103">
        <f>AA779</f>
        <v>0</v>
      </c>
      <c r="AB778" s="103">
        <f>AB779</f>
        <v>0</v>
      </c>
      <c r="AC778" s="103">
        <f>AC779</f>
        <v>0</v>
      </c>
      <c r="AD778" s="103">
        <f>AD779</f>
        <v>0</v>
      </c>
      <c r="AE778" s="103" t="e">
        <f t="shared" si="580"/>
        <v>#DIV/0!</v>
      </c>
      <c r="AG778" s="103">
        <f t="shared" si="587"/>
        <v>0</v>
      </c>
      <c r="AH778" s="103" t="e">
        <f t="shared" si="588"/>
        <v>#DIV/0!</v>
      </c>
      <c r="AJ778" s="103">
        <f>AJ779</f>
        <v>0</v>
      </c>
      <c r="AK778" s="103">
        <f>AK779</f>
        <v>0</v>
      </c>
      <c r="AL778" s="103">
        <f>AL779</f>
        <v>0</v>
      </c>
      <c r="AM778" s="103">
        <f>AM779</f>
        <v>0</v>
      </c>
      <c r="AN778" s="103" t="e">
        <f t="shared" si="581"/>
        <v>#DIV/0!</v>
      </c>
      <c r="AP778" s="103">
        <f>AP779</f>
        <v>0</v>
      </c>
      <c r="AQ778" s="103">
        <f>AQ779</f>
        <v>0</v>
      </c>
      <c r="AR778" s="103">
        <f>AR779</f>
        <v>0</v>
      </c>
      <c r="AS778" s="103">
        <f>AS779</f>
        <v>0</v>
      </c>
      <c r="AT778" s="103" t="e">
        <f t="shared" si="582"/>
        <v>#DIV/0!</v>
      </c>
      <c r="AV778" s="103">
        <f>AV779</f>
        <v>879000</v>
      </c>
      <c r="AW778" s="103" t="e">
        <f t="shared" si="592"/>
        <v>#DIV/0!</v>
      </c>
      <c r="AY778" s="103">
        <f t="shared" si="593"/>
        <v>879000</v>
      </c>
      <c r="AZ778" s="103" t="e">
        <f t="shared" si="594"/>
        <v>#DIV/0!</v>
      </c>
      <c r="BB778" s="103">
        <f t="shared" si="615"/>
        <v>-879000</v>
      </c>
      <c r="BC778" s="117" t="e">
        <f t="shared" si="602"/>
        <v>#DIV/0!</v>
      </c>
      <c r="BD778" s="103">
        <f t="shared" si="616"/>
        <v>879000</v>
      </c>
      <c r="BE778" s="93"/>
    </row>
    <row r="779" spans="1:57" ht="30" hidden="1" customHeight="1" x14ac:dyDescent="0.2">
      <c r="A779" s="74"/>
      <c r="B779" s="76"/>
      <c r="C779" s="76"/>
      <c r="D779" s="77"/>
      <c r="E779" s="78"/>
      <c r="F779" s="76"/>
      <c r="G779" s="79"/>
      <c r="H779" s="80"/>
      <c r="I779" s="81"/>
      <c r="J779" s="78"/>
      <c r="K779" s="127">
        <v>1</v>
      </c>
      <c r="L779" s="83"/>
      <c r="M779" s="77"/>
      <c r="N779" s="128" t="s">
        <v>62</v>
      </c>
      <c r="O779" s="129">
        <v>0</v>
      </c>
      <c r="P779" s="117">
        <v>0</v>
      </c>
      <c r="Q779" s="239">
        <v>0</v>
      </c>
      <c r="R779" s="240">
        <v>0</v>
      </c>
      <c r="S779" s="117">
        <v>0</v>
      </c>
      <c r="T779" s="117"/>
      <c r="U779" s="117">
        <v>0</v>
      </c>
      <c r="V779" s="117">
        <v>0</v>
      </c>
      <c r="W779" s="117">
        <v>0</v>
      </c>
      <c r="X779" s="117"/>
      <c r="Y779" s="117" t="e">
        <f t="shared" si="585"/>
        <v>#DIV/0!</v>
      </c>
      <c r="AA779" s="117">
        <v>0</v>
      </c>
      <c r="AB779" s="117">
        <v>0</v>
      </c>
      <c r="AC779" s="117">
        <v>0</v>
      </c>
      <c r="AD779" s="117"/>
      <c r="AE779" s="117" t="e">
        <f t="shared" si="580"/>
        <v>#DIV/0!</v>
      </c>
      <c r="AG779" s="117">
        <f t="shared" si="587"/>
        <v>0</v>
      </c>
      <c r="AH779" s="117" t="e">
        <f t="shared" si="588"/>
        <v>#DIV/0!</v>
      </c>
      <c r="AJ779" s="117">
        <v>0</v>
      </c>
      <c r="AK779" s="117">
        <v>0</v>
      </c>
      <c r="AL779" s="117">
        <v>0</v>
      </c>
      <c r="AM779" s="117"/>
      <c r="AN779" s="117" t="e">
        <f t="shared" si="581"/>
        <v>#DIV/0!</v>
      </c>
      <c r="AP779" s="117">
        <v>0</v>
      </c>
      <c r="AQ779" s="117">
        <v>0</v>
      </c>
      <c r="AR779" s="117">
        <v>0</v>
      </c>
      <c r="AS779" s="117"/>
      <c r="AT779" s="117" t="e">
        <f t="shared" si="582"/>
        <v>#DIV/0!</v>
      </c>
      <c r="AV779" s="117">
        <f>AV780</f>
        <v>879000</v>
      </c>
      <c r="AW779" s="117" t="e">
        <f t="shared" si="592"/>
        <v>#DIV/0!</v>
      </c>
      <c r="AY779" s="117">
        <f t="shared" si="593"/>
        <v>879000</v>
      </c>
      <c r="AZ779" s="117" t="e">
        <f t="shared" si="594"/>
        <v>#DIV/0!</v>
      </c>
      <c r="BB779" s="117">
        <f t="shared" si="615"/>
        <v>-879000</v>
      </c>
      <c r="BC779" s="117" t="e">
        <f t="shared" si="602"/>
        <v>#DIV/0!</v>
      </c>
      <c r="BD779" s="117">
        <f t="shared" si="616"/>
        <v>879000</v>
      </c>
      <c r="BE779" s="93"/>
    </row>
    <row r="780" spans="1:57" ht="30" customHeight="1" x14ac:dyDescent="0.2">
      <c r="A780" s="74"/>
      <c r="B780" s="76"/>
      <c r="C780" s="76"/>
      <c r="D780" s="77"/>
      <c r="E780" s="78"/>
      <c r="F780" s="76"/>
      <c r="G780" s="79"/>
      <c r="H780" s="80"/>
      <c r="I780" s="81"/>
      <c r="J780" s="124" t="s">
        <v>52</v>
      </c>
      <c r="K780" s="258"/>
      <c r="L780" s="259"/>
      <c r="M780" s="256"/>
      <c r="N780" s="101" t="s">
        <v>53</v>
      </c>
      <c r="O780" s="102">
        <v>1940000</v>
      </c>
      <c r="P780" s="103">
        <f>P781+P782+P783+P784+P785+P786</f>
        <v>1853000</v>
      </c>
      <c r="Q780" s="125">
        <f>Q781+Q782+Q783+Q784+Q785+Q786</f>
        <v>1862000</v>
      </c>
      <c r="R780" s="126">
        <f>R781+R782+R783+R784+R785+R786</f>
        <v>1874000</v>
      </c>
      <c r="S780" s="103">
        <f>S781+S782+S783+S784+S785+S786</f>
        <v>1853000</v>
      </c>
      <c r="T780" s="103"/>
      <c r="U780" s="103">
        <f>U781+U782+U783+U784+U785+U786</f>
        <v>0</v>
      </c>
      <c r="V780" s="103">
        <f>V781+V782+V783+V784+V785+V786</f>
        <v>14000</v>
      </c>
      <c r="W780" s="103">
        <f>W781+W782+W783+W784+W785+W786</f>
        <v>666000</v>
      </c>
      <c r="X780" s="103">
        <f>X781+X782+X783+X784+X785+X786</f>
        <v>680000</v>
      </c>
      <c r="Y780" s="103">
        <f t="shared" si="585"/>
        <v>36.697247706422019</v>
      </c>
      <c r="AA780" s="103">
        <f>AA781+AA782+AA783+AA784+AA785+AA786</f>
        <v>95000</v>
      </c>
      <c r="AB780" s="103">
        <f>AB781+AB782+AB783+AB784+AB785+AB786</f>
        <v>100000</v>
      </c>
      <c r="AC780" s="103">
        <f>AC781+AC782+AC783+AC784+AC785+AC786</f>
        <v>99000</v>
      </c>
      <c r="AD780" s="103">
        <f>AD781+AD782+AD783+AD784+AD785+AD786</f>
        <v>294000</v>
      </c>
      <c r="AE780" s="103">
        <f t="shared" si="580"/>
        <v>15.866162978953049</v>
      </c>
      <c r="AG780" s="103">
        <f t="shared" si="587"/>
        <v>974000</v>
      </c>
      <c r="AH780" s="103">
        <f t="shared" si="588"/>
        <v>52.563410685375068</v>
      </c>
      <c r="AJ780" s="103">
        <f>AJ781+AJ782+AJ783+AJ784+AJ785+AJ786</f>
        <v>186000</v>
      </c>
      <c r="AK780" s="103">
        <f>AK781+AK782+AK783+AK784+AK785+AK786</f>
        <v>170000</v>
      </c>
      <c r="AL780" s="103">
        <f>AL781+AL782+AL783+AL784+AL785+AL786</f>
        <v>175000</v>
      </c>
      <c r="AM780" s="103">
        <f>AM781+AM782+AM783+AM784+AM785+AM786</f>
        <v>531000</v>
      </c>
      <c r="AN780" s="103">
        <f t="shared" si="581"/>
        <v>28.656233135456016</v>
      </c>
      <c r="AP780" s="103">
        <f>AP781+AP782+AP783+AP784+AP785+AP786</f>
        <v>113000</v>
      </c>
      <c r="AQ780" s="103">
        <f>AQ781+AQ782+AQ783+AQ784+AQ785+AQ786</f>
        <v>113000</v>
      </c>
      <c r="AR780" s="103">
        <f>AR781+AR782+AR783+AR784+AR785+AR786</f>
        <v>122000</v>
      </c>
      <c r="AS780" s="103">
        <f>AS781+AS782+AS783+AS784+AS785+AS786</f>
        <v>348000</v>
      </c>
      <c r="AT780" s="103">
        <f t="shared" si="582"/>
        <v>18.780356179168916</v>
      </c>
      <c r="AV780" s="170">
        <f>AV781+AV782+AV783+AV784+AV785+AV786</f>
        <v>879000</v>
      </c>
      <c r="AW780" s="103">
        <f t="shared" si="592"/>
        <v>47.436589314624932</v>
      </c>
      <c r="AY780" s="103">
        <f t="shared" si="593"/>
        <v>1853000</v>
      </c>
      <c r="AZ780" s="103">
        <f t="shared" si="594"/>
        <v>100</v>
      </c>
      <c r="BB780" s="103">
        <f t="shared" si="615"/>
        <v>0</v>
      </c>
      <c r="BC780" s="117">
        <f t="shared" si="602"/>
        <v>0</v>
      </c>
      <c r="BD780" s="103">
        <f t="shared" si="616"/>
        <v>1853000</v>
      </c>
    </row>
    <row r="781" spans="1:57" ht="30" customHeight="1" x14ac:dyDescent="0.2">
      <c r="A781" s="74"/>
      <c r="B781" s="76"/>
      <c r="C781" s="76"/>
      <c r="D781" s="77"/>
      <c r="E781" s="78"/>
      <c r="F781" s="76"/>
      <c r="G781" s="79"/>
      <c r="H781" s="80"/>
      <c r="I781" s="81"/>
      <c r="J781" s="78"/>
      <c r="K781" s="127">
        <v>1</v>
      </c>
      <c r="L781" s="330"/>
      <c r="M781" s="94"/>
      <c r="N781" s="128" t="s">
        <v>131</v>
      </c>
      <c r="O781" s="129">
        <v>5000</v>
      </c>
      <c r="P781" s="117">
        <v>7000</v>
      </c>
      <c r="Q781" s="117">
        <v>9000</v>
      </c>
      <c r="R781" s="117">
        <v>9000</v>
      </c>
      <c r="S781" s="117">
        <v>7000</v>
      </c>
      <c r="T781" s="117"/>
      <c r="U781" s="117"/>
      <c r="V781" s="117"/>
      <c r="W781" s="117">
        <v>4000</v>
      </c>
      <c r="X781" s="117">
        <f t="shared" ref="X781:X786" si="617">SUM(U781:W781)</f>
        <v>4000</v>
      </c>
      <c r="Y781" s="117">
        <f t="shared" si="585"/>
        <v>57.142857142857146</v>
      </c>
      <c r="AA781" s="117">
        <v>3000</v>
      </c>
      <c r="AB781" s="117"/>
      <c r="AC781" s="117"/>
      <c r="AD781" s="117">
        <f t="shared" ref="AD781:AD786" si="618">SUM(AA781:AC781)</f>
        <v>3000</v>
      </c>
      <c r="AE781" s="117">
        <f t="shared" si="580"/>
        <v>42.857142857142854</v>
      </c>
      <c r="AG781" s="117">
        <f t="shared" si="587"/>
        <v>7000</v>
      </c>
      <c r="AH781" s="117">
        <f t="shared" si="588"/>
        <v>100</v>
      </c>
      <c r="AJ781" s="117"/>
      <c r="AK781" s="117"/>
      <c r="AL781" s="117"/>
      <c r="AM781" s="117">
        <f t="shared" ref="AM781:AM786" si="619">SUM(AJ781:AL781)</f>
        <v>0</v>
      </c>
      <c r="AN781" s="117">
        <f t="shared" si="581"/>
        <v>0</v>
      </c>
      <c r="AP781" s="117"/>
      <c r="AQ781" s="117"/>
      <c r="AR781" s="117"/>
      <c r="AS781" s="117">
        <f t="shared" ref="AS781:AS786" si="620">SUM(AP781:AR781)</f>
        <v>0</v>
      </c>
      <c r="AT781" s="117">
        <f t="shared" si="582"/>
        <v>0</v>
      </c>
      <c r="AV781" s="117">
        <f t="shared" ref="AV781:AV844" si="621">AM781+AS781</f>
        <v>0</v>
      </c>
      <c r="AW781" s="117">
        <f t="shared" si="592"/>
        <v>0</v>
      </c>
      <c r="AY781" s="117">
        <f t="shared" si="593"/>
        <v>7000</v>
      </c>
      <c r="AZ781" s="117">
        <f t="shared" si="594"/>
        <v>100</v>
      </c>
      <c r="BB781" s="117">
        <f t="shared" si="615"/>
        <v>0</v>
      </c>
      <c r="BC781" s="117">
        <f t="shared" si="602"/>
        <v>0</v>
      </c>
      <c r="BD781" s="117">
        <f t="shared" si="616"/>
        <v>7000</v>
      </c>
    </row>
    <row r="782" spans="1:57" ht="30" customHeight="1" x14ac:dyDescent="0.2">
      <c r="A782" s="74"/>
      <c r="B782" s="76"/>
      <c r="C782" s="76"/>
      <c r="D782" s="77"/>
      <c r="E782" s="78"/>
      <c r="F782" s="76"/>
      <c r="G782" s="79"/>
      <c r="H782" s="80"/>
      <c r="I782" s="81"/>
      <c r="J782" s="78"/>
      <c r="K782" s="127">
        <v>2</v>
      </c>
      <c r="L782" s="330"/>
      <c r="M782" s="346"/>
      <c r="N782" s="165" t="s">
        <v>54</v>
      </c>
      <c r="O782" s="129">
        <v>108000</v>
      </c>
      <c r="P782" s="117">
        <v>124000</v>
      </c>
      <c r="Q782" s="117">
        <v>128000</v>
      </c>
      <c r="R782" s="117">
        <v>133000</v>
      </c>
      <c r="S782" s="117">
        <v>124000</v>
      </c>
      <c r="T782" s="117"/>
      <c r="U782" s="117"/>
      <c r="V782" s="117">
        <v>1000</v>
      </c>
      <c r="W782" s="117">
        <v>27000</v>
      </c>
      <c r="X782" s="117">
        <f t="shared" si="617"/>
        <v>28000</v>
      </c>
      <c r="Y782" s="117">
        <f t="shared" si="585"/>
        <v>22.580645161290324</v>
      </c>
      <c r="AA782" s="117">
        <v>11000</v>
      </c>
      <c r="AB782" s="117">
        <v>11000</v>
      </c>
      <c r="AC782" s="117">
        <v>11000</v>
      </c>
      <c r="AD782" s="117">
        <f t="shared" si="618"/>
        <v>33000</v>
      </c>
      <c r="AE782" s="117">
        <f t="shared" si="580"/>
        <v>26.612903225806452</v>
      </c>
      <c r="AG782" s="117">
        <f t="shared" si="587"/>
        <v>61000</v>
      </c>
      <c r="AH782" s="117">
        <f t="shared" si="588"/>
        <v>49.193548387096776</v>
      </c>
      <c r="AJ782" s="117">
        <v>12000</v>
      </c>
      <c r="AK782" s="117">
        <v>12000</v>
      </c>
      <c r="AL782" s="117">
        <v>13000</v>
      </c>
      <c r="AM782" s="117">
        <f t="shared" si="619"/>
        <v>37000</v>
      </c>
      <c r="AN782" s="117">
        <f t="shared" si="581"/>
        <v>29.838709677419356</v>
      </c>
      <c r="AP782" s="117">
        <v>7000</v>
      </c>
      <c r="AQ782" s="117">
        <v>7000</v>
      </c>
      <c r="AR782" s="117">
        <v>12000</v>
      </c>
      <c r="AS782" s="117">
        <f t="shared" si="620"/>
        <v>26000</v>
      </c>
      <c r="AT782" s="117">
        <f t="shared" si="582"/>
        <v>20.967741935483872</v>
      </c>
      <c r="AV782" s="117">
        <f t="shared" si="621"/>
        <v>63000</v>
      </c>
      <c r="AW782" s="117">
        <f t="shared" si="592"/>
        <v>50.806451612903224</v>
      </c>
      <c r="AY782" s="117">
        <f t="shared" si="593"/>
        <v>124000</v>
      </c>
      <c r="AZ782" s="117">
        <f t="shared" si="594"/>
        <v>100</v>
      </c>
      <c r="BB782" s="117">
        <f t="shared" si="615"/>
        <v>0</v>
      </c>
      <c r="BC782" s="117">
        <f t="shared" si="602"/>
        <v>0</v>
      </c>
      <c r="BD782" s="117">
        <f t="shared" si="616"/>
        <v>124000</v>
      </c>
    </row>
    <row r="783" spans="1:57" ht="30" customHeight="1" x14ac:dyDescent="0.2">
      <c r="A783" s="74"/>
      <c r="B783" s="76"/>
      <c r="C783" s="76"/>
      <c r="D783" s="77"/>
      <c r="E783" s="78"/>
      <c r="F783" s="76"/>
      <c r="G783" s="79"/>
      <c r="H783" s="80"/>
      <c r="I783" s="81"/>
      <c r="J783" s="78"/>
      <c r="K783" s="127">
        <v>4</v>
      </c>
      <c r="L783" s="330"/>
      <c r="M783" s="346"/>
      <c r="N783" s="165" t="s">
        <v>141</v>
      </c>
      <c r="O783" s="129">
        <v>2000</v>
      </c>
      <c r="P783" s="117">
        <v>1000</v>
      </c>
      <c r="Q783" s="117">
        <v>2000</v>
      </c>
      <c r="R783" s="117">
        <v>2000</v>
      </c>
      <c r="S783" s="117">
        <v>1000</v>
      </c>
      <c r="T783" s="117"/>
      <c r="U783" s="117"/>
      <c r="V783" s="117">
        <v>1000</v>
      </c>
      <c r="W783" s="117"/>
      <c r="X783" s="117">
        <f t="shared" si="617"/>
        <v>1000</v>
      </c>
      <c r="Y783" s="117">
        <f t="shared" si="585"/>
        <v>100</v>
      </c>
      <c r="AA783" s="117"/>
      <c r="AB783" s="117"/>
      <c r="AC783" s="117"/>
      <c r="AD783" s="117">
        <f t="shared" si="618"/>
        <v>0</v>
      </c>
      <c r="AE783" s="117">
        <f t="shared" si="580"/>
        <v>0</v>
      </c>
      <c r="AG783" s="117">
        <f t="shared" si="587"/>
        <v>1000</v>
      </c>
      <c r="AH783" s="117">
        <f t="shared" si="588"/>
        <v>100</v>
      </c>
      <c r="AJ783" s="117"/>
      <c r="AK783" s="117"/>
      <c r="AL783" s="117"/>
      <c r="AM783" s="117">
        <f t="shared" si="619"/>
        <v>0</v>
      </c>
      <c r="AN783" s="117">
        <f t="shared" si="581"/>
        <v>0</v>
      </c>
      <c r="AP783" s="117"/>
      <c r="AQ783" s="117"/>
      <c r="AR783" s="117"/>
      <c r="AS783" s="117">
        <f t="shared" si="620"/>
        <v>0</v>
      </c>
      <c r="AT783" s="117">
        <f t="shared" si="582"/>
        <v>0</v>
      </c>
      <c r="AV783" s="117">
        <f t="shared" si="621"/>
        <v>0</v>
      </c>
      <c r="AW783" s="117">
        <f t="shared" si="592"/>
        <v>0</v>
      </c>
      <c r="AY783" s="117">
        <f t="shared" si="593"/>
        <v>1000</v>
      </c>
      <c r="AZ783" s="117">
        <f t="shared" si="594"/>
        <v>100</v>
      </c>
      <c r="BB783" s="117">
        <f t="shared" si="615"/>
        <v>0</v>
      </c>
      <c r="BC783" s="117">
        <f t="shared" si="602"/>
        <v>0</v>
      </c>
      <c r="BD783" s="117">
        <f t="shared" si="616"/>
        <v>1000</v>
      </c>
    </row>
    <row r="784" spans="1:57" ht="30" customHeight="1" x14ac:dyDescent="0.2">
      <c r="A784" s="74"/>
      <c r="B784" s="76"/>
      <c r="C784" s="76"/>
      <c r="D784" s="77"/>
      <c r="E784" s="78"/>
      <c r="F784" s="76"/>
      <c r="G784" s="79"/>
      <c r="H784" s="80"/>
      <c r="I784" s="81"/>
      <c r="J784" s="78"/>
      <c r="K784" s="127">
        <v>5</v>
      </c>
      <c r="L784" s="330"/>
      <c r="M784" s="94"/>
      <c r="N784" s="128" t="s">
        <v>55</v>
      </c>
      <c r="O784" s="129">
        <v>1755000</v>
      </c>
      <c r="P784" s="117">
        <v>1635000</v>
      </c>
      <c r="Q784" s="117">
        <v>1624000</v>
      </c>
      <c r="R784" s="117">
        <v>1621000</v>
      </c>
      <c r="S784" s="117">
        <v>1635000</v>
      </c>
      <c r="T784" s="117"/>
      <c r="U784" s="117"/>
      <c r="V784" s="117">
        <v>4000</v>
      </c>
      <c r="W784" s="117">
        <v>626000</v>
      </c>
      <c r="X784" s="117">
        <f t="shared" si="617"/>
        <v>630000</v>
      </c>
      <c r="Y784" s="117">
        <f t="shared" si="585"/>
        <v>38.532110091743121</v>
      </c>
      <c r="AA784" s="117">
        <v>74000</v>
      </c>
      <c r="AB784" s="117">
        <v>81000</v>
      </c>
      <c r="AC784" s="117">
        <v>78000</v>
      </c>
      <c r="AD784" s="117">
        <f t="shared" si="618"/>
        <v>233000</v>
      </c>
      <c r="AE784" s="117">
        <f t="shared" si="580"/>
        <v>14.250764525993883</v>
      </c>
      <c r="AG784" s="117">
        <f t="shared" si="587"/>
        <v>863000</v>
      </c>
      <c r="AH784" s="117">
        <f t="shared" si="588"/>
        <v>52.782874617737001</v>
      </c>
      <c r="AJ784" s="117">
        <v>166000</v>
      </c>
      <c r="AK784" s="117">
        <v>149000</v>
      </c>
      <c r="AL784" s="117">
        <v>152000</v>
      </c>
      <c r="AM784" s="117">
        <f t="shared" si="619"/>
        <v>467000</v>
      </c>
      <c r="AN784" s="117">
        <f t="shared" si="581"/>
        <v>28.562691131498472</v>
      </c>
      <c r="AP784" s="117">
        <v>101000</v>
      </c>
      <c r="AQ784" s="117">
        <v>101000</v>
      </c>
      <c r="AR784" s="117">
        <v>103000</v>
      </c>
      <c r="AS784" s="117">
        <f t="shared" si="620"/>
        <v>305000</v>
      </c>
      <c r="AT784" s="117">
        <f t="shared" si="582"/>
        <v>18.654434250764528</v>
      </c>
      <c r="AV784" s="117">
        <f t="shared" si="621"/>
        <v>772000</v>
      </c>
      <c r="AW784" s="117">
        <f t="shared" si="592"/>
        <v>47.217125382262999</v>
      </c>
      <c r="AY784" s="117">
        <f t="shared" si="593"/>
        <v>1635000</v>
      </c>
      <c r="AZ784" s="117">
        <f t="shared" si="594"/>
        <v>100</v>
      </c>
      <c r="BB784" s="117">
        <f t="shared" si="615"/>
        <v>0</v>
      </c>
      <c r="BC784" s="117">
        <f t="shared" si="602"/>
        <v>0</v>
      </c>
      <c r="BD784" s="117">
        <f t="shared" si="616"/>
        <v>1635000</v>
      </c>
    </row>
    <row r="785" spans="1:57" ht="30" customHeight="1" x14ac:dyDescent="0.2">
      <c r="A785" s="74"/>
      <c r="B785" s="76"/>
      <c r="C785" s="76"/>
      <c r="D785" s="77"/>
      <c r="E785" s="78"/>
      <c r="F785" s="76"/>
      <c r="G785" s="79"/>
      <c r="H785" s="80"/>
      <c r="I785" s="81"/>
      <c r="J785" s="78"/>
      <c r="K785" s="127">
        <v>7</v>
      </c>
      <c r="L785" s="83"/>
      <c r="M785" s="77"/>
      <c r="N785" s="128" t="s">
        <v>56</v>
      </c>
      <c r="O785" s="129">
        <v>30000</v>
      </c>
      <c r="P785" s="117">
        <v>42000</v>
      </c>
      <c r="Q785" s="117">
        <v>51000</v>
      </c>
      <c r="R785" s="117">
        <v>58000</v>
      </c>
      <c r="S785" s="117">
        <v>42000</v>
      </c>
      <c r="T785" s="117"/>
      <c r="U785" s="117"/>
      <c r="V785" s="117">
        <v>8000</v>
      </c>
      <c r="W785" s="117">
        <v>1000</v>
      </c>
      <c r="X785" s="117">
        <f t="shared" si="617"/>
        <v>9000</v>
      </c>
      <c r="Y785" s="117">
        <f t="shared" si="585"/>
        <v>21.428571428571427</v>
      </c>
      <c r="AA785" s="117">
        <v>2000</v>
      </c>
      <c r="AB785" s="117">
        <v>3000</v>
      </c>
      <c r="AC785" s="117">
        <v>5000</v>
      </c>
      <c r="AD785" s="117">
        <f t="shared" si="618"/>
        <v>10000</v>
      </c>
      <c r="AE785" s="117">
        <f t="shared" si="580"/>
        <v>23.80952380952381</v>
      </c>
      <c r="AG785" s="117">
        <f t="shared" si="587"/>
        <v>19000</v>
      </c>
      <c r="AH785" s="117">
        <f t="shared" si="588"/>
        <v>45.238095238095241</v>
      </c>
      <c r="AJ785" s="117">
        <v>4000</v>
      </c>
      <c r="AK785" s="117">
        <v>5000</v>
      </c>
      <c r="AL785" s="117">
        <v>6000</v>
      </c>
      <c r="AM785" s="117">
        <f t="shared" si="619"/>
        <v>15000</v>
      </c>
      <c r="AN785" s="117">
        <f t="shared" si="581"/>
        <v>35.714285714285715</v>
      </c>
      <c r="AP785" s="117">
        <v>2000</v>
      </c>
      <c r="AQ785" s="117">
        <v>2000</v>
      </c>
      <c r="AR785" s="117">
        <v>4000</v>
      </c>
      <c r="AS785" s="117">
        <f t="shared" si="620"/>
        <v>8000</v>
      </c>
      <c r="AT785" s="117">
        <f t="shared" si="582"/>
        <v>19.047619047619047</v>
      </c>
      <c r="AV785" s="117">
        <f t="shared" si="621"/>
        <v>23000</v>
      </c>
      <c r="AW785" s="117">
        <f t="shared" si="592"/>
        <v>54.761904761904759</v>
      </c>
      <c r="AY785" s="117">
        <f t="shared" si="593"/>
        <v>42000</v>
      </c>
      <c r="AZ785" s="117">
        <f t="shared" si="594"/>
        <v>100</v>
      </c>
      <c r="BB785" s="117">
        <f t="shared" si="615"/>
        <v>0</v>
      </c>
      <c r="BC785" s="117">
        <f t="shared" si="602"/>
        <v>0</v>
      </c>
      <c r="BD785" s="117">
        <f t="shared" si="616"/>
        <v>42000</v>
      </c>
    </row>
    <row r="786" spans="1:57" ht="30" customHeight="1" x14ac:dyDescent="0.2">
      <c r="A786" s="74"/>
      <c r="B786" s="76"/>
      <c r="C786" s="76"/>
      <c r="D786" s="77"/>
      <c r="E786" s="78"/>
      <c r="F786" s="76"/>
      <c r="G786" s="79"/>
      <c r="H786" s="80"/>
      <c r="I786" s="81"/>
      <c r="J786" s="78"/>
      <c r="K786" s="127">
        <v>8</v>
      </c>
      <c r="L786" s="83"/>
      <c r="M786" s="77"/>
      <c r="N786" s="128" t="s">
        <v>132</v>
      </c>
      <c r="O786" s="129">
        <v>40000</v>
      </c>
      <c r="P786" s="117">
        <v>44000</v>
      </c>
      <c r="Q786" s="117">
        <v>48000</v>
      </c>
      <c r="R786" s="117">
        <v>51000</v>
      </c>
      <c r="S786" s="117">
        <v>44000</v>
      </c>
      <c r="T786" s="117"/>
      <c r="U786" s="117"/>
      <c r="V786" s="117"/>
      <c r="W786" s="117">
        <v>8000</v>
      </c>
      <c r="X786" s="117">
        <f t="shared" si="617"/>
        <v>8000</v>
      </c>
      <c r="Y786" s="117">
        <f t="shared" si="585"/>
        <v>18.181818181818183</v>
      </c>
      <c r="AA786" s="117">
        <v>5000</v>
      </c>
      <c r="AB786" s="117">
        <v>5000</v>
      </c>
      <c r="AC786" s="117">
        <v>5000</v>
      </c>
      <c r="AD786" s="117">
        <f t="shared" si="618"/>
        <v>15000</v>
      </c>
      <c r="AE786" s="117">
        <f t="shared" si="580"/>
        <v>34.090909090909093</v>
      </c>
      <c r="AG786" s="117">
        <f t="shared" si="587"/>
        <v>23000</v>
      </c>
      <c r="AH786" s="117">
        <f t="shared" si="588"/>
        <v>52.272727272727273</v>
      </c>
      <c r="AJ786" s="117">
        <v>4000</v>
      </c>
      <c r="AK786" s="117">
        <v>4000</v>
      </c>
      <c r="AL786" s="117">
        <v>4000</v>
      </c>
      <c r="AM786" s="117">
        <f t="shared" si="619"/>
        <v>12000</v>
      </c>
      <c r="AN786" s="117">
        <f t="shared" si="581"/>
        <v>27.272727272727273</v>
      </c>
      <c r="AP786" s="117">
        <v>3000</v>
      </c>
      <c r="AQ786" s="117">
        <v>3000</v>
      </c>
      <c r="AR786" s="117">
        <v>3000</v>
      </c>
      <c r="AS786" s="117">
        <f t="shared" si="620"/>
        <v>9000</v>
      </c>
      <c r="AT786" s="117">
        <f t="shared" si="582"/>
        <v>20.454545454545453</v>
      </c>
      <c r="AV786" s="117">
        <f t="shared" si="621"/>
        <v>21000</v>
      </c>
      <c r="AW786" s="117">
        <f t="shared" si="592"/>
        <v>47.727272727272727</v>
      </c>
      <c r="AY786" s="117">
        <f t="shared" si="593"/>
        <v>44000</v>
      </c>
      <c r="AZ786" s="117">
        <f t="shared" si="594"/>
        <v>100</v>
      </c>
      <c r="BB786" s="117">
        <f t="shared" si="615"/>
        <v>0</v>
      </c>
      <c r="BC786" s="117">
        <f t="shared" si="602"/>
        <v>0</v>
      </c>
      <c r="BD786" s="117">
        <f t="shared" si="616"/>
        <v>44000</v>
      </c>
    </row>
    <row r="787" spans="1:57" ht="30" customHeight="1" x14ac:dyDescent="0.2">
      <c r="A787" s="74"/>
      <c r="B787" s="76"/>
      <c r="C787" s="76"/>
      <c r="D787" s="77"/>
      <c r="E787" s="78"/>
      <c r="F787" s="76"/>
      <c r="G787" s="79"/>
      <c r="H787" s="349" t="s">
        <v>57</v>
      </c>
      <c r="I787" s="131"/>
      <c r="J787" s="132"/>
      <c r="K787" s="133"/>
      <c r="L787" s="134"/>
      <c r="M787" s="350"/>
      <c r="N787" s="136" t="s">
        <v>58</v>
      </c>
      <c r="O787" s="137">
        <v>351000</v>
      </c>
      <c r="P787" s="139">
        <f t="shared" ref="P787:S788" si="622">P788</f>
        <v>420000</v>
      </c>
      <c r="Q787" s="138">
        <f t="shared" si="622"/>
        <v>429000</v>
      </c>
      <c r="R787" s="175">
        <f t="shared" si="622"/>
        <v>455000</v>
      </c>
      <c r="S787" s="139">
        <f t="shared" si="622"/>
        <v>420000</v>
      </c>
      <c r="T787" s="139"/>
      <c r="U787" s="139">
        <f t="shared" ref="U787:W788" si="623">U788</f>
        <v>0</v>
      </c>
      <c r="V787" s="139">
        <f t="shared" si="623"/>
        <v>0</v>
      </c>
      <c r="W787" s="139">
        <f t="shared" si="623"/>
        <v>131000</v>
      </c>
      <c r="X787" s="139">
        <f>SUM(U787:W787)</f>
        <v>131000</v>
      </c>
      <c r="Y787" s="139">
        <f t="shared" si="585"/>
        <v>31.19047619047619</v>
      </c>
      <c r="AA787" s="139">
        <f t="shared" ref="AA787:AC788" si="624">AA788</f>
        <v>0</v>
      </c>
      <c r="AB787" s="139">
        <f t="shared" si="624"/>
        <v>0</v>
      </c>
      <c r="AC787" s="139">
        <f t="shared" si="624"/>
        <v>172000</v>
      </c>
      <c r="AD787" s="139">
        <f>SUM(AA787:AC787)</f>
        <v>172000</v>
      </c>
      <c r="AE787" s="139">
        <f t="shared" ref="AE787:AE839" si="625">AD787/(S787/100)</f>
        <v>40.952380952380949</v>
      </c>
      <c r="AG787" s="139">
        <f t="shared" si="587"/>
        <v>303000</v>
      </c>
      <c r="AH787" s="139">
        <f t="shared" si="588"/>
        <v>72.142857142857139</v>
      </c>
      <c r="AJ787" s="139">
        <f t="shared" ref="AJ787:AL788" si="626">AJ788</f>
        <v>87000</v>
      </c>
      <c r="AK787" s="139">
        <f t="shared" si="626"/>
        <v>30000</v>
      </c>
      <c r="AL787" s="139">
        <f t="shared" si="626"/>
        <v>0</v>
      </c>
      <c r="AM787" s="139">
        <f>SUM(AJ787:AL787)</f>
        <v>117000</v>
      </c>
      <c r="AN787" s="139">
        <f t="shared" ref="AN787:AN839" si="627">AM787/(S787/100)</f>
        <v>27.857142857142858</v>
      </c>
      <c r="AP787" s="139">
        <f t="shared" ref="AP787:AR788" si="628">AP788</f>
        <v>0</v>
      </c>
      <c r="AQ787" s="139">
        <f t="shared" si="628"/>
        <v>0</v>
      </c>
      <c r="AR787" s="139">
        <f t="shared" si="628"/>
        <v>0</v>
      </c>
      <c r="AS787" s="139">
        <f>SUM(AP787:AR787)</f>
        <v>0</v>
      </c>
      <c r="AT787" s="139">
        <f t="shared" ref="AT787:AT839" si="629">AS787/(S787/100)</f>
        <v>0</v>
      </c>
      <c r="AV787" s="139">
        <f t="shared" si="621"/>
        <v>117000</v>
      </c>
      <c r="AW787" s="139">
        <f t="shared" si="592"/>
        <v>27.857142857142858</v>
      </c>
      <c r="AY787" s="139">
        <f t="shared" si="593"/>
        <v>420000</v>
      </c>
      <c r="AZ787" s="176">
        <f t="shared" si="594"/>
        <v>100</v>
      </c>
      <c r="BB787" s="137">
        <f t="shared" si="615"/>
        <v>0</v>
      </c>
      <c r="BC787" s="139">
        <f t="shared" ref="BC787:BC794" si="630">BB787/(P787/100)</f>
        <v>0</v>
      </c>
      <c r="BD787" s="139">
        <f t="shared" si="616"/>
        <v>420000</v>
      </c>
      <c r="BE787" s="93"/>
    </row>
    <row r="788" spans="1:57" ht="30" customHeight="1" x14ac:dyDescent="0.2">
      <c r="A788" s="74"/>
      <c r="B788" s="76"/>
      <c r="C788" s="76"/>
      <c r="D788" s="77"/>
      <c r="E788" s="78"/>
      <c r="F788" s="76"/>
      <c r="G788" s="79"/>
      <c r="H788" s="80"/>
      <c r="I788" s="118">
        <v>2</v>
      </c>
      <c r="J788" s="78"/>
      <c r="K788" s="82"/>
      <c r="L788" s="83"/>
      <c r="M788" s="77"/>
      <c r="N788" s="119" t="s">
        <v>51</v>
      </c>
      <c r="O788" s="120">
        <v>351000</v>
      </c>
      <c r="P788" s="121">
        <f t="shared" si="622"/>
        <v>420000</v>
      </c>
      <c r="Q788" s="122">
        <f t="shared" si="622"/>
        <v>429000</v>
      </c>
      <c r="R788" s="123">
        <f t="shared" si="622"/>
        <v>455000</v>
      </c>
      <c r="S788" s="121">
        <f t="shared" si="622"/>
        <v>420000</v>
      </c>
      <c r="T788" s="121"/>
      <c r="U788" s="121">
        <f t="shared" si="623"/>
        <v>0</v>
      </c>
      <c r="V788" s="121">
        <f t="shared" si="623"/>
        <v>0</v>
      </c>
      <c r="W788" s="121">
        <f t="shared" si="623"/>
        <v>131000</v>
      </c>
      <c r="X788" s="121">
        <f>SUM(U788:W788)</f>
        <v>131000</v>
      </c>
      <c r="Y788" s="121">
        <f t="shared" si="585"/>
        <v>31.19047619047619</v>
      </c>
      <c r="AA788" s="121">
        <f t="shared" si="624"/>
        <v>0</v>
      </c>
      <c r="AB788" s="121">
        <f t="shared" si="624"/>
        <v>0</v>
      </c>
      <c r="AC788" s="121">
        <f t="shared" si="624"/>
        <v>172000</v>
      </c>
      <c r="AD788" s="121">
        <f>SUM(AA788:AC788)</f>
        <v>172000</v>
      </c>
      <c r="AE788" s="121">
        <f t="shared" si="625"/>
        <v>40.952380952380949</v>
      </c>
      <c r="AG788" s="121">
        <f t="shared" si="587"/>
        <v>303000</v>
      </c>
      <c r="AH788" s="121">
        <f t="shared" si="588"/>
        <v>72.142857142857139</v>
      </c>
      <c r="AJ788" s="121">
        <f t="shared" si="626"/>
        <v>87000</v>
      </c>
      <c r="AK788" s="121">
        <f t="shared" si="626"/>
        <v>30000</v>
      </c>
      <c r="AL788" s="121">
        <f t="shared" si="626"/>
        <v>0</v>
      </c>
      <c r="AM788" s="121">
        <f>SUM(AJ788:AL788)</f>
        <v>117000</v>
      </c>
      <c r="AN788" s="121">
        <f t="shared" si="627"/>
        <v>27.857142857142858</v>
      </c>
      <c r="AP788" s="121">
        <f t="shared" si="628"/>
        <v>0</v>
      </c>
      <c r="AQ788" s="121">
        <f t="shared" si="628"/>
        <v>0</v>
      </c>
      <c r="AR788" s="121">
        <f t="shared" si="628"/>
        <v>0</v>
      </c>
      <c r="AS788" s="121">
        <f>SUM(AP788:AR788)</f>
        <v>0</v>
      </c>
      <c r="AT788" s="121">
        <f t="shared" si="629"/>
        <v>0</v>
      </c>
      <c r="AV788" s="121">
        <f t="shared" si="621"/>
        <v>117000</v>
      </c>
      <c r="AW788" s="121">
        <f t="shared" si="592"/>
        <v>27.857142857142858</v>
      </c>
      <c r="AY788" s="121">
        <f t="shared" si="593"/>
        <v>420000</v>
      </c>
      <c r="AZ788" s="142">
        <f t="shared" si="594"/>
        <v>100</v>
      </c>
      <c r="BB788" s="120">
        <f t="shared" si="615"/>
        <v>0</v>
      </c>
      <c r="BC788" s="121">
        <f t="shared" si="630"/>
        <v>0</v>
      </c>
      <c r="BD788" s="121">
        <f t="shared" si="616"/>
        <v>420000</v>
      </c>
      <c r="BE788" s="93"/>
    </row>
    <row r="789" spans="1:57" ht="30" customHeight="1" x14ac:dyDescent="0.2">
      <c r="A789" s="74"/>
      <c r="B789" s="76"/>
      <c r="C789" s="76"/>
      <c r="D789" s="77"/>
      <c r="E789" s="78"/>
      <c r="F789" s="76"/>
      <c r="G789" s="79"/>
      <c r="H789" s="80"/>
      <c r="I789" s="81"/>
      <c r="J789" s="124" t="s">
        <v>52</v>
      </c>
      <c r="K789" s="258"/>
      <c r="L789" s="259"/>
      <c r="M789" s="256"/>
      <c r="N789" s="101" t="s">
        <v>53</v>
      </c>
      <c r="O789" s="102">
        <v>351000</v>
      </c>
      <c r="P789" s="103">
        <f>P790+P791+P793+P794</f>
        <v>420000</v>
      </c>
      <c r="Q789" s="103">
        <f>Q790+Q791+Q793+Q794</f>
        <v>429000</v>
      </c>
      <c r="R789" s="103">
        <f>R790+R791+R793+R794</f>
        <v>455000</v>
      </c>
      <c r="S789" s="103">
        <f>S790+S791+S793+S794</f>
        <v>420000</v>
      </c>
      <c r="T789" s="103"/>
      <c r="U789" s="103">
        <f>U790+U791+U793+U794</f>
        <v>0</v>
      </c>
      <c r="V789" s="103">
        <f>V790+V791+V793+V794</f>
        <v>0</v>
      </c>
      <c r="W789" s="103">
        <f>W790+W791+W793+W794</f>
        <v>131000</v>
      </c>
      <c r="X789" s="103">
        <f>SUM(U789:W789)</f>
        <v>131000</v>
      </c>
      <c r="Y789" s="103">
        <f t="shared" si="585"/>
        <v>31.19047619047619</v>
      </c>
      <c r="AA789" s="103">
        <f>AA790+AA791+AA793+AA794</f>
        <v>0</v>
      </c>
      <c r="AB789" s="103">
        <f>AB790+AB791+AB793+AB794</f>
        <v>0</v>
      </c>
      <c r="AC789" s="103">
        <f>AC790+AC791+AC793+AC794</f>
        <v>172000</v>
      </c>
      <c r="AD789" s="103">
        <f>SUM(AA789:AC789)</f>
        <v>172000</v>
      </c>
      <c r="AE789" s="103">
        <f t="shared" si="625"/>
        <v>40.952380952380949</v>
      </c>
      <c r="AG789" s="103">
        <f t="shared" si="587"/>
        <v>303000</v>
      </c>
      <c r="AH789" s="103">
        <f t="shared" si="588"/>
        <v>72.142857142857139</v>
      </c>
      <c r="AJ789" s="103">
        <f>AJ790+AJ791+AJ793+AJ794</f>
        <v>87000</v>
      </c>
      <c r="AK789" s="103">
        <f>AK790+AK791+AK793+AK794</f>
        <v>30000</v>
      </c>
      <c r="AL789" s="103">
        <f>AL790+AL791+AL793+AL794</f>
        <v>0</v>
      </c>
      <c r="AM789" s="103">
        <f>SUM(AJ789:AL789)</f>
        <v>117000</v>
      </c>
      <c r="AN789" s="103">
        <f t="shared" si="627"/>
        <v>27.857142857142858</v>
      </c>
      <c r="AP789" s="103">
        <f>AP790+AP791+AP793+AP794</f>
        <v>0</v>
      </c>
      <c r="AQ789" s="103">
        <f>AQ790+AQ791+AQ793+AQ794</f>
        <v>0</v>
      </c>
      <c r="AR789" s="103">
        <f>AR790+AR791+AR793+AR794</f>
        <v>0</v>
      </c>
      <c r="AS789" s="103">
        <f>SUM(AP789:AR789)</f>
        <v>0</v>
      </c>
      <c r="AT789" s="103">
        <f t="shared" si="629"/>
        <v>0</v>
      </c>
      <c r="AV789" s="103">
        <f t="shared" si="621"/>
        <v>117000</v>
      </c>
      <c r="AW789" s="103">
        <f t="shared" si="592"/>
        <v>27.857142857142858</v>
      </c>
      <c r="AY789" s="103">
        <f t="shared" si="593"/>
        <v>420000</v>
      </c>
      <c r="AZ789" s="143">
        <f t="shared" si="594"/>
        <v>100</v>
      </c>
      <c r="BB789" s="102">
        <f t="shared" si="615"/>
        <v>0</v>
      </c>
      <c r="BC789" s="103">
        <f t="shared" si="630"/>
        <v>0</v>
      </c>
      <c r="BD789" s="103">
        <f t="shared" si="616"/>
        <v>420000</v>
      </c>
    </row>
    <row r="790" spans="1:57" ht="30" customHeight="1" x14ac:dyDescent="0.2">
      <c r="A790" s="74"/>
      <c r="B790" s="76"/>
      <c r="C790" s="76"/>
      <c r="D790" s="77"/>
      <c r="E790" s="78"/>
      <c r="F790" s="76"/>
      <c r="G790" s="79"/>
      <c r="H790" s="80"/>
      <c r="I790" s="81"/>
      <c r="J790" s="78"/>
      <c r="K790" s="127">
        <v>1</v>
      </c>
      <c r="L790" s="330"/>
      <c r="M790" s="94"/>
      <c r="N790" s="128" t="s">
        <v>131</v>
      </c>
      <c r="O790" s="129">
        <v>24000</v>
      </c>
      <c r="P790" s="117">
        <v>20000</v>
      </c>
      <c r="Q790" s="117">
        <v>22000</v>
      </c>
      <c r="R790" s="117">
        <v>24000</v>
      </c>
      <c r="S790" s="117">
        <v>20000</v>
      </c>
      <c r="T790" s="117"/>
      <c r="U790" s="117"/>
      <c r="V790" s="117"/>
      <c r="W790" s="117">
        <v>6000</v>
      </c>
      <c r="X790" s="117">
        <f>SUM(U790:W790)</f>
        <v>6000</v>
      </c>
      <c r="Y790" s="117">
        <f t="shared" si="585"/>
        <v>30</v>
      </c>
      <c r="AA790" s="117"/>
      <c r="AB790" s="117"/>
      <c r="AC790" s="117">
        <v>10000</v>
      </c>
      <c r="AD790" s="117">
        <f>SUM(AA790:AC790)</f>
        <v>10000</v>
      </c>
      <c r="AE790" s="117">
        <f t="shared" si="625"/>
        <v>50</v>
      </c>
      <c r="AG790" s="117">
        <f t="shared" si="587"/>
        <v>16000</v>
      </c>
      <c r="AH790" s="117">
        <f t="shared" si="588"/>
        <v>80</v>
      </c>
      <c r="AJ790" s="117">
        <v>3000</v>
      </c>
      <c r="AK790" s="117">
        <v>1000</v>
      </c>
      <c r="AL790" s="117"/>
      <c r="AM790" s="117">
        <f>SUM(AJ790:AL790)</f>
        <v>4000</v>
      </c>
      <c r="AN790" s="117">
        <f t="shared" si="627"/>
        <v>20</v>
      </c>
      <c r="AP790" s="117"/>
      <c r="AQ790" s="117"/>
      <c r="AR790" s="117"/>
      <c r="AS790" s="117">
        <f>SUM(AP790:AR790)</f>
        <v>0</v>
      </c>
      <c r="AT790" s="117">
        <f t="shared" si="629"/>
        <v>0</v>
      </c>
      <c r="AV790" s="117">
        <f t="shared" si="621"/>
        <v>4000</v>
      </c>
      <c r="AW790" s="117">
        <f t="shared" si="592"/>
        <v>20</v>
      </c>
      <c r="AY790" s="117">
        <f t="shared" si="593"/>
        <v>20000</v>
      </c>
      <c r="AZ790" s="144">
        <f t="shared" si="594"/>
        <v>100</v>
      </c>
      <c r="BB790" s="117">
        <f t="shared" si="615"/>
        <v>0</v>
      </c>
      <c r="BC790" s="117">
        <f t="shared" si="630"/>
        <v>0</v>
      </c>
      <c r="BD790" s="117">
        <f t="shared" si="616"/>
        <v>20000</v>
      </c>
    </row>
    <row r="791" spans="1:57" ht="30" customHeight="1" x14ac:dyDescent="0.2">
      <c r="A791" s="74"/>
      <c r="B791" s="76"/>
      <c r="C791" s="76"/>
      <c r="D791" s="77"/>
      <c r="E791" s="78"/>
      <c r="F791" s="76"/>
      <c r="G791" s="79"/>
      <c r="H791" s="80"/>
      <c r="I791" s="81"/>
      <c r="J791" s="78"/>
      <c r="K791" s="127">
        <v>2</v>
      </c>
      <c r="L791" s="330"/>
      <c r="M791" s="346"/>
      <c r="N791" s="165" t="s">
        <v>54</v>
      </c>
      <c r="O791" s="129">
        <v>2000</v>
      </c>
      <c r="P791" s="117">
        <v>4000</v>
      </c>
      <c r="Q791" s="117">
        <v>5000</v>
      </c>
      <c r="R791" s="117">
        <v>6000</v>
      </c>
      <c r="S791" s="117">
        <v>4000</v>
      </c>
      <c r="T791" s="117"/>
      <c r="U791" s="117"/>
      <c r="V791" s="117"/>
      <c r="W791" s="117">
        <v>2000</v>
      </c>
      <c r="X791" s="117">
        <f>SUM(U791:W791)</f>
        <v>2000</v>
      </c>
      <c r="Y791" s="117">
        <f t="shared" si="585"/>
        <v>50</v>
      </c>
      <c r="AA791" s="117"/>
      <c r="AB791" s="117"/>
      <c r="AC791" s="117">
        <v>2000</v>
      </c>
      <c r="AD791" s="117">
        <f>SUM(AA791:AC791)</f>
        <v>2000</v>
      </c>
      <c r="AE791" s="117">
        <f t="shared" si="625"/>
        <v>50</v>
      </c>
      <c r="AG791" s="117">
        <f t="shared" si="587"/>
        <v>4000</v>
      </c>
      <c r="AH791" s="117">
        <f t="shared" si="588"/>
        <v>100</v>
      </c>
      <c r="AJ791" s="117"/>
      <c r="AK791" s="117"/>
      <c r="AL791" s="117"/>
      <c r="AM791" s="117">
        <f>SUM(AJ791:AL791)</f>
        <v>0</v>
      </c>
      <c r="AN791" s="117">
        <f t="shared" si="627"/>
        <v>0</v>
      </c>
      <c r="AP791" s="117"/>
      <c r="AQ791" s="117"/>
      <c r="AR791" s="117"/>
      <c r="AS791" s="117">
        <f>SUM(AP791:AR791)</f>
        <v>0</v>
      </c>
      <c r="AT791" s="117">
        <f t="shared" si="629"/>
        <v>0</v>
      </c>
      <c r="AV791" s="117">
        <f t="shared" si="621"/>
        <v>0</v>
      </c>
      <c r="AW791" s="117">
        <f t="shared" si="592"/>
        <v>0</v>
      </c>
      <c r="AY791" s="117">
        <f t="shared" si="593"/>
        <v>4000</v>
      </c>
      <c r="AZ791" s="144">
        <f t="shared" si="594"/>
        <v>100</v>
      </c>
      <c r="BB791" s="117">
        <f t="shared" si="615"/>
        <v>0</v>
      </c>
      <c r="BC791" s="117">
        <f t="shared" si="630"/>
        <v>0</v>
      </c>
      <c r="BD791" s="117">
        <f t="shared" si="616"/>
        <v>4000</v>
      </c>
    </row>
    <row r="792" spans="1:57" ht="12.75" hidden="1" customHeight="1" x14ac:dyDescent="0.2">
      <c r="A792" s="74"/>
      <c r="B792" s="76"/>
      <c r="C792" s="76"/>
      <c r="D792" s="77"/>
      <c r="E792" s="78"/>
      <c r="F792" s="76"/>
      <c r="G792" s="79"/>
      <c r="H792" s="80"/>
      <c r="I792" s="81"/>
      <c r="J792" s="78"/>
      <c r="K792" s="127">
        <v>4</v>
      </c>
      <c r="L792" s="83"/>
      <c r="M792" s="77"/>
      <c r="N792" s="128" t="s">
        <v>141</v>
      </c>
      <c r="O792" s="129">
        <v>0</v>
      </c>
      <c r="P792" s="117"/>
      <c r="Q792" s="117"/>
      <c r="R792" s="117"/>
      <c r="S792" s="117"/>
      <c r="T792" s="117"/>
      <c r="U792" s="117"/>
      <c r="V792" s="117"/>
      <c r="W792" s="117"/>
      <c r="X792" s="117"/>
      <c r="Y792" s="117" t="e">
        <f t="shared" si="585"/>
        <v>#DIV/0!</v>
      </c>
      <c r="AA792" s="117"/>
      <c r="AB792" s="117"/>
      <c r="AC792" s="117"/>
      <c r="AD792" s="117"/>
      <c r="AE792" s="117" t="e">
        <f t="shared" si="625"/>
        <v>#DIV/0!</v>
      </c>
      <c r="AG792" s="117">
        <f t="shared" si="587"/>
        <v>0</v>
      </c>
      <c r="AH792" s="117" t="e">
        <f t="shared" si="588"/>
        <v>#DIV/0!</v>
      </c>
      <c r="AJ792" s="117"/>
      <c r="AK792" s="117"/>
      <c r="AL792" s="117"/>
      <c r="AM792" s="117"/>
      <c r="AN792" s="117" t="e">
        <f t="shared" si="627"/>
        <v>#DIV/0!</v>
      </c>
      <c r="AP792" s="117"/>
      <c r="AQ792" s="117"/>
      <c r="AR792" s="117"/>
      <c r="AS792" s="117"/>
      <c r="AT792" s="117" t="e">
        <f t="shared" si="629"/>
        <v>#DIV/0!</v>
      </c>
      <c r="AV792" s="117">
        <f t="shared" si="621"/>
        <v>0</v>
      </c>
      <c r="AW792" s="117" t="e">
        <f t="shared" si="592"/>
        <v>#DIV/0!</v>
      </c>
      <c r="AY792" s="117">
        <f t="shared" si="593"/>
        <v>0</v>
      </c>
      <c r="AZ792" s="144" t="e">
        <f t="shared" si="594"/>
        <v>#DIV/0!</v>
      </c>
      <c r="BB792" s="117">
        <f t="shared" si="615"/>
        <v>0</v>
      </c>
      <c r="BC792" s="117" t="e">
        <f t="shared" si="630"/>
        <v>#DIV/0!</v>
      </c>
      <c r="BD792" s="117">
        <f t="shared" si="616"/>
        <v>0</v>
      </c>
    </row>
    <row r="793" spans="1:57" ht="30" customHeight="1" x14ac:dyDescent="0.2">
      <c r="A793" s="74"/>
      <c r="B793" s="76"/>
      <c r="C793" s="76"/>
      <c r="D793" s="77"/>
      <c r="E793" s="78"/>
      <c r="F793" s="76"/>
      <c r="G793" s="79"/>
      <c r="H793" s="80"/>
      <c r="I793" s="81"/>
      <c r="J793" s="78"/>
      <c r="K793" s="127">
        <v>5</v>
      </c>
      <c r="L793" s="330"/>
      <c r="M793" s="94"/>
      <c r="N793" s="128" t="s">
        <v>55</v>
      </c>
      <c r="O793" s="129">
        <v>323000</v>
      </c>
      <c r="P793" s="117">
        <v>393000</v>
      </c>
      <c r="Q793" s="117">
        <v>399000</v>
      </c>
      <c r="R793" s="117">
        <v>420000</v>
      </c>
      <c r="S793" s="117">
        <v>393000</v>
      </c>
      <c r="T793" s="117"/>
      <c r="U793" s="117"/>
      <c r="V793" s="117"/>
      <c r="W793" s="117">
        <v>122000</v>
      </c>
      <c r="X793" s="117">
        <f>SUM(U793:W793)</f>
        <v>122000</v>
      </c>
      <c r="Y793" s="117">
        <f t="shared" ref="Y793:Y856" si="631">X793/(S793/100)</f>
        <v>31.043256997455472</v>
      </c>
      <c r="AA793" s="117"/>
      <c r="AB793" s="117"/>
      <c r="AC793" s="117">
        <v>159000</v>
      </c>
      <c r="AD793" s="117">
        <f>SUM(AA793:AC793)</f>
        <v>159000</v>
      </c>
      <c r="AE793" s="117">
        <f t="shared" si="625"/>
        <v>40.458015267175576</v>
      </c>
      <c r="AG793" s="117">
        <f t="shared" ref="AG793:AG856" si="632">X793+AD793</f>
        <v>281000</v>
      </c>
      <c r="AH793" s="117">
        <f t="shared" ref="AH793:AH856" si="633">AG793/(S793/100)</f>
        <v>71.501272264631041</v>
      </c>
      <c r="AJ793" s="117">
        <v>83000</v>
      </c>
      <c r="AK793" s="117">
        <v>29000</v>
      </c>
      <c r="AL793" s="117"/>
      <c r="AM793" s="117">
        <f>SUM(AJ793:AL793)</f>
        <v>112000</v>
      </c>
      <c r="AN793" s="117">
        <f t="shared" si="627"/>
        <v>28.498727735368956</v>
      </c>
      <c r="AP793" s="117"/>
      <c r="AQ793" s="117"/>
      <c r="AR793" s="117"/>
      <c r="AS793" s="117">
        <f>SUM(AP793:AR793)</f>
        <v>0</v>
      </c>
      <c r="AT793" s="117">
        <f t="shared" si="629"/>
        <v>0</v>
      </c>
      <c r="AV793" s="117">
        <f t="shared" si="621"/>
        <v>112000</v>
      </c>
      <c r="AW793" s="117">
        <f t="shared" ref="AW793:AW856" si="634">AV793/(S793/100)</f>
        <v>28.498727735368956</v>
      </c>
      <c r="AY793" s="117">
        <f t="shared" ref="AY793:AY856" si="635">AG793+AV793</f>
        <v>393000</v>
      </c>
      <c r="AZ793" s="144">
        <f t="shared" ref="AZ793:AZ856" si="636">AY793/(S793/100)</f>
        <v>100</v>
      </c>
      <c r="BB793" s="117">
        <f t="shared" si="615"/>
        <v>0</v>
      </c>
      <c r="BC793" s="117">
        <f t="shared" si="630"/>
        <v>0</v>
      </c>
      <c r="BD793" s="117">
        <f t="shared" si="616"/>
        <v>393000</v>
      </c>
    </row>
    <row r="794" spans="1:57" ht="30" customHeight="1" x14ac:dyDescent="0.2">
      <c r="A794" s="74"/>
      <c r="B794" s="76"/>
      <c r="C794" s="76"/>
      <c r="D794" s="77"/>
      <c r="E794" s="78"/>
      <c r="F794" s="76"/>
      <c r="G794" s="79"/>
      <c r="H794" s="80"/>
      <c r="I794" s="81"/>
      <c r="J794" s="78"/>
      <c r="K794" s="127">
        <v>7</v>
      </c>
      <c r="L794" s="83"/>
      <c r="M794" s="77"/>
      <c r="N794" s="128" t="s">
        <v>56</v>
      </c>
      <c r="O794" s="129">
        <v>2000</v>
      </c>
      <c r="P794" s="117">
        <v>3000</v>
      </c>
      <c r="Q794" s="117">
        <v>3000</v>
      </c>
      <c r="R794" s="117">
        <v>5000</v>
      </c>
      <c r="S794" s="117">
        <v>3000</v>
      </c>
      <c r="T794" s="117"/>
      <c r="U794" s="117"/>
      <c r="V794" s="117"/>
      <c r="W794" s="117">
        <v>1000</v>
      </c>
      <c r="X794" s="117">
        <f>SUM(U794:W794)</f>
        <v>1000</v>
      </c>
      <c r="Y794" s="117">
        <f t="shared" si="631"/>
        <v>33.333333333333336</v>
      </c>
      <c r="AA794" s="117"/>
      <c r="AB794" s="117"/>
      <c r="AC794" s="117">
        <v>1000</v>
      </c>
      <c r="AD794" s="117">
        <f>SUM(AA794:AC794)</f>
        <v>1000</v>
      </c>
      <c r="AE794" s="117">
        <f t="shared" si="625"/>
        <v>33.333333333333336</v>
      </c>
      <c r="AG794" s="117">
        <f t="shared" si="632"/>
        <v>2000</v>
      </c>
      <c r="AH794" s="117">
        <f t="shared" si="633"/>
        <v>66.666666666666671</v>
      </c>
      <c r="AJ794" s="117">
        <v>1000</v>
      </c>
      <c r="AK794" s="117"/>
      <c r="AL794" s="117"/>
      <c r="AM794" s="117">
        <f>SUM(AJ794:AL794)</f>
        <v>1000</v>
      </c>
      <c r="AN794" s="117">
        <f t="shared" si="627"/>
        <v>33.333333333333336</v>
      </c>
      <c r="AP794" s="117"/>
      <c r="AQ794" s="117"/>
      <c r="AR794" s="117"/>
      <c r="AS794" s="117">
        <f>SUM(AP794:AR794)</f>
        <v>0</v>
      </c>
      <c r="AT794" s="117">
        <f t="shared" si="629"/>
        <v>0</v>
      </c>
      <c r="AV794" s="117">
        <f t="shared" si="621"/>
        <v>1000</v>
      </c>
      <c r="AW794" s="117">
        <f t="shared" si="634"/>
        <v>33.333333333333336</v>
      </c>
      <c r="AY794" s="117">
        <f t="shared" si="635"/>
        <v>3000</v>
      </c>
      <c r="AZ794" s="144">
        <f t="shared" si="636"/>
        <v>100</v>
      </c>
      <c r="BB794" s="117">
        <f t="shared" si="615"/>
        <v>0</v>
      </c>
      <c r="BC794" s="117">
        <f t="shared" si="630"/>
        <v>0</v>
      </c>
      <c r="BD794" s="117">
        <f t="shared" si="616"/>
        <v>3000</v>
      </c>
    </row>
    <row r="795" spans="1:57" ht="30" customHeight="1" x14ac:dyDescent="0.2">
      <c r="A795" s="351"/>
      <c r="B795" s="352"/>
      <c r="C795" s="352"/>
      <c r="D795" s="353"/>
      <c r="E795" s="354"/>
      <c r="F795" s="352"/>
      <c r="G795" s="355"/>
      <c r="H795" s="145" t="s">
        <v>45</v>
      </c>
      <c r="I795" s="356"/>
      <c r="J795" s="357"/>
      <c r="K795" s="358"/>
      <c r="L795" s="358"/>
      <c r="M795" s="359"/>
      <c r="N795" s="151" t="s">
        <v>143</v>
      </c>
      <c r="O795" s="152">
        <f>O796</f>
        <v>1551000</v>
      </c>
      <c r="P795" s="360">
        <f>P796</f>
        <v>328000</v>
      </c>
      <c r="Q795" s="241">
        <f>Q796</f>
        <v>320000</v>
      </c>
      <c r="R795" s="242">
        <f>R796</f>
        <v>320000</v>
      </c>
      <c r="S795" s="360">
        <f>S796</f>
        <v>328000</v>
      </c>
      <c r="T795" s="360"/>
      <c r="U795" s="360">
        <f>U796</f>
        <v>0</v>
      </c>
      <c r="V795" s="360">
        <f>V796</f>
        <v>0</v>
      </c>
      <c r="W795" s="360">
        <f>W1427+W796+W1117+W1173+W1371</f>
        <v>117000</v>
      </c>
      <c r="X795" s="360">
        <f t="shared" ref="X795:X858" si="637">U795+V795+W795</f>
        <v>117000</v>
      </c>
      <c r="Y795" s="360">
        <f t="shared" si="631"/>
        <v>35.670731707317074</v>
      </c>
      <c r="AA795" s="360">
        <f>AA796</f>
        <v>19000</v>
      </c>
      <c r="AB795" s="360">
        <f>AB796</f>
        <v>19000</v>
      </c>
      <c r="AC795" s="360">
        <f>AC1427+AC796+AC1117+AC1173+AC1371</f>
        <v>19000</v>
      </c>
      <c r="AD795" s="360">
        <f t="shared" ref="AD795:AD858" si="638">AA795+AB795+AC795</f>
        <v>57000</v>
      </c>
      <c r="AE795" s="360">
        <f t="shared" si="625"/>
        <v>17.378048780487806</v>
      </c>
      <c r="AG795" s="360">
        <f t="shared" si="632"/>
        <v>174000</v>
      </c>
      <c r="AH795" s="360">
        <f t="shared" si="633"/>
        <v>53.048780487804876</v>
      </c>
      <c r="AJ795" s="360">
        <f>AJ796</f>
        <v>33000</v>
      </c>
      <c r="AK795" s="360">
        <f>AK796</f>
        <v>30000</v>
      </c>
      <c r="AL795" s="360">
        <f>AL1427+AL796+AL1117+AL1173+AL1371</f>
        <v>30000</v>
      </c>
      <c r="AM795" s="360">
        <f t="shared" ref="AM795:AM858" si="639">AJ795+AK795+AL795</f>
        <v>93000</v>
      </c>
      <c r="AN795" s="360">
        <f t="shared" si="627"/>
        <v>28.353658536585368</v>
      </c>
      <c r="AP795" s="360">
        <f>AP796</f>
        <v>20000</v>
      </c>
      <c r="AQ795" s="360">
        <f>AQ796</f>
        <v>20000</v>
      </c>
      <c r="AR795" s="360">
        <f>AR1427+AR796+AR1117+AR1173+AR1371</f>
        <v>21000</v>
      </c>
      <c r="AS795" s="360">
        <f t="shared" ref="AS795:AS858" si="640">AP795+AQ795+AR795</f>
        <v>61000</v>
      </c>
      <c r="AT795" s="360">
        <f t="shared" si="629"/>
        <v>18.597560975609756</v>
      </c>
      <c r="AV795" s="360">
        <f t="shared" si="621"/>
        <v>154000</v>
      </c>
      <c r="AW795" s="360">
        <f t="shared" si="634"/>
        <v>46.951219512195124</v>
      </c>
      <c r="AY795" s="360">
        <f t="shared" si="635"/>
        <v>328000</v>
      </c>
      <c r="AZ795" s="360">
        <f t="shared" si="636"/>
        <v>100</v>
      </c>
      <c r="BB795" s="152">
        <f t="shared" si="615"/>
        <v>0</v>
      </c>
      <c r="BC795" s="360">
        <f t="shared" ref="BC795:BC858" si="641">BB795/(S795/100)</f>
        <v>0</v>
      </c>
      <c r="BD795" s="360">
        <f t="shared" si="616"/>
        <v>328000</v>
      </c>
      <c r="BE795" s="93"/>
    </row>
    <row r="796" spans="1:57" ht="30" customHeight="1" x14ac:dyDescent="0.2">
      <c r="A796" s="351"/>
      <c r="B796" s="352"/>
      <c r="C796" s="352"/>
      <c r="D796" s="353"/>
      <c r="E796" s="354"/>
      <c r="F796" s="352"/>
      <c r="G796" s="355"/>
      <c r="H796" s="80"/>
      <c r="I796" s="118" t="s">
        <v>93</v>
      </c>
      <c r="J796" s="78"/>
      <c r="K796" s="76"/>
      <c r="L796" s="76"/>
      <c r="M796" s="77"/>
      <c r="N796" s="119" t="s">
        <v>51</v>
      </c>
      <c r="O796" s="120">
        <f>O797+O805+O812</f>
        <v>1551000</v>
      </c>
      <c r="P796" s="361">
        <f t="shared" ref="P796:S797" si="642">SUM(P797)</f>
        <v>328000</v>
      </c>
      <c r="Q796" s="361">
        <f t="shared" si="642"/>
        <v>320000</v>
      </c>
      <c r="R796" s="361">
        <f t="shared" si="642"/>
        <v>320000</v>
      </c>
      <c r="S796" s="361">
        <f t="shared" si="642"/>
        <v>328000</v>
      </c>
      <c r="T796" s="361"/>
      <c r="U796" s="361">
        <f>SUM(U797)</f>
        <v>0</v>
      </c>
      <c r="V796" s="361">
        <f>SUM(V797)</f>
        <v>0</v>
      </c>
      <c r="W796" s="361">
        <f>W1428+W797+W1118+W1174+W1372</f>
        <v>117000</v>
      </c>
      <c r="X796" s="361">
        <f t="shared" si="637"/>
        <v>117000</v>
      </c>
      <c r="Y796" s="361">
        <f t="shared" si="631"/>
        <v>35.670731707317074</v>
      </c>
      <c r="AA796" s="361">
        <f>SUM(AA797)</f>
        <v>19000</v>
      </c>
      <c r="AB796" s="361">
        <f>SUM(AB797)</f>
        <v>19000</v>
      </c>
      <c r="AC796" s="361">
        <f>AC1428+AC797+AC1118+AC1174+AC1372</f>
        <v>19000</v>
      </c>
      <c r="AD796" s="361">
        <f t="shared" si="638"/>
        <v>57000</v>
      </c>
      <c r="AE796" s="361">
        <f t="shared" si="625"/>
        <v>17.378048780487806</v>
      </c>
      <c r="AG796" s="361">
        <f t="shared" si="632"/>
        <v>174000</v>
      </c>
      <c r="AH796" s="361">
        <f t="shared" si="633"/>
        <v>53.048780487804876</v>
      </c>
      <c r="AJ796" s="361">
        <f>SUM(AJ797)</f>
        <v>33000</v>
      </c>
      <c r="AK796" s="361">
        <f>SUM(AK797)</f>
        <v>30000</v>
      </c>
      <c r="AL796" s="361">
        <f>AL1428+AL797+AL1118+AL1174+AL1372</f>
        <v>30000</v>
      </c>
      <c r="AM796" s="361">
        <f t="shared" si="639"/>
        <v>93000</v>
      </c>
      <c r="AN796" s="361">
        <f t="shared" si="627"/>
        <v>28.353658536585368</v>
      </c>
      <c r="AP796" s="361">
        <f>SUM(AP797)</f>
        <v>20000</v>
      </c>
      <c r="AQ796" s="361">
        <f>SUM(AQ797)</f>
        <v>20000</v>
      </c>
      <c r="AR796" s="361">
        <f>AR1428+AR797+AR1118+AR1174+AR1372</f>
        <v>21000</v>
      </c>
      <c r="AS796" s="361">
        <f t="shared" si="640"/>
        <v>61000</v>
      </c>
      <c r="AT796" s="361">
        <f t="shared" si="629"/>
        <v>18.597560975609756</v>
      </c>
      <c r="AV796" s="361">
        <f t="shared" si="621"/>
        <v>154000</v>
      </c>
      <c r="AW796" s="361">
        <f t="shared" si="634"/>
        <v>46.951219512195124</v>
      </c>
      <c r="AY796" s="361">
        <f t="shared" si="635"/>
        <v>328000</v>
      </c>
      <c r="AZ796" s="361">
        <f t="shared" si="636"/>
        <v>100</v>
      </c>
      <c r="BB796" s="120">
        <f t="shared" si="615"/>
        <v>0</v>
      </c>
      <c r="BC796" s="361">
        <f t="shared" si="641"/>
        <v>0</v>
      </c>
      <c r="BD796" s="361">
        <f t="shared" si="616"/>
        <v>328000</v>
      </c>
      <c r="BE796" s="93"/>
    </row>
    <row r="797" spans="1:57" ht="30" customHeight="1" x14ac:dyDescent="0.2">
      <c r="A797" s="351"/>
      <c r="B797" s="352"/>
      <c r="C797" s="352"/>
      <c r="D797" s="353"/>
      <c r="E797" s="354"/>
      <c r="F797" s="352"/>
      <c r="G797" s="355"/>
      <c r="H797" s="362"/>
      <c r="I797" s="363"/>
      <c r="J797" s="124" t="s">
        <v>52</v>
      </c>
      <c r="K797" s="178"/>
      <c r="L797" s="178"/>
      <c r="M797" s="179"/>
      <c r="N797" s="101" t="s">
        <v>53</v>
      </c>
      <c r="O797" s="364">
        <v>0</v>
      </c>
      <c r="P797" s="193">
        <f t="shared" si="642"/>
        <v>328000</v>
      </c>
      <c r="Q797" s="125">
        <f t="shared" si="642"/>
        <v>320000</v>
      </c>
      <c r="R797" s="126">
        <f t="shared" si="642"/>
        <v>320000</v>
      </c>
      <c r="S797" s="193">
        <f t="shared" si="642"/>
        <v>328000</v>
      </c>
      <c r="T797" s="193"/>
      <c r="U797" s="193">
        <f>SUM(U798)</f>
        <v>0</v>
      </c>
      <c r="V797" s="193">
        <f>SUM(V798)</f>
        <v>0</v>
      </c>
      <c r="W797" s="193">
        <f>SUM(W798)</f>
        <v>117000</v>
      </c>
      <c r="X797" s="193">
        <f>X798</f>
        <v>117000</v>
      </c>
      <c r="Y797" s="193">
        <f t="shared" si="631"/>
        <v>35.670731707317074</v>
      </c>
      <c r="AA797" s="193">
        <f>SUM(AA798)</f>
        <v>19000</v>
      </c>
      <c r="AB797" s="193">
        <f>SUM(AB798)</f>
        <v>19000</v>
      </c>
      <c r="AC797" s="193">
        <f>SUM(AC798)</f>
        <v>19000</v>
      </c>
      <c r="AD797" s="193">
        <f>AD798</f>
        <v>57000</v>
      </c>
      <c r="AE797" s="193">
        <f t="shared" si="625"/>
        <v>17.378048780487806</v>
      </c>
      <c r="AG797" s="193">
        <f t="shared" si="632"/>
        <v>174000</v>
      </c>
      <c r="AH797" s="193">
        <f t="shared" si="633"/>
        <v>53.048780487804876</v>
      </c>
      <c r="AJ797" s="193">
        <f>SUM(AJ798)</f>
        <v>33000</v>
      </c>
      <c r="AK797" s="193">
        <f>SUM(AK798)</f>
        <v>30000</v>
      </c>
      <c r="AL797" s="193">
        <f>SUM(AL798)</f>
        <v>30000</v>
      </c>
      <c r="AM797" s="193">
        <f>AM798</f>
        <v>93000</v>
      </c>
      <c r="AN797" s="193">
        <f t="shared" si="627"/>
        <v>28.353658536585368</v>
      </c>
      <c r="AP797" s="193">
        <f>SUM(AP798)</f>
        <v>20000</v>
      </c>
      <c r="AQ797" s="193">
        <f>SUM(AQ798)</f>
        <v>20000</v>
      </c>
      <c r="AR797" s="193">
        <f>SUM(AR798)</f>
        <v>21000</v>
      </c>
      <c r="AS797" s="193">
        <f>AS798</f>
        <v>61000</v>
      </c>
      <c r="AT797" s="193">
        <f t="shared" si="629"/>
        <v>18.597560975609756</v>
      </c>
      <c r="AV797" s="193">
        <f t="shared" si="621"/>
        <v>154000</v>
      </c>
      <c r="AW797" s="193">
        <f t="shared" si="634"/>
        <v>46.951219512195124</v>
      </c>
      <c r="AY797" s="193">
        <f t="shared" si="635"/>
        <v>328000</v>
      </c>
      <c r="AZ797" s="193">
        <f t="shared" si="636"/>
        <v>100</v>
      </c>
      <c r="BB797" s="102">
        <f t="shared" si="615"/>
        <v>0</v>
      </c>
      <c r="BC797" s="193">
        <f>BB797/(P797/100)</f>
        <v>0</v>
      </c>
      <c r="BD797" s="193">
        <f t="shared" si="616"/>
        <v>328000</v>
      </c>
    </row>
    <row r="798" spans="1:57" ht="30" customHeight="1" x14ac:dyDescent="0.2">
      <c r="A798" s="74"/>
      <c r="B798" s="76"/>
      <c r="C798" s="76"/>
      <c r="D798" s="77"/>
      <c r="E798" s="78"/>
      <c r="F798" s="76"/>
      <c r="G798" s="79"/>
      <c r="H798" s="80"/>
      <c r="I798" s="81"/>
      <c r="J798" s="78"/>
      <c r="K798" s="127">
        <v>5</v>
      </c>
      <c r="L798" s="83"/>
      <c r="M798" s="77"/>
      <c r="N798" s="128" t="s">
        <v>55</v>
      </c>
      <c r="O798" s="129">
        <v>0</v>
      </c>
      <c r="P798" s="117">
        <v>328000</v>
      </c>
      <c r="Q798" s="117">
        <v>320000</v>
      </c>
      <c r="R798" s="117">
        <v>320000</v>
      </c>
      <c r="S798" s="117">
        <v>328000</v>
      </c>
      <c r="T798" s="117"/>
      <c r="U798" s="117"/>
      <c r="V798" s="117"/>
      <c r="W798" s="117">
        <v>117000</v>
      </c>
      <c r="X798" s="117">
        <f>SUM(U798:W798)</f>
        <v>117000</v>
      </c>
      <c r="Y798" s="117">
        <f t="shared" si="631"/>
        <v>35.670731707317074</v>
      </c>
      <c r="AA798" s="117">
        <v>19000</v>
      </c>
      <c r="AB798" s="117">
        <v>19000</v>
      </c>
      <c r="AC798" s="117">
        <v>19000</v>
      </c>
      <c r="AD798" s="117">
        <f>SUM(AA798:AC798)</f>
        <v>57000</v>
      </c>
      <c r="AE798" s="117">
        <f t="shared" si="625"/>
        <v>17.378048780487806</v>
      </c>
      <c r="AG798" s="117">
        <f t="shared" si="632"/>
        <v>174000</v>
      </c>
      <c r="AH798" s="117">
        <f t="shared" si="633"/>
        <v>53.048780487804876</v>
      </c>
      <c r="AJ798" s="117">
        <v>33000</v>
      </c>
      <c r="AK798" s="117">
        <v>30000</v>
      </c>
      <c r="AL798" s="117">
        <v>30000</v>
      </c>
      <c r="AM798" s="117">
        <f>SUM(AJ798:AL798)</f>
        <v>93000</v>
      </c>
      <c r="AN798" s="117">
        <f t="shared" si="627"/>
        <v>28.353658536585368</v>
      </c>
      <c r="AP798" s="117">
        <v>20000</v>
      </c>
      <c r="AQ798" s="117">
        <v>20000</v>
      </c>
      <c r="AR798" s="117">
        <v>21000</v>
      </c>
      <c r="AS798" s="117">
        <f>SUM(AP798:AR798)</f>
        <v>61000</v>
      </c>
      <c r="AT798" s="117">
        <f t="shared" si="629"/>
        <v>18.597560975609756</v>
      </c>
      <c r="AV798" s="117">
        <f t="shared" si="621"/>
        <v>154000</v>
      </c>
      <c r="AW798" s="117">
        <f t="shared" si="634"/>
        <v>46.951219512195124</v>
      </c>
      <c r="AY798" s="117">
        <f t="shared" si="635"/>
        <v>328000</v>
      </c>
      <c r="AZ798" s="117">
        <f t="shared" si="636"/>
        <v>100</v>
      </c>
      <c r="BB798" s="117">
        <f t="shared" si="615"/>
        <v>0</v>
      </c>
      <c r="BC798" s="117">
        <f>BB798/(P798/100)</f>
        <v>0</v>
      </c>
      <c r="BD798" s="117">
        <f t="shared" si="616"/>
        <v>328000</v>
      </c>
    </row>
    <row r="799" spans="1:57" ht="30" customHeight="1" x14ac:dyDescent="0.2">
      <c r="A799" s="327"/>
      <c r="B799" s="328"/>
      <c r="C799" s="388"/>
      <c r="D799" s="386" t="s">
        <v>84</v>
      </c>
      <c r="E799" s="387"/>
      <c r="F799" s="388"/>
      <c r="G799" s="389"/>
      <c r="H799" s="390"/>
      <c r="I799" s="391"/>
      <c r="J799" s="387"/>
      <c r="K799" s="392"/>
      <c r="L799" s="393"/>
      <c r="M799" s="394"/>
      <c r="N799" s="395" t="s">
        <v>144</v>
      </c>
      <c r="O799" s="396">
        <v>6570000</v>
      </c>
      <c r="P799" s="397">
        <f t="shared" ref="P799:S803" si="643">P800</f>
        <v>8754000</v>
      </c>
      <c r="Q799" s="399">
        <f t="shared" si="643"/>
        <v>9385000</v>
      </c>
      <c r="R799" s="400">
        <f t="shared" si="643"/>
        <v>10012000</v>
      </c>
      <c r="S799" s="397">
        <f t="shared" si="643"/>
        <v>8754000</v>
      </c>
      <c r="T799" s="397"/>
      <c r="U799" s="397">
        <f t="shared" ref="U799:V803" si="644">U800</f>
        <v>172000</v>
      </c>
      <c r="V799" s="397">
        <f t="shared" si="644"/>
        <v>112000</v>
      </c>
      <c r="W799" s="397">
        <f>W1431+W800+W1121+W1177+W1375</f>
        <v>1923000</v>
      </c>
      <c r="X799" s="397">
        <f t="shared" si="637"/>
        <v>2207000</v>
      </c>
      <c r="Y799" s="397">
        <f t="shared" si="631"/>
        <v>25.211331962531414</v>
      </c>
      <c r="Z799" s="398"/>
      <c r="AA799" s="397">
        <f t="shared" ref="AA799:AB803" si="645">AA800</f>
        <v>1706000</v>
      </c>
      <c r="AB799" s="397">
        <f t="shared" si="645"/>
        <v>1700000</v>
      </c>
      <c r="AC799" s="397">
        <f>AC1431+AC800+AC1121+AC1177+AC1375</f>
        <v>1700000</v>
      </c>
      <c r="AD799" s="397">
        <f t="shared" si="638"/>
        <v>5106000</v>
      </c>
      <c r="AE799" s="397">
        <f t="shared" si="625"/>
        <v>58.327621658670324</v>
      </c>
      <c r="AF799" s="398"/>
      <c r="AG799" s="397">
        <f t="shared" si="632"/>
        <v>7313000</v>
      </c>
      <c r="AH799" s="397">
        <f t="shared" si="633"/>
        <v>83.538953621201742</v>
      </c>
      <c r="AI799" s="398"/>
      <c r="AJ799" s="397">
        <f t="shared" ref="AJ799:AK803" si="646">AJ800</f>
        <v>264000</v>
      </c>
      <c r="AK799" s="397">
        <f t="shared" si="646"/>
        <v>264000</v>
      </c>
      <c r="AL799" s="397">
        <f>AL1431+AL800+AL1121+AL1177+AL1375</f>
        <v>264000</v>
      </c>
      <c r="AM799" s="397">
        <f t="shared" si="639"/>
        <v>792000</v>
      </c>
      <c r="AN799" s="397">
        <f t="shared" si="627"/>
        <v>9.0472926662097333</v>
      </c>
      <c r="AO799" s="398"/>
      <c r="AP799" s="397">
        <f t="shared" ref="AP799:AQ803" si="647">AP800</f>
        <v>200000</v>
      </c>
      <c r="AQ799" s="397">
        <f t="shared" si="647"/>
        <v>196000</v>
      </c>
      <c r="AR799" s="397">
        <f>AR1431+AR800+AR1121+AR1177+AR1375</f>
        <v>253000</v>
      </c>
      <c r="AS799" s="397">
        <f t="shared" si="640"/>
        <v>649000</v>
      </c>
      <c r="AT799" s="397">
        <f t="shared" si="629"/>
        <v>7.4137537125885311</v>
      </c>
      <c r="AU799" s="398"/>
      <c r="AV799" s="397">
        <f t="shared" si="621"/>
        <v>1441000</v>
      </c>
      <c r="AW799" s="397">
        <f t="shared" si="634"/>
        <v>16.461046378798265</v>
      </c>
      <c r="AX799" s="398"/>
      <c r="AY799" s="397">
        <f t="shared" si="635"/>
        <v>8754000</v>
      </c>
      <c r="AZ799" s="397">
        <f t="shared" si="636"/>
        <v>100</v>
      </c>
      <c r="BA799" s="73"/>
      <c r="BB799" s="159">
        <f t="shared" si="615"/>
        <v>0</v>
      </c>
      <c r="BC799" s="160">
        <f t="shared" si="641"/>
        <v>0</v>
      </c>
      <c r="BD799" s="160">
        <f t="shared" si="616"/>
        <v>8754000</v>
      </c>
      <c r="BE799" s="93"/>
    </row>
    <row r="800" spans="1:57" ht="30" customHeight="1" x14ac:dyDescent="0.2">
      <c r="A800" s="74"/>
      <c r="B800" s="76"/>
      <c r="C800" s="76"/>
      <c r="D800" s="77"/>
      <c r="E800" s="97" t="s">
        <v>60</v>
      </c>
      <c r="F800" s="76"/>
      <c r="G800" s="79"/>
      <c r="H800" s="80"/>
      <c r="I800" s="81"/>
      <c r="J800" s="78"/>
      <c r="K800" s="82"/>
      <c r="L800" s="83"/>
      <c r="M800" s="77"/>
      <c r="N800" s="84" t="s">
        <v>124</v>
      </c>
      <c r="O800" s="98">
        <v>6570000</v>
      </c>
      <c r="P800" s="99">
        <f t="shared" si="643"/>
        <v>8754000</v>
      </c>
      <c r="Q800" s="86">
        <f t="shared" si="643"/>
        <v>9385000</v>
      </c>
      <c r="R800" s="87">
        <f t="shared" si="643"/>
        <v>10012000</v>
      </c>
      <c r="S800" s="99">
        <f t="shared" si="643"/>
        <v>8754000</v>
      </c>
      <c r="T800" s="99"/>
      <c r="U800" s="99">
        <f t="shared" si="644"/>
        <v>172000</v>
      </c>
      <c r="V800" s="99">
        <f t="shared" si="644"/>
        <v>112000</v>
      </c>
      <c r="W800" s="99">
        <f>W1432+W801+W1122+W1178+W1376</f>
        <v>1923000</v>
      </c>
      <c r="X800" s="99">
        <f t="shared" si="637"/>
        <v>2207000</v>
      </c>
      <c r="Y800" s="99">
        <f t="shared" si="631"/>
        <v>25.211331962531414</v>
      </c>
      <c r="AA800" s="99">
        <f t="shared" si="645"/>
        <v>1706000</v>
      </c>
      <c r="AB800" s="99">
        <f t="shared" si="645"/>
        <v>1700000</v>
      </c>
      <c r="AC800" s="99">
        <f>AC1432+AC801+AC1122+AC1178+AC1376</f>
        <v>1700000</v>
      </c>
      <c r="AD800" s="99">
        <f t="shared" si="638"/>
        <v>5106000</v>
      </c>
      <c r="AE800" s="99">
        <f t="shared" si="625"/>
        <v>58.327621658670324</v>
      </c>
      <c r="AG800" s="99">
        <f t="shared" si="632"/>
        <v>7313000</v>
      </c>
      <c r="AH800" s="99">
        <f t="shared" si="633"/>
        <v>83.538953621201742</v>
      </c>
      <c r="AJ800" s="99">
        <f t="shared" si="646"/>
        <v>264000</v>
      </c>
      <c r="AK800" s="99">
        <f t="shared" si="646"/>
        <v>264000</v>
      </c>
      <c r="AL800" s="99">
        <f>AL1432+AL801+AL1122+AL1178+AL1376</f>
        <v>264000</v>
      </c>
      <c r="AM800" s="99">
        <f t="shared" si="639"/>
        <v>792000</v>
      </c>
      <c r="AN800" s="99">
        <f t="shared" si="627"/>
        <v>9.0472926662097333</v>
      </c>
      <c r="AP800" s="99">
        <f t="shared" si="647"/>
        <v>200000</v>
      </c>
      <c r="AQ800" s="99">
        <f t="shared" si="647"/>
        <v>196000</v>
      </c>
      <c r="AR800" s="99">
        <f>AR1432+AR801+AR1122+AR1178+AR1376</f>
        <v>253000</v>
      </c>
      <c r="AS800" s="99">
        <f t="shared" si="640"/>
        <v>649000</v>
      </c>
      <c r="AT800" s="99">
        <f t="shared" si="629"/>
        <v>7.4137537125885311</v>
      </c>
      <c r="AV800" s="99">
        <f t="shared" si="621"/>
        <v>1441000</v>
      </c>
      <c r="AW800" s="99">
        <f t="shared" si="634"/>
        <v>16.461046378798265</v>
      </c>
      <c r="AY800" s="99">
        <f t="shared" si="635"/>
        <v>8754000</v>
      </c>
      <c r="AZ800" s="99">
        <f t="shared" si="636"/>
        <v>100</v>
      </c>
      <c r="BB800" s="98">
        <f t="shared" si="615"/>
        <v>0</v>
      </c>
      <c r="BC800" s="99">
        <f t="shared" si="641"/>
        <v>0</v>
      </c>
      <c r="BD800" s="99">
        <f t="shared" si="616"/>
        <v>8754000</v>
      </c>
      <c r="BE800" s="93"/>
    </row>
    <row r="801" spans="1:57" ht="30" customHeight="1" x14ac:dyDescent="0.2">
      <c r="A801" s="74"/>
      <c r="B801" s="76"/>
      <c r="C801" s="76"/>
      <c r="D801" s="77"/>
      <c r="E801" s="78"/>
      <c r="F801" s="100">
        <v>3</v>
      </c>
      <c r="G801" s="79"/>
      <c r="H801" s="80"/>
      <c r="I801" s="81"/>
      <c r="J801" s="78"/>
      <c r="K801" s="82"/>
      <c r="L801" s="83"/>
      <c r="M801" s="77"/>
      <c r="N801" s="101" t="s">
        <v>125</v>
      </c>
      <c r="O801" s="102">
        <v>6570000</v>
      </c>
      <c r="P801" s="103">
        <f t="shared" si="643"/>
        <v>8754000</v>
      </c>
      <c r="Q801" s="125">
        <f t="shared" si="643"/>
        <v>9385000</v>
      </c>
      <c r="R801" s="126">
        <f t="shared" si="643"/>
        <v>10012000</v>
      </c>
      <c r="S801" s="103">
        <f t="shared" si="643"/>
        <v>8754000</v>
      </c>
      <c r="T801" s="103"/>
      <c r="U801" s="103">
        <f t="shared" si="644"/>
        <v>172000</v>
      </c>
      <c r="V801" s="103">
        <f t="shared" si="644"/>
        <v>112000</v>
      </c>
      <c r="W801" s="103">
        <f>W1433+W802+W1123+W1179+W1377</f>
        <v>1923000</v>
      </c>
      <c r="X801" s="103">
        <f t="shared" si="637"/>
        <v>2207000</v>
      </c>
      <c r="Y801" s="103">
        <f t="shared" si="631"/>
        <v>25.211331962531414</v>
      </c>
      <c r="AA801" s="103">
        <f t="shared" si="645"/>
        <v>1706000</v>
      </c>
      <c r="AB801" s="103">
        <f t="shared" si="645"/>
        <v>1700000</v>
      </c>
      <c r="AC801" s="103">
        <f>AC1433+AC802+AC1123+AC1179+AC1377</f>
        <v>1700000</v>
      </c>
      <c r="AD801" s="103">
        <f t="shared" si="638"/>
        <v>5106000</v>
      </c>
      <c r="AE801" s="103">
        <f t="shared" si="625"/>
        <v>58.327621658670324</v>
      </c>
      <c r="AG801" s="103">
        <f t="shared" si="632"/>
        <v>7313000</v>
      </c>
      <c r="AH801" s="103">
        <f t="shared" si="633"/>
        <v>83.538953621201742</v>
      </c>
      <c r="AJ801" s="103">
        <f t="shared" si="646"/>
        <v>264000</v>
      </c>
      <c r="AK801" s="103">
        <f t="shared" si="646"/>
        <v>264000</v>
      </c>
      <c r="AL801" s="103">
        <f>AL1433+AL802+AL1123+AL1179+AL1377</f>
        <v>264000</v>
      </c>
      <c r="AM801" s="103">
        <f t="shared" si="639"/>
        <v>792000</v>
      </c>
      <c r="AN801" s="103">
        <f t="shared" si="627"/>
        <v>9.0472926662097333</v>
      </c>
      <c r="AP801" s="103">
        <f t="shared" si="647"/>
        <v>200000</v>
      </c>
      <c r="AQ801" s="103">
        <f t="shared" si="647"/>
        <v>196000</v>
      </c>
      <c r="AR801" s="103">
        <f>AR1433+AR802+AR1123+AR1179+AR1377</f>
        <v>253000</v>
      </c>
      <c r="AS801" s="103">
        <f t="shared" si="640"/>
        <v>649000</v>
      </c>
      <c r="AT801" s="103">
        <f t="shared" si="629"/>
        <v>7.4137537125885311</v>
      </c>
      <c r="AV801" s="103">
        <f t="shared" si="621"/>
        <v>1441000</v>
      </c>
      <c r="AW801" s="103">
        <f t="shared" si="634"/>
        <v>16.461046378798265</v>
      </c>
      <c r="AY801" s="103">
        <f t="shared" si="635"/>
        <v>8754000</v>
      </c>
      <c r="AZ801" s="103">
        <f t="shared" si="636"/>
        <v>100</v>
      </c>
      <c r="BB801" s="102">
        <f t="shared" si="615"/>
        <v>0</v>
      </c>
      <c r="BC801" s="103">
        <f t="shared" si="641"/>
        <v>0</v>
      </c>
      <c r="BD801" s="103">
        <f t="shared" si="616"/>
        <v>8754000</v>
      </c>
      <c r="BE801" s="93"/>
    </row>
    <row r="802" spans="1:57" ht="30" customHeight="1" x14ac:dyDescent="0.2">
      <c r="A802" s="74"/>
      <c r="B802" s="76"/>
      <c r="C802" s="76"/>
      <c r="D802" s="77"/>
      <c r="E802" s="78"/>
      <c r="F802" s="76"/>
      <c r="G802" s="104">
        <v>1</v>
      </c>
      <c r="H802" s="105"/>
      <c r="I802" s="81"/>
      <c r="J802" s="78"/>
      <c r="K802" s="82"/>
      <c r="L802" s="83"/>
      <c r="M802" s="77"/>
      <c r="N802" s="101" t="s">
        <v>145</v>
      </c>
      <c r="O802" s="102">
        <v>6570000</v>
      </c>
      <c r="P802" s="103">
        <f t="shared" si="643"/>
        <v>8754000</v>
      </c>
      <c r="Q802" s="125">
        <f t="shared" si="643"/>
        <v>9385000</v>
      </c>
      <c r="R802" s="126">
        <f t="shared" si="643"/>
        <v>10012000</v>
      </c>
      <c r="S802" s="103">
        <f t="shared" si="643"/>
        <v>8754000</v>
      </c>
      <c r="T802" s="103"/>
      <c r="U802" s="103">
        <f t="shared" si="644"/>
        <v>172000</v>
      </c>
      <c r="V802" s="103">
        <f t="shared" si="644"/>
        <v>112000</v>
      </c>
      <c r="W802" s="103">
        <f>W1434+W803+W1124+W1180+W1378</f>
        <v>1923000</v>
      </c>
      <c r="X802" s="103">
        <f t="shared" si="637"/>
        <v>2207000</v>
      </c>
      <c r="Y802" s="103">
        <f t="shared" si="631"/>
        <v>25.211331962531414</v>
      </c>
      <c r="AA802" s="103">
        <f t="shared" si="645"/>
        <v>1706000</v>
      </c>
      <c r="AB802" s="103">
        <f t="shared" si="645"/>
        <v>1700000</v>
      </c>
      <c r="AC802" s="103">
        <f>AC1434+AC803+AC1124+AC1180+AC1378</f>
        <v>1700000</v>
      </c>
      <c r="AD802" s="103">
        <f t="shared" si="638"/>
        <v>5106000</v>
      </c>
      <c r="AE802" s="103">
        <f t="shared" si="625"/>
        <v>58.327621658670324</v>
      </c>
      <c r="AG802" s="103">
        <f t="shared" si="632"/>
        <v>7313000</v>
      </c>
      <c r="AH802" s="103">
        <f t="shared" si="633"/>
        <v>83.538953621201742</v>
      </c>
      <c r="AJ802" s="103">
        <f t="shared" si="646"/>
        <v>264000</v>
      </c>
      <c r="AK802" s="103">
        <f t="shared" si="646"/>
        <v>264000</v>
      </c>
      <c r="AL802" s="103">
        <f>AL1434+AL803+AL1124+AL1180+AL1378</f>
        <v>264000</v>
      </c>
      <c r="AM802" s="103">
        <f t="shared" si="639"/>
        <v>792000</v>
      </c>
      <c r="AN802" s="103">
        <f t="shared" si="627"/>
        <v>9.0472926662097333</v>
      </c>
      <c r="AP802" s="103">
        <f t="shared" si="647"/>
        <v>200000</v>
      </c>
      <c r="AQ802" s="103">
        <f t="shared" si="647"/>
        <v>196000</v>
      </c>
      <c r="AR802" s="103">
        <f>AR1434+AR803+AR1124+AR1180+AR1378</f>
        <v>253000</v>
      </c>
      <c r="AS802" s="103">
        <f t="shared" si="640"/>
        <v>649000</v>
      </c>
      <c r="AT802" s="103">
        <f t="shared" si="629"/>
        <v>7.4137537125885311</v>
      </c>
      <c r="AV802" s="103">
        <f t="shared" si="621"/>
        <v>1441000</v>
      </c>
      <c r="AW802" s="103">
        <f t="shared" si="634"/>
        <v>16.461046378798265</v>
      </c>
      <c r="AY802" s="103">
        <f t="shared" si="635"/>
        <v>8754000</v>
      </c>
      <c r="AZ802" s="103">
        <f t="shared" si="636"/>
        <v>100</v>
      </c>
      <c r="BB802" s="102">
        <f t="shared" si="615"/>
        <v>0</v>
      </c>
      <c r="BC802" s="103">
        <f t="shared" si="641"/>
        <v>0</v>
      </c>
      <c r="BD802" s="103">
        <f t="shared" si="616"/>
        <v>8754000</v>
      </c>
      <c r="BE802" s="93"/>
    </row>
    <row r="803" spans="1:57" ht="30" customHeight="1" x14ac:dyDescent="0.2">
      <c r="A803" s="74"/>
      <c r="B803" s="76"/>
      <c r="C803" s="76"/>
      <c r="D803" s="77"/>
      <c r="E803" s="78"/>
      <c r="F803" s="76"/>
      <c r="G803" s="104"/>
      <c r="H803" s="169" t="s">
        <v>43</v>
      </c>
      <c r="I803" s="81"/>
      <c r="J803" s="78"/>
      <c r="K803" s="82"/>
      <c r="L803" s="83"/>
      <c r="M803" s="77"/>
      <c r="N803" s="101" t="s">
        <v>145</v>
      </c>
      <c r="O803" s="102">
        <v>6570000</v>
      </c>
      <c r="P803" s="103">
        <f t="shared" si="643"/>
        <v>8754000</v>
      </c>
      <c r="Q803" s="125">
        <f t="shared" si="643"/>
        <v>9385000</v>
      </c>
      <c r="R803" s="126">
        <f t="shared" si="643"/>
        <v>10012000</v>
      </c>
      <c r="S803" s="103">
        <f t="shared" si="643"/>
        <v>8754000</v>
      </c>
      <c r="T803" s="103"/>
      <c r="U803" s="103">
        <f t="shared" si="644"/>
        <v>172000</v>
      </c>
      <c r="V803" s="103">
        <f t="shared" si="644"/>
        <v>112000</v>
      </c>
      <c r="W803" s="103">
        <f>W1435+W804+W1125+W1181+W1379</f>
        <v>1923000</v>
      </c>
      <c r="X803" s="103">
        <f t="shared" si="637"/>
        <v>2207000</v>
      </c>
      <c r="Y803" s="103">
        <f t="shared" si="631"/>
        <v>25.211331962531414</v>
      </c>
      <c r="AA803" s="103">
        <f t="shared" si="645"/>
        <v>1706000</v>
      </c>
      <c r="AB803" s="103">
        <f t="shared" si="645"/>
        <v>1700000</v>
      </c>
      <c r="AC803" s="103">
        <f>AC1435+AC804+AC1125+AC1181+AC1379</f>
        <v>1700000</v>
      </c>
      <c r="AD803" s="103">
        <f t="shared" si="638"/>
        <v>5106000</v>
      </c>
      <c r="AE803" s="103">
        <f t="shared" si="625"/>
        <v>58.327621658670324</v>
      </c>
      <c r="AG803" s="103">
        <f t="shared" si="632"/>
        <v>7313000</v>
      </c>
      <c r="AH803" s="103">
        <f t="shared" si="633"/>
        <v>83.538953621201742</v>
      </c>
      <c r="AJ803" s="103">
        <f t="shared" si="646"/>
        <v>264000</v>
      </c>
      <c r="AK803" s="103">
        <f t="shared" si="646"/>
        <v>264000</v>
      </c>
      <c r="AL803" s="103">
        <f>AL1435+AL804+AL1125+AL1181+AL1379</f>
        <v>264000</v>
      </c>
      <c r="AM803" s="103">
        <f t="shared" si="639"/>
        <v>792000</v>
      </c>
      <c r="AN803" s="103">
        <f t="shared" si="627"/>
        <v>9.0472926662097333</v>
      </c>
      <c r="AP803" s="103">
        <f t="shared" si="647"/>
        <v>200000</v>
      </c>
      <c r="AQ803" s="103">
        <f t="shared" si="647"/>
        <v>196000</v>
      </c>
      <c r="AR803" s="103">
        <f>AR1435+AR804+AR1125+AR1181+AR1379</f>
        <v>253000</v>
      </c>
      <c r="AS803" s="103">
        <f t="shared" si="640"/>
        <v>649000</v>
      </c>
      <c r="AT803" s="103">
        <f t="shared" si="629"/>
        <v>7.4137537125885311</v>
      </c>
      <c r="AV803" s="103">
        <f t="shared" si="621"/>
        <v>1441000</v>
      </c>
      <c r="AW803" s="103">
        <f t="shared" si="634"/>
        <v>16.461046378798265</v>
      </c>
      <c r="AY803" s="103">
        <f t="shared" si="635"/>
        <v>8754000</v>
      </c>
      <c r="AZ803" s="103">
        <f t="shared" si="636"/>
        <v>100</v>
      </c>
      <c r="BB803" s="102">
        <f t="shared" si="615"/>
        <v>0</v>
      </c>
      <c r="BC803" s="103">
        <f t="shared" si="641"/>
        <v>0</v>
      </c>
      <c r="BD803" s="103">
        <f t="shared" si="616"/>
        <v>8754000</v>
      </c>
      <c r="BE803" s="93"/>
    </row>
    <row r="804" spans="1:57" ht="30" customHeight="1" thickBot="1" x14ac:dyDescent="0.25">
      <c r="A804" s="74"/>
      <c r="B804" s="76"/>
      <c r="C804" s="76"/>
      <c r="D804" s="77"/>
      <c r="E804" s="78"/>
      <c r="F804" s="76"/>
      <c r="G804" s="79"/>
      <c r="H804" s="80"/>
      <c r="I804" s="118">
        <v>2</v>
      </c>
      <c r="J804" s="78"/>
      <c r="K804" s="82"/>
      <c r="L804" s="83"/>
      <c r="M804" s="77"/>
      <c r="N804" s="119" t="s">
        <v>51</v>
      </c>
      <c r="O804" s="120">
        <v>6570000</v>
      </c>
      <c r="P804" s="121">
        <f>P805+P807+P809+P814</f>
        <v>8754000</v>
      </c>
      <c r="Q804" s="122">
        <f>Q805+Q807+Q809+Q814</f>
        <v>9385000</v>
      </c>
      <c r="R804" s="123">
        <f>R805+R807+R809+R814</f>
        <v>10012000</v>
      </c>
      <c r="S804" s="121">
        <f>S805+S807+S809+S814</f>
        <v>8754000</v>
      </c>
      <c r="T804" s="121"/>
      <c r="U804" s="121">
        <f>U805+U807+U809+U814</f>
        <v>172000</v>
      </c>
      <c r="V804" s="121">
        <f>V805+V807+V809+V814</f>
        <v>112000</v>
      </c>
      <c r="W804" s="121">
        <f>W805+W807+W809+W814</f>
        <v>1923000</v>
      </c>
      <c r="X804" s="121">
        <f t="shared" si="637"/>
        <v>2207000</v>
      </c>
      <c r="Y804" s="121">
        <f t="shared" si="631"/>
        <v>25.211331962531414</v>
      </c>
      <c r="AA804" s="121">
        <f>AA805+AA807+AA809+AA814</f>
        <v>1706000</v>
      </c>
      <c r="AB804" s="121">
        <f>AB805+AB807+AB809+AB814</f>
        <v>1700000</v>
      </c>
      <c r="AC804" s="121">
        <f>AC805+AC807+AC809+AC814</f>
        <v>1700000</v>
      </c>
      <c r="AD804" s="121">
        <f t="shared" si="638"/>
        <v>5106000</v>
      </c>
      <c r="AE804" s="121">
        <f t="shared" si="625"/>
        <v>58.327621658670324</v>
      </c>
      <c r="AG804" s="121">
        <f t="shared" si="632"/>
        <v>7313000</v>
      </c>
      <c r="AH804" s="121">
        <f t="shared" si="633"/>
        <v>83.538953621201742</v>
      </c>
      <c r="AJ804" s="121">
        <f>AJ805+AJ807+AJ809+AJ814</f>
        <v>264000</v>
      </c>
      <c r="AK804" s="121">
        <f>AK805+AK807+AK809+AK814</f>
        <v>264000</v>
      </c>
      <c r="AL804" s="121">
        <f>AL805+AL807+AL809+AL814</f>
        <v>264000</v>
      </c>
      <c r="AM804" s="121">
        <f>AM805+AM807+AM809+AM814</f>
        <v>792000</v>
      </c>
      <c r="AN804" s="121">
        <f t="shared" si="627"/>
        <v>9.0472926662097333</v>
      </c>
      <c r="AP804" s="121">
        <f>AP805+AP807+AP809+AP814</f>
        <v>200000</v>
      </c>
      <c r="AQ804" s="121">
        <f>AQ805+AQ807+AQ809+AQ814</f>
        <v>196000</v>
      </c>
      <c r="AR804" s="121">
        <f>AR805+AR807+AR809+AR814</f>
        <v>253000</v>
      </c>
      <c r="AS804" s="121">
        <f t="shared" si="640"/>
        <v>649000</v>
      </c>
      <c r="AT804" s="121">
        <f t="shared" si="629"/>
        <v>7.4137537125885311</v>
      </c>
      <c r="AV804" s="121">
        <f t="shared" si="621"/>
        <v>1441000</v>
      </c>
      <c r="AW804" s="121">
        <f t="shared" si="634"/>
        <v>16.461046378798265</v>
      </c>
      <c r="AY804" s="121">
        <f t="shared" si="635"/>
        <v>8754000</v>
      </c>
      <c r="AZ804" s="121">
        <f t="shared" si="636"/>
        <v>100</v>
      </c>
      <c r="BB804" s="120">
        <f t="shared" si="615"/>
        <v>0</v>
      </c>
      <c r="BC804" s="121">
        <f t="shared" si="641"/>
        <v>0</v>
      </c>
      <c r="BD804" s="121">
        <f t="shared" si="616"/>
        <v>8754000</v>
      </c>
      <c r="BE804" s="93"/>
    </row>
    <row r="805" spans="1:57" ht="30" customHeight="1" thickBot="1" x14ac:dyDescent="0.25">
      <c r="A805" s="74"/>
      <c r="B805" s="76"/>
      <c r="C805" s="76"/>
      <c r="D805" s="77"/>
      <c r="E805" s="78"/>
      <c r="F805" s="76"/>
      <c r="G805" s="79"/>
      <c r="H805" s="80"/>
      <c r="I805" s="81"/>
      <c r="J805" s="124" t="s">
        <v>60</v>
      </c>
      <c r="K805" s="82"/>
      <c r="L805" s="83"/>
      <c r="M805" s="77"/>
      <c r="N805" s="101" t="s">
        <v>61</v>
      </c>
      <c r="O805" s="103">
        <v>1544000</v>
      </c>
      <c r="P805" s="103">
        <f>P806</f>
        <v>2583000</v>
      </c>
      <c r="Q805" s="125">
        <f>Q806</f>
        <v>2820000</v>
      </c>
      <c r="R805" s="126">
        <f>R806</f>
        <v>3055000</v>
      </c>
      <c r="S805" s="103">
        <f>S806</f>
        <v>2583000</v>
      </c>
      <c r="T805" s="103"/>
      <c r="U805" s="103">
        <f>U806</f>
        <v>146000</v>
      </c>
      <c r="V805" s="103">
        <f>V806</f>
        <v>95000</v>
      </c>
      <c r="W805" s="103">
        <f>W806</f>
        <v>348000</v>
      </c>
      <c r="X805" s="103">
        <f t="shared" si="637"/>
        <v>589000</v>
      </c>
      <c r="Y805" s="103">
        <f t="shared" si="631"/>
        <v>22.802942315137436</v>
      </c>
      <c r="AA805" s="103">
        <f>AA806</f>
        <v>241000</v>
      </c>
      <c r="AB805" s="103">
        <f>AB806</f>
        <v>241000</v>
      </c>
      <c r="AC805" s="103">
        <f>AC806</f>
        <v>241000</v>
      </c>
      <c r="AD805" s="103">
        <f t="shared" si="638"/>
        <v>723000</v>
      </c>
      <c r="AE805" s="170">
        <f>AD805/(P805/100)</f>
        <v>27.990708478513355</v>
      </c>
      <c r="AG805" s="103">
        <f t="shared" si="632"/>
        <v>1312000</v>
      </c>
      <c r="AH805" s="103">
        <f t="shared" si="633"/>
        <v>50.793650793650791</v>
      </c>
      <c r="AJ805" s="103">
        <f>AJ806</f>
        <v>232000</v>
      </c>
      <c r="AK805" s="103">
        <f>AK806</f>
        <v>232000</v>
      </c>
      <c r="AL805" s="103">
        <f>AL806</f>
        <v>232000</v>
      </c>
      <c r="AM805" s="103">
        <f t="shared" si="639"/>
        <v>696000</v>
      </c>
      <c r="AN805" s="170">
        <f>AM805/(P805/100)</f>
        <v>26.945412311265969</v>
      </c>
      <c r="AP805" s="103">
        <f>AP806</f>
        <v>172000</v>
      </c>
      <c r="AQ805" s="103">
        <f>AQ806</f>
        <v>172000</v>
      </c>
      <c r="AR805" s="103">
        <f>AR806</f>
        <v>231000</v>
      </c>
      <c r="AS805" s="103">
        <f t="shared" si="640"/>
        <v>575000</v>
      </c>
      <c r="AT805" s="170">
        <f>AS805/(P805/100)</f>
        <v>22.260936895083237</v>
      </c>
      <c r="AV805" s="103">
        <f t="shared" si="621"/>
        <v>1271000</v>
      </c>
      <c r="AW805" s="103">
        <f t="shared" si="634"/>
        <v>49.206349206349209</v>
      </c>
      <c r="AY805" s="103">
        <f t="shared" si="635"/>
        <v>2583000</v>
      </c>
      <c r="AZ805" s="103">
        <f t="shared" si="636"/>
        <v>100</v>
      </c>
      <c r="BB805" s="102">
        <f t="shared" si="615"/>
        <v>0</v>
      </c>
      <c r="BC805" s="103">
        <f t="shared" si="641"/>
        <v>0</v>
      </c>
      <c r="BD805" s="103">
        <f t="shared" si="616"/>
        <v>2583000</v>
      </c>
      <c r="BE805" s="93"/>
    </row>
    <row r="806" spans="1:57" ht="30" customHeight="1" thickBot="1" x14ac:dyDescent="0.25">
      <c r="A806" s="74"/>
      <c r="B806" s="76"/>
      <c r="C806" s="76"/>
      <c r="D806" s="77"/>
      <c r="E806" s="78"/>
      <c r="F806" s="76"/>
      <c r="G806" s="79"/>
      <c r="H806" s="80"/>
      <c r="I806" s="81"/>
      <c r="J806" s="78"/>
      <c r="K806" s="127">
        <v>1</v>
      </c>
      <c r="L806" s="83"/>
      <c r="M806" s="77"/>
      <c r="N806" s="128" t="s">
        <v>62</v>
      </c>
      <c r="O806" s="117">
        <v>1544000</v>
      </c>
      <c r="P806" s="117">
        <v>2583000</v>
      </c>
      <c r="Q806" s="117">
        <v>2820000</v>
      </c>
      <c r="R806" s="117">
        <v>3055000</v>
      </c>
      <c r="S806" s="117">
        <v>2583000</v>
      </c>
      <c r="T806" s="117"/>
      <c r="U806" s="160">
        <v>146000</v>
      </c>
      <c r="V806" s="160">
        <v>95000</v>
      </c>
      <c r="W806" s="160">
        <v>348000</v>
      </c>
      <c r="X806" s="117">
        <f>U806+V806+W806</f>
        <v>589000</v>
      </c>
      <c r="Y806" s="144">
        <f>X806/(S806/100)</f>
        <v>22.802942315137436</v>
      </c>
      <c r="AA806" s="160">
        <v>241000</v>
      </c>
      <c r="AB806" s="160">
        <v>241000</v>
      </c>
      <c r="AC806" s="160">
        <v>241000</v>
      </c>
      <c r="AD806" s="117">
        <f t="shared" si="638"/>
        <v>723000</v>
      </c>
      <c r="AE806" s="171">
        <f>AD806/(P806/100)</f>
        <v>27.990708478513355</v>
      </c>
      <c r="AG806" s="117">
        <f>X806+AD806</f>
        <v>1312000</v>
      </c>
      <c r="AH806" s="117">
        <f>AG806/(S806/100)</f>
        <v>50.793650793650791</v>
      </c>
      <c r="AJ806" s="160">
        <v>232000</v>
      </c>
      <c r="AK806" s="160">
        <v>232000</v>
      </c>
      <c r="AL806" s="160">
        <v>232000</v>
      </c>
      <c r="AM806" s="117">
        <f t="shared" si="639"/>
        <v>696000</v>
      </c>
      <c r="AN806" s="171">
        <f>AM806/(P806/100)</f>
        <v>26.945412311265969</v>
      </c>
      <c r="AP806" s="160">
        <v>172000</v>
      </c>
      <c r="AQ806" s="160">
        <v>172000</v>
      </c>
      <c r="AR806" s="160">
        <v>231000</v>
      </c>
      <c r="AS806" s="117">
        <f t="shared" si="640"/>
        <v>575000</v>
      </c>
      <c r="AT806" s="171">
        <f>AS806/(P806/100)</f>
        <v>22.260936895083237</v>
      </c>
      <c r="AV806" s="117">
        <f>AM806+AS806</f>
        <v>1271000</v>
      </c>
      <c r="AW806" s="117">
        <f>AV806/(S806/100)</f>
        <v>49.206349206349209</v>
      </c>
      <c r="AY806" s="117">
        <f>AG806+AV806</f>
        <v>2583000</v>
      </c>
      <c r="AZ806" s="117">
        <f>AY806/(S806/100)</f>
        <v>100</v>
      </c>
      <c r="BB806" s="117">
        <f t="shared" si="615"/>
        <v>0</v>
      </c>
      <c r="BC806" s="117">
        <f t="shared" si="641"/>
        <v>0</v>
      </c>
      <c r="BD806" s="117">
        <f t="shared" si="616"/>
        <v>2583000</v>
      </c>
      <c r="BE806" s="93"/>
    </row>
    <row r="807" spans="1:57" ht="30" customHeight="1" thickBot="1" x14ac:dyDescent="0.25">
      <c r="A807" s="74"/>
      <c r="B807" s="76"/>
      <c r="C807" s="76"/>
      <c r="D807" s="77"/>
      <c r="E807" s="78"/>
      <c r="F807" s="76"/>
      <c r="G807" s="79"/>
      <c r="H807" s="80"/>
      <c r="I807" s="81"/>
      <c r="J807" s="124" t="s">
        <v>64</v>
      </c>
      <c r="K807" s="82"/>
      <c r="L807" s="83"/>
      <c r="M807" s="77"/>
      <c r="N807" s="101" t="s">
        <v>65</v>
      </c>
      <c r="O807" s="103">
        <v>263000</v>
      </c>
      <c r="P807" s="103">
        <f>P808</f>
        <v>356000</v>
      </c>
      <c r="Q807" s="125">
        <f>Q808</f>
        <v>389000</v>
      </c>
      <c r="R807" s="126">
        <f>R808</f>
        <v>422000</v>
      </c>
      <c r="S807" s="103">
        <f>S808</f>
        <v>356000</v>
      </c>
      <c r="T807" s="103"/>
      <c r="U807" s="103">
        <f>U808</f>
        <v>26000</v>
      </c>
      <c r="V807" s="103">
        <f>V808</f>
        <v>17000</v>
      </c>
      <c r="W807" s="103">
        <f>W808</f>
        <v>59000</v>
      </c>
      <c r="X807" s="103">
        <f t="shared" si="637"/>
        <v>102000</v>
      </c>
      <c r="Y807" s="103">
        <f t="shared" si="631"/>
        <v>28.651685393258425</v>
      </c>
      <c r="AA807" s="103">
        <f>AA808</f>
        <v>29000</v>
      </c>
      <c r="AB807" s="103">
        <f>AB808</f>
        <v>29000</v>
      </c>
      <c r="AC807" s="103">
        <f>AC808</f>
        <v>29000</v>
      </c>
      <c r="AD807" s="103">
        <f t="shared" si="638"/>
        <v>87000</v>
      </c>
      <c r="AE807" s="170">
        <f>AD807/(P807/100)</f>
        <v>24.438202247191011</v>
      </c>
      <c r="AG807" s="103">
        <f t="shared" si="632"/>
        <v>189000</v>
      </c>
      <c r="AH807" s="103">
        <f t="shared" si="633"/>
        <v>53.08988764044944</v>
      </c>
      <c r="AJ807" s="103">
        <f>AJ808</f>
        <v>32000</v>
      </c>
      <c r="AK807" s="103">
        <f>AK808</f>
        <v>32000</v>
      </c>
      <c r="AL807" s="103">
        <f>AL808</f>
        <v>32000</v>
      </c>
      <c r="AM807" s="103">
        <f t="shared" si="639"/>
        <v>96000</v>
      </c>
      <c r="AN807" s="170">
        <f>AM807/(P807/100)</f>
        <v>26.966292134831459</v>
      </c>
      <c r="AP807" s="103">
        <f>AP808</f>
        <v>28000</v>
      </c>
      <c r="AQ807" s="103">
        <f>AQ808</f>
        <v>21000</v>
      </c>
      <c r="AR807" s="103">
        <f>AR808</f>
        <v>22000</v>
      </c>
      <c r="AS807" s="103">
        <f t="shared" si="640"/>
        <v>71000</v>
      </c>
      <c r="AT807" s="170">
        <f>AS807/(P807/100)</f>
        <v>19.943820224719101</v>
      </c>
      <c r="AV807" s="103">
        <f t="shared" si="621"/>
        <v>167000</v>
      </c>
      <c r="AW807" s="103">
        <f t="shared" si="634"/>
        <v>46.91011235955056</v>
      </c>
      <c r="AY807" s="103">
        <f t="shared" si="635"/>
        <v>356000</v>
      </c>
      <c r="AZ807" s="103">
        <f t="shared" si="636"/>
        <v>100</v>
      </c>
      <c r="BB807" s="102">
        <f t="shared" si="615"/>
        <v>0</v>
      </c>
      <c r="BC807" s="103">
        <f t="shared" si="641"/>
        <v>0</v>
      </c>
      <c r="BD807" s="103">
        <f t="shared" si="616"/>
        <v>356000</v>
      </c>
      <c r="BE807" s="93"/>
    </row>
    <row r="808" spans="1:57" ht="30" customHeight="1" x14ac:dyDescent="0.2">
      <c r="A808" s="74"/>
      <c r="B808" s="76"/>
      <c r="C808" s="76"/>
      <c r="D808" s="77"/>
      <c r="E808" s="78"/>
      <c r="F808" s="76"/>
      <c r="G808" s="79"/>
      <c r="H808" s="80"/>
      <c r="I808" s="81"/>
      <c r="J808" s="78"/>
      <c r="K808" s="127">
        <v>1</v>
      </c>
      <c r="L808" s="83"/>
      <c r="M808" s="77"/>
      <c r="N808" s="128" t="s">
        <v>62</v>
      </c>
      <c r="O808" s="117">
        <v>263000</v>
      </c>
      <c r="P808" s="117">
        <v>356000</v>
      </c>
      <c r="Q808" s="117">
        <v>389000</v>
      </c>
      <c r="R808" s="117">
        <v>422000</v>
      </c>
      <c r="S808" s="117">
        <v>356000</v>
      </c>
      <c r="T808" s="117"/>
      <c r="U808" s="160">
        <v>26000</v>
      </c>
      <c r="V808" s="160">
        <v>17000</v>
      </c>
      <c r="W808" s="160">
        <v>59000</v>
      </c>
      <c r="X808" s="117">
        <f>U808+V808+W808</f>
        <v>102000</v>
      </c>
      <c r="Y808" s="144">
        <f>X808/(S808/100)</f>
        <v>28.651685393258425</v>
      </c>
      <c r="AA808" s="160">
        <v>29000</v>
      </c>
      <c r="AB808" s="160">
        <v>29000</v>
      </c>
      <c r="AC808" s="160">
        <v>29000</v>
      </c>
      <c r="AD808" s="117">
        <f t="shared" si="638"/>
        <v>87000</v>
      </c>
      <c r="AE808" s="171">
        <f>AD808/(P808/100)</f>
        <v>24.438202247191011</v>
      </c>
      <c r="AG808" s="117">
        <f>X808+AD808</f>
        <v>189000</v>
      </c>
      <c r="AH808" s="117">
        <f>AG808/(S808/100)</f>
        <v>53.08988764044944</v>
      </c>
      <c r="AJ808" s="160">
        <v>32000</v>
      </c>
      <c r="AK808" s="160">
        <v>32000</v>
      </c>
      <c r="AL808" s="160">
        <v>32000</v>
      </c>
      <c r="AM808" s="117">
        <f t="shared" si="639"/>
        <v>96000</v>
      </c>
      <c r="AN808" s="171">
        <f>AM808/(P808/100)</f>
        <v>26.966292134831459</v>
      </c>
      <c r="AP808" s="160">
        <v>28000</v>
      </c>
      <c r="AQ808" s="160">
        <v>21000</v>
      </c>
      <c r="AR808" s="160">
        <v>22000</v>
      </c>
      <c r="AS808" s="117">
        <f t="shared" si="640"/>
        <v>71000</v>
      </c>
      <c r="AT808" s="171">
        <f>AS808/(P808/100)</f>
        <v>19.943820224719101</v>
      </c>
      <c r="AV808" s="117">
        <f>AM808+AS808</f>
        <v>167000</v>
      </c>
      <c r="AW808" s="117">
        <f>AV808/(S808/100)</f>
        <v>46.91011235955056</v>
      </c>
      <c r="AY808" s="117">
        <f>AG808+AV808</f>
        <v>356000</v>
      </c>
      <c r="AZ808" s="117">
        <f>AY808/(S808/100)</f>
        <v>100</v>
      </c>
      <c r="BB808" s="117">
        <f t="shared" si="615"/>
        <v>0</v>
      </c>
      <c r="BC808" s="117">
        <f t="shared" si="641"/>
        <v>0</v>
      </c>
      <c r="BD808" s="117">
        <f t="shared" si="616"/>
        <v>356000</v>
      </c>
      <c r="BE808" s="93"/>
    </row>
    <row r="809" spans="1:57" ht="30" customHeight="1" x14ac:dyDescent="0.2">
      <c r="A809" s="74"/>
      <c r="B809" s="76"/>
      <c r="C809" s="76"/>
      <c r="D809" s="77"/>
      <c r="E809" s="78"/>
      <c r="F809" s="76"/>
      <c r="G809" s="79"/>
      <c r="H809" s="80"/>
      <c r="I809" s="81"/>
      <c r="J809" s="124" t="s">
        <v>52</v>
      </c>
      <c r="K809" s="82"/>
      <c r="L809" s="83"/>
      <c r="M809" s="77"/>
      <c r="N809" s="101" t="s">
        <v>53</v>
      </c>
      <c r="O809" s="102">
        <v>12000</v>
      </c>
      <c r="P809" s="103">
        <f>P810+P811+P812+P813</f>
        <v>11000</v>
      </c>
      <c r="Q809" s="125">
        <f>Q810+Q811+Q812+Q813</f>
        <v>11000</v>
      </c>
      <c r="R809" s="126">
        <f>R810+R811+R812+R813</f>
        <v>11000</v>
      </c>
      <c r="S809" s="103">
        <f>S810+S811+S812+S813</f>
        <v>11000</v>
      </c>
      <c r="T809" s="103"/>
      <c r="U809" s="103">
        <f>U810+U811+U812+U813</f>
        <v>0</v>
      </c>
      <c r="V809" s="103">
        <f>V810+V811+V812+V813</f>
        <v>0</v>
      </c>
      <c r="W809" s="103">
        <f>W810+W811+W812+W813</f>
        <v>5000</v>
      </c>
      <c r="X809" s="103">
        <f t="shared" ref="X809:X816" si="648">U809+V809+W809</f>
        <v>5000</v>
      </c>
      <c r="Y809" s="103">
        <f t="shared" ref="Y809:Y816" si="649">X809/(S809/100)</f>
        <v>45.454545454545453</v>
      </c>
      <c r="AA809" s="103">
        <f>AA810+AA811+AA812+AA813</f>
        <v>6000</v>
      </c>
      <c r="AB809" s="103">
        <f>AB810+AB811+AB812+AB813</f>
        <v>0</v>
      </c>
      <c r="AC809" s="103">
        <f>AC810+AC811+AC812+AC813</f>
        <v>0</v>
      </c>
      <c r="AD809" s="103">
        <f t="shared" si="638"/>
        <v>6000</v>
      </c>
      <c r="AE809" s="103">
        <f t="shared" ref="AE809:AE816" si="650">AD809/(S809/100)</f>
        <v>54.545454545454547</v>
      </c>
      <c r="AG809" s="103">
        <f t="shared" ref="AG809:AG816" si="651">X809+AD809</f>
        <v>11000</v>
      </c>
      <c r="AH809" s="103">
        <f t="shared" ref="AH809:AH816" si="652">AG809/(S809/100)</f>
        <v>100</v>
      </c>
      <c r="AJ809" s="103">
        <f>AJ810+AJ811+AJ812+AJ813</f>
        <v>0</v>
      </c>
      <c r="AK809" s="103">
        <f>AK810+AK811+AK812+AK813</f>
        <v>0</v>
      </c>
      <c r="AL809" s="103">
        <f>AL810+AL811+AL812+AL813</f>
        <v>0</v>
      </c>
      <c r="AM809" s="103">
        <f t="shared" si="639"/>
        <v>0</v>
      </c>
      <c r="AN809" s="103">
        <f t="shared" ref="AN809:AN816" si="653">AM809/(S809/100)</f>
        <v>0</v>
      </c>
      <c r="AP809" s="103">
        <f>AP810+AP811+AP812+AP813</f>
        <v>0</v>
      </c>
      <c r="AQ809" s="103">
        <f>AQ810+AQ811+AQ812+AQ813</f>
        <v>0</v>
      </c>
      <c r="AR809" s="103">
        <f>AR810+AR811+AR812+AR813</f>
        <v>0</v>
      </c>
      <c r="AS809" s="103">
        <f t="shared" si="640"/>
        <v>0</v>
      </c>
      <c r="AT809" s="103">
        <f t="shared" ref="AT809:AT816" si="654">AS809/(S809/100)</f>
        <v>0</v>
      </c>
      <c r="AV809" s="103">
        <f t="shared" ref="AV809:AV816" si="655">AM809+AS809</f>
        <v>0</v>
      </c>
      <c r="AW809" s="103">
        <f t="shared" ref="AW809:AW816" si="656">AV809/(S809/100)</f>
        <v>0</v>
      </c>
      <c r="AY809" s="103">
        <f t="shared" ref="AY809:AY816" si="657">AG809+AV809</f>
        <v>11000</v>
      </c>
      <c r="AZ809" s="103">
        <f t="shared" ref="AZ809:AZ816" si="658">AY809/(S809/100)</f>
        <v>100</v>
      </c>
      <c r="BB809" s="102">
        <f t="shared" si="615"/>
        <v>0</v>
      </c>
      <c r="BC809" s="103">
        <f t="shared" si="641"/>
        <v>0</v>
      </c>
      <c r="BD809" s="103">
        <f t="shared" si="616"/>
        <v>11000</v>
      </c>
      <c r="BE809" s="93"/>
    </row>
    <row r="810" spans="1:57" ht="30" customHeight="1" x14ac:dyDescent="0.2">
      <c r="A810" s="74"/>
      <c r="B810" s="76"/>
      <c r="C810" s="76"/>
      <c r="D810" s="77"/>
      <c r="E810" s="78"/>
      <c r="F810" s="76"/>
      <c r="G810" s="79"/>
      <c r="H810" s="80"/>
      <c r="I810" s="81"/>
      <c r="J810" s="78"/>
      <c r="K810" s="127">
        <v>2</v>
      </c>
      <c r="L810" s="83"/>
      <c r="M810" s="77"/>
      <c r="N810" s="128" t="s">
        <v>54</v>
      </c>
      <c r="O810" s="129">
        <v>5000</v>
      </c>
      <c r="P810" s="117">
        <v>3000</v>
      </c>
      <c r="Q810" s="117">
        <v>3000</v>
      </c>
      <c r="R810" s="117">
        <v>3000</v>
      </c>
      <c r="S810" s="117">
        <v>3000</v>
      </c>
      <c r="T810" s="117"/>
      <c r="U810" s="117"/>
      <c r="V810" s="117"/>
      <c r="W810" s="117">
        <v>1000</v>
      </c>
      <c r="X810" s="117">
        <f t="shared" si="648"/>
        <v>1000</v>
      </c>
      <c r="Y810" s="144">
        <f t="shared" si="649"/>
        <v>33.333333333333336</v>
      </c>
      <c r="AA810" s="117">
        <v>2000</v>
      </c>
      <c r="AB810" s="117"/>
      <c r="AC810" s="117"/>
      <c r="AD810" s="117">
        <f t="shared" si="638"/>
        <v>2000</v>
      </c>
      <c r="AE810" s="144">
        <f t="shared" si="650"/>
        <v>66.666666666666671</v>
      </c>
      <c r="AG810" s="117">
        <f t="shared" si="651"/>
        <v>3000</v>
      </c>
      <c r="AH810" s="117">
        <f t="shared" si="652"/>
        <v>100</v>
      </c>
      <c r="AJ810" s="117"/>
      <c r="AK810" s="117"/>
      <c r="AL810" s="117"/>
      <c r="AM810" s="117">
        <f t="shared" si="639"/>
        <v>0</v>
      </c>
      <c r="AN810" s="144">
        <f t="shared" si="653"/>
        <v>0</v>
      </c>
      <c r="AP810" s="117"/>
      <c r="AQ810" s="117"/>
      <c r="AR810" s="117"/>
      <c r="AS810" s="117">
        <f t="shared" si="640"/>
        <v>0</v>
      </c>
      <c r="AT810" s="144">
        <f t="shared" si="654"/>
        <v>0</v>
      </c>
      <c r="AV810" s="117">
        <f t="shared" si="655"/>
        <v>0</v>
      </c>
      <c r="AW810" s="117">
        <f t="shared" si="656"/>
        <v>0</v>
      </c>
      <c r="AY810" s="117">
        <f t="shared" si="657"/>
        <v>3000</v>
      </c>
      <c r="AZ810" s="117">
        <f t="shared" si="658"/>
        <v>100</v>
      </c>
      <c r="BB810" s="117">
        <f t="shared" si="615"/>
        <v>0</v>
      </c>
      <c r="BC810" s="117">
        <f t="shared" si="641"/>
        <v>0</v>
      </c>
      <c r="BD810" s="117">
        <f t="shared" si="616"/>
        <v>3000</v>
      </c>
      <c r="BE810" s="93"/>
    </row>
    <row r="811" spans="1:57" ht="30" customHeight="1" x14ac:dyDescent="0.2">
      <c r="A811" s="74"/>
      <c r="B811" s="76"/>
      <c r="C811" s="76"/>
      <c r="D811" s="77"/>
      <c r="E811" s="78"/>
      <c r="F811" s="76"/>
      <c r="G811" s="79"/>
      <c r="H811" s="80"/>
      <c r="I811" s="81"/>
      <c r="J811" s="78"/>
      <c r="K811" s="127">
        <v>3</v>
      </c>
      <c r="L811" s="83"/>
      <c r="M811" s="77"/>
      <c r="N811" s="128" t="s">
        <v>66</v>
      </c>
      <c r="O811" s="129">
        <v>0</v>
      </c>
      <c r="P811" s="117">
        <v>1000</v>
      </c>
      <c r="Q811" s="117">
        <v>1000</v>
      </c>
      <c r="R811" s="117">
        <v>1000</v>
      </c>
      <c r="S811" s="117">
        <v>1000</v>
      </c>
      <c r="T811" s="117"/>
      <c r="U811" s="117"/>
      <c r="V811" s="117"/>
      <c r="W811" s="117">
        <v>1000</v>
      </c>
      <c r="X811" s="117">
        <f t="shared" si="648"/>
        <v>1000</v>
      </c>
      <c r="Y811" s="144">
        <f t="shared" si="649"/>
        <v>100</v>
      </c>
      <c r="AA811" s="117"/>
      <c r="AB811" s="117"/>
      <c r="AC811" s="117"/>
      <c r="AD811" s="117">
        <f t="shared" si="638"/>
        <v>0</v>
      </c>
      <c r="AE811" s="144">
        <f t="shared" si="650"/>
        <v>0</v>
      </c>
      <c r="AG811" s="117">
        <f t="shared" si="651"/>
        <v>1000</v>
      </c>
      <c r="AH811" s="117">
        <f t="shared" si="652"/>
        <v>100</v>
      </c>
      <c r="AJ811" s="117"/>
      <c r="AK811" s="117"/>
      <c r="AL811" s="117"/>
      <c r="AM811" s="117">
        <f t="shared" si="639"/>
        <v>0</v>
      </c>
      <c r="AN811" s="144">
        <f t="shared" si="653"/>
        <v>0</v>
      </c>
      <c r="AP811" s="117"/>
      <c r="AQ811" s="117"/>
      <c r="AR811" s="117"/>
      <c r="AS811" s="117">
        <f t="shared" si="640"/>
        <v>0</v>
      </c>
      <c r="AT811" s="144">
        <f t="shared" si="654"/>
        <v>0</v>
      </c>
      <c r="AV811" s="117">
        <f t="shared" si="655"/>
        <v>0</v>
      </c>
      <c r="AW811" s="117">
        <f t="shared" si="656"/>
        <v>0</v>
      </c>
      <c r="AY811" s="117">
        <f t="shared" si="657"/>
        <v>1000</v>
      </c>
      <c r="AZ811" s="117">
        <f t="shared" si="658"/>
        <v>100</v>
      </c>
      <c r="BB811" s="117">
        <f t="shared" si="615"/>
        <v>0</v>
      </c>
      <c r="BC811" s="117">
        <f t="shared" si="641"/>
        <v>0</v>
      </c>
      <c r="BD811" s="117">
        <f t="shared" si="616"/>
        <v>1000</v>
      </c>
      <c r="BE811" s="93"/>
    </row>
    <row r="812" spans="1:57" ht="30" customHeight="1" x14ac:dyDescent="0.2">
      <c r="A812" s="74"/>
      <c r="B812" s="76"/>
      <c r="C812" s="76"/>
      <c r="D812" s="77"/>
      <c r="E812" s="78"/>
      <c r="F812" s="76"/>
      <c r="G812" s="79"/>
      <c r="H812" s="80"/>
      <c r="I812" s="81"/>
      <c r="J812" s="78"/>
      <c r="K812" s="127">
        <v>5</v>
      </c>
      <c r="L812" s="83"/>
      <c r="M812" s="77"/>
      <c r="N812" s="128" t="s">
        <v>55</v>
      </c>
      <c r="O812" s="129">
        <v>7000</v>
      </c>
      <c r="P812" s="117">
        <v>7000</v>
      </c>
      <c r="Q812" s="117">
        <v>7000</v>
      </c>
      <c r="R812" s="117">
        <v>7000</v>
      </c>
      <c r="S812" s="117">
        <v>7000</v>
      </c>
      <c r="T812" s="117"/>
      <c r="U812" s="117"/>
      <c r="V812" s="117"/>
      <c r="W812" s="117">
        <v>3000</v>
      </c>
      <c r="X812" s="117">
        <f t="shared" si="648"/>
        <v>3000</v>
      </c>
      <c r="Y812" s="144">
        <f t="shared" si="649"/>
        <v>42.857142857142854</v>
      </c>
      <c r="AA812" s="117">
        <v>4000</v>
      </c>
      <c r="AB812" s="117"/>
      <c r="AC812" s="117"/>
      <c r="AD812" s="117">
        <f t="shared" si="638"/>
        <v>4000</v>
      </c>
      <c r="AE812" s="144">
        <f t="shared" si="650"/>
        <v>57.142857142857146</v>
      </c>
      <c r="AG812" s="117">
        <f t="shared" si="651"/>
        <v>7000</v>
      </c>
      <c r="AH812" s="117">
        <f t="shared" si="652"/>
        <v>100</v>
      </c>
      <c r="AJ812" s="117"/>
      <c r="AK812" s="117"/>
      <c r="AL812" s="117"/>
      <c r="AM812" s="117">
        <f t="shared" si="639"/>
        <v>0</v>
      </c>
      <c r="AN812" s="144">
        <f t="shared" si="653"/>
        <v>0</v>
      </c>
      <c r="AP812" s="117"/>
      <c r="AQ812" s="117"/>
      <c r="AR812" s="117"/>
      <c r="AS812" s="117">
        <f t="shared" si="640"/>
        <v>0</v>
      </c>
      <c r="AT812" s="144">
        <f t="shared" si="654"/>
        <v>0</v>
      </c>
      <c r="AV812" s="117">
        <f t="shared" si="655"/>
        <v>0</v>
      </c>
      <c r="AW812" s="117">
        <f t="shared" si="656"/>
        <v>0</v>
      </c>
      <c r="AY812" s="117">
        <f t="shared" si="657"/>
        <v>7000</v>
      </c>
      <c r="AZ812" s="117">
        <f t="shared" si="658"/>
        <v>100</v>
      </c>
      <c r="BB812" s="117">
        <f t="shared" si="615"/>
        <v>0</v>
      </c>
      <c r="BC812" s="117">
        <f t="shared" si="641"/>
        <v>0</v>
      </c>
      <c r="BD812" s="117">
        <f t="shared" si="616"/>
        <v>7000</v>
      </c>
      <c r="BE812" s="93"/>
    </row>
    <row r="813" spans="1:57" ht="30" customHeight="1" x14ac:dyDescent="0.2">
      <c r="A813" s="74"/>
      <c r="B813" s="76"/>
      <c r="C813" s="76"/>
      <c r="D813" s="77"/>
      <c r="E813" s="78"/>
      <c r="F813" s="76"/>
      <c r="G813" s="79"/>
      <c r="H813" s="80"/>
      <c r="I813" s="81"/>
      <c r="J813" s="78"/>
      <c r="K813" s="127">
        <v>7</v>
      </c>
      <c r="L813" s="83"/>
      <c r="M813" s="77"/>
      <c r="N813" s="128" t="s">
        <v>56</v>
      </c>
      <c r="O813" s="129">
        <v>0</v>
      </c>
      <c r="P813" s="117"/>
      <c r="Q813" s="239"/>
      <c r="R813" s="240"/>
      <c r="S813" s="117"/>
      <c r="T813" s="117"/>
      <c r="U813" s="117"/>
      <c r="V813" s="117"/>
      <c r="W813" s="117"/>
      <c r="X813" s="117">
        <f t="shared" si="648"/>
        <v>0</v>
      </c>
      <c r="Y813" s="144" t="e">
        <f t="shared" si="649"/>
        <v>#DIV/0!</v>
      </c>
      <c r="AA813" s="117"/>
      <c r="AB813" s="117"/>
      <c r="AC813" s="117"/>
      <c r="AD813" s="117">
        <f t="shared" si="638"/>
        <v>0</v>
      </c>
      <c r="AE813" s="144" t="e">
        <f t="shared" si="650"/>
        <v>#DIV/0!</v>
      </c>
      <c r="AG813" s="117">
        <f t="shared" si="651"/>
        <v>0</v>
      </c>
      <c r="AH813" s="117" t="e">
        <f t="shared" si="652"/>
        <v>#DIV/0!</v>
      </c>
      <c r="AJ813" s="117"/>
      <c r="AK813" s="117"/>
      <c r="AL813" s="117"/>
      <c r="AM813" s="117">
        <f t="shared" si="639"/>
        <v>0</v>
      </c>
      <c r="AN813" s="144" t="e">
        <f t="shared" si="653"/>
        <v>#DIV/0!</v>
      </c>
      <c r="AP813" s="117"/>
      <c r="AQ813" s="117"/>
      <c r="AR813" s="117"/>
      <c r="AS813" s="117">
        <f t="shared" si="640"/>
        <v>0</v>
      </c>
      <c r="AT813" s="144" t="e">
        <f t="shared" si="654"/>
        <v>#DIV/0!</v>
      </c>
      <c r="AV813" s="117">
        <f t="shared" si="655"/>
        <v>0</v>
      </c>
      <c r="AW813" s="117" t="e">
        <f t="shared" si="656"/>
        <v>#DIV/0!</v>
      </c>
      <c r="AY813" s="117">
        <f t="shared" si="657"/>
        <v>0</v>
      </c>
      <c r="AZ813" s="117" t="e">
        <f t="shared" si="658"/>
        <v>#DIV/0!</v>
      </c>
      <c r="BB813" s="117">
        <f t="shared" si="615"/>
        <v>0</v>
      </c>
      <c r="BC813" s="117" t="e">
        <f t="shared" si="641"/>
        <v>#DIV/0!</v>
      </c>
      <c r="BD813" s="117">
        <f t="shared" si="616"/>
        <v>0</v>
      </c>
      <c r="BE813" s="93"/>
    </row>
    <row r="814" spans="1:57" ht="30" customHeight="1" x14ac:dyDescent="0.2">
      <c r="A814" s="74"/>
      <c r="B814" s="76"/>
      <c r="C814" s="76"/>
      <c r="D814" s="77"/>
      <c r="E814" s="78"/>
      <c r="F814" s="76"/>
      <c r="G814" s="79"/>
      <c r="H814" s="80"/>
      <c r="I814" s="81"/>
      <c r="J814" s="124" t="s">
        <v>84</v>
      </c>
      <c r="K814" s="82"/>
      <c r="L814" s="83"/>
      <c r="M814" s="77"/>
      <c r="N814" s="101" t="s">
        <v>120</v>
      </c>
      <c r="O814" s="102">
        <v>4751000</v>
      </c>
      <c r="P814" s="103">
        <f>P815+P816</f>
        <v>5804000</v>
      </c>
      <c r="Q814" s="125">
        <f>Q815+Q816</f>
        <v>6165000</v>
      </c>
      <c r="R814" s="126">
        <f>R815+R816</f>
        <v>6524000</v>
      </c>
      <c r="S814" s="103">
        <f>S815+S816</f>
        <v>5804000</v>
      </c>
      <c r="T814" s="103"/>
      <c r="U814" s="103">
        <f>U815+U816</f>
        <v>0</v>
      </c>
      <c r="V814" s="103">
        <f>V815+V816</f>
        <v>0</v>
      </c>
      <c r="W814" s="103">
        <f>W815+W816</f>
        <v>1511000</v>
      </c>
      <c r="X814" s="103">
        <f t="shared" si="648"/>
        <v>1511000</v>
      </c>
      <c r="Y814" s="103">
        <f t="shared" si="649"/>
        <v>26.033769813921435</v>
      </c>
      <c r="AA814" s="103">
        <f>AA815+AA816</f>
        <v>1430000</v>
      </c>
      <c r="AB814" s="103">
        <f>AB815+AB816</f>
        <v>1430000</v>
      </c>
      <c r="AC814" s="103">
        <f>AC815+AC816</f>
        <v>1430000</v>
      </c>
      <c r="AD814" s="103">
        <f t="shared" si="638"/>
        <v>4290000</v>
      </c>
      <c r="AE814" s="103">
        <f t="shared" si="650"/>
        <v>73.914541695382496</v>
      </c>
      <c r="AG814" s="103">
        <f t="shared" si="651"/>
        <v>5801000</v>
      </c>
      <c r="AH814" s="103">
        <f t="shared" si="652"/>
        <v>99.948311509303934</v>
      </c>
      <c r="AJ814" s="103">
        <f>AJ815+AJ816</f>
        <v>0</v>
      </c>
      <c r="AK814" s="103">
        <f>AK815+AK816</f>
        <v>0</v>
      </c>
      <c r="AL814" s="103">
        <f>AL815+AL816</f>
        <v>0</v>
      </c>
      <c r="AM814" s="103">
        <f t="shared" si="639"/>
        <v>0</v>
      </c>
      <c r="AN814" s="103">
        <f t="shared" si="653"/>
        <v>0</v>
      </c>
      <c r="AP814" s="103">
        <f>AP815+AP816</f>
        <v>0</v>
      </c>
      <c r="AQ814" s="103">
        <f>AQ815+AQ816</f>
        <v>3000</v>
      </c>
      <c r="AR814" s="103">
        <f>AR815+AR816</f>
        <v>0</v>
      </c>
      <c r="AS814" s="103">
        <f t="shared" si="640"/>
        <v>3000</v>
      </c>
      <c r="AT814" s="103">
        <f t="shared" si="654"/>
        <v>5.1688490696071676E-2</v>
      </c>
      <c r="AV814" s="103">
        <f t="shared" si="655"/>
        <v>3000</v>
      </c>
      <c r="AW814" s="103">
        <f t="shared" si="656"/>
        <v>5.1688490696071676E-2</v>
      </c>
      <c r="AY814" s="103">
        <f t="shared" si="657"/>
        <v>5804000</v>
      </c>
      <c r="AZ814" s="103">
        <f t="shared" si="658"/>
        <v>100</v>
      </c>
      <c r="BB814" s="102">
        <f t="shared" si="615"/>
        <v>0</v>
      </c>
      <c r="BC814" s="103">
        <f t="shared" si="641"/>
        <v>0</v>
      </c>
      <c r="BD814" s="103">
        <f t="shared" si="616"/>
        <v>5804000</v>
      </c>
      <c r="BE814" s="93"/>
    </row>
    <row r="815" spans="1:57" ht="30" customHeight="1" x14ac:dyDescent="0.2">
      <c r="A815" s="74"/>
      <c r="B815" s="76"/>
      <c r="C815" s="76"/>
      <c r="D815" s="77"/>
      <c r="E815" s="78"/>
      <c r="F815" s="76"/>
      <c r="G815" s="79"/>
      <c r="H815" s="80"/>
      <c r="I815" s="81"/>
      <c r="J815" s="78"/>
      <c r="K815" s="127">
        <v>1</v>
      </c>
      <c r="L815" s="83"/>
      <c r="M815" s="77"/>
      <c r="N815" s="128" t="s">
        <v>146</v>
      </c>
      <c r="O815" s="129">
        <v>4748000</v>
      </c>
      <c r="P815" s="117">
        <v>5800000</v>
      </c>
      <c r="Q815" s="117">
        <v>6160000</v>
      </c>
      <c r="R815" s="117">
        <v>6518000</v>
      </c>
      <c r="S815" s="117">
        <v>5800000</v>
      </c>
      <c r="T815" s="117"/>
      <c r="U815" s="117"/>
      <c r="V815" s="117"/>
      <c r="W815" s="117">
        <v>1510000</v>
      </c>
      <c r="X815" s="117">
        <f t="shared" si="648"/>
        <v>1510000</v>
      </c>
      <c r="Y815" s="117">
        <f t="shared" si="649"/>
        <v>26.03448275862069</v>
      </c>
      <c r="AA815" s="117">
        <v>1430000</v>
      </c>
      <c r="AB815" s="117">
        <v>1430000</v>
      </c>
      <c r="AC815" s="117">
        <v>1430000</v>
      </c>
      <c r="AD815" s="117">
        <f t="shared" si="638"/>
        <v>4290000</v>
      </c>
      <c r="AE815" s="117">
        <f t="shared" si="650"/>
        <v>73.965517241379317</v>
      </c>
      <c r="AG815" s="117">
        <f t="shared" si="651"/>
        <v>5800000</v>
      </c>
      <c r="AH815" s="117">
        <f t="shared" si="652"/>
        <v>100</v>
      </c>
      <c r="AJ815" s="117"/>
      <c r="AK815" s="117"/>
      <c r="AL815" s="117"/>
      <c r="AM815" s="117">
        <f t="shared" si="639"/>
        <v>0</v>
      </c>
      <c r="AN815" s="117">
        <f t="shared" si="653"/>
        <v>0</v>
      </c>
      <c r="AP815" s="117"/>
      <c r="AQ815" s="117"/>
      <c r="AR815" s="117"/>
      <c r="AS815" s="117">
        <f t="shared" si="640"/>
        <v>0</v>
      </c>
      <c r="AT815" s="117">
        <f t="shared" si="654"/>
        <v>0</v>
      </c>
      <c r="AV815" s="117">
        <f t="shared" si="655"/>
        <v>0</v>
      </c>
      <c r="AW815" s="117">
        <f t="shared" si="656"/>
        <v>0</v>
      </c>
      <c r="AY815" s="117">
        <f t="shared" si="657"/>
        <v>5800000</v>
      </c>
      <c r="AZ815" s="117">
        <f t="shared" si="658"/>
        <v>100</v>
      </c>
      <c r="BB815" s="117">
        <f t="shared" si="615"/>
        <v>0</v>
      </c>
      <c r="BC815" s="117">
        <f t="shared" si="641"/>
        <v>0</v>
      </c>
      <c r="BD815" s="117">
        <f t="shared" si="616"/>
        <v>5800000</v>
      </c>
      <c r="BE815" s="93"/>
    </row>
    <row r="816" spans="1:57" ht="43.5" customHeight="1" x14ac:dyDescent="0.2">
      <c r="A816" s="74"/>
      <c r="B816" s="76"/>
      <c r="C816" s="76"/>
      <c r="D816" s="77"/>
      <c r="E816" s="78"/>
      <c r="F816" s="76"/>
      <c r="G816" s="79"/>
      <c r="H816" s="80"/>
      <c r="I816" s="81"/>
      <c r="J816" s="78"/>
      <c r="K816" s="127">
        <v>3</v>
      </c>
      <c r="L816" s="83"/>
      <c r="M816" s="77"/>
      <c r="N816" s="128" t="s">
        <v>129</v>
      </c>
      <c r="O816" s="129">
        <v>3000</v>
      </c>
      <c r="P816" s="117">
        <v>4000</v>
      </c>
      <c r="Q816" s="117">
        <v>5000</v>
      </c>
      <c r="R816" s="117">
        <v>6000</v>
      </c>
      <c r="S816" s="117">
        <v>4000</v>
      </c>
      <c r="T816" s="117"/>
      <c r="U816" s="117"/>
      <c r="V816" s="117"/>
      <c r="W816" s="117">
        <v>1000</v>
      </c>
      <c r="X816" s="117">
        <f t="shared" si="648"/>
        <v>1000</v>
      </c>
      <c r="Y816" s="117">
        <f t="shared" si="649"/>
        <v>25</v>
      </c>
      <c r="AA816" s="117"/>
      <c r="AB816" s="117"/>
      <c r="AC816" s="117"/>
      <c r="AD816" s="117">
        <f t="shared" si="638"/>
        <v>0</v>
      </c>
      <c r="AE816" s="117">
        <f t="shared" si="650"/>
        <v>0</v>
      </c>
      <c r="AG816" s="117">
        <f t="shared" si="651"/>
        <v>1000</v>
      </c>
      <c r="AH816" s="117">
        <f t="shared" si="652"/>
        <v>25</v>
      </c>
      <c r="AJ816" s="117"/>
      <c r="AK816" s="117"/>
      <c r="AL816" s="117"/>
      <c r="AM816" s="117">
        <f t="shared" si="639"/>
        <v>0</v>
      </c>
      <c r="AN816" s="117">
        <f t="shared" si="653"/>
        <v>0</v>
      </c>
      <c r="AP816" s="117"/>
      <c r="AQ816" s="117">
        <v>3000</v>
      </c>
      <c r="AR816" s="117"/>
      <c r="AS816" s="117">
        <f t="shared" si="640"/>
        <v>3000</v>
      </c>
      <c r="AT816" s="117">
        <f t="shared" si="654"/>
        <v>75</v>
      </c>
      <c r="AV816" s="117">
        <f t="shared" si="655"/>
        <v>3000</v>
      </c>
      <c r="AW816" s="117">
        <f t="shared" si="656"/>
        <v>75</v>
      </c>
      <c r="AY816" s="117">
        <f t="shared" si="657"/>
        <v>4000</v>
      </c>
      <c r="AZ816" s="117">
        <f t="shared" si="658"/>
        <v>100</v>
      </c>
      <c r="BB816" s="117">
        <f t="shared" si="615"/>
        <v>0</v>
      </c>
      <c r="BC816" s="117">
        <f t="shared" si="641"/>
        <v>0</v>
      </c>
      <c r="BD816" s="117">
        <f t="shared" si="616"/>
        <v>4000</v>
      </c>
      <c r="BE816" s="93"/>
    </row>
    <row r="817" spans="1:57" ht="30" customHeight="1" x14ac:dyDescent="0.2">
      <c r="A817" s="74"/>
      <c r="B817" s="76"/>
      <c r="C817" s="76"/>
      <c r="D817" s="426" t="s">
        <v>89</v>
      </c>
      <c r="E817" s="427"/>
      <c r="F817" s="428"/>
      <c r="G817" s="429"/>
      <c r="H817" s="430"/>
      <c r="I817" s="431"/>
      <c r="J817" s="427"/>
      <c r="K817" s="432"/>
      <c r="L817" s="433"/>
      <c r="M817" s="434"/>
      <c r="N817" s="435" t="s">
        <v>147</v>
      </c>
      <c r="O817" s="436">
        <v>3457000</v>
      </c>
      <c r="P817" s="437">
        <f>P818</f>
        <v>3730000</v>
      </c>
      <c r="Q817" s="437">
        <f>Q818</f>
        <v>3169000</v>
      </c>
      <c r="R817" s="437">
        <f>R818</f>
        <v>3306000</v>
      </c>
      <c r="S817" s="437">
        <f>S818</f>
        <v>3730000</v>
      </c>
      <c r="T817" s="437"/>
      <c r="U817" s="437">
        <f>U818</f>
        <v>123000</v>
      </c>
      <c r="V817" s="437">
        <f>V818</f>
        <v>79000</v>
      </c>
      <c r="W817" s="437">
        <f>W1449+W818+W1139+W1195+W1393</f>
        <v>609000</v>
      </c>
      <c r="X817" s="437">
        <f t="shared" si="637"/>
        <v>811000</v>
      </c>
      <c r="Y817" s="437">
        <f t="shared" si="631"/>
        <v>21.742627345844504</v>
      </c>
      <c r="Z817" s="438"/>
      <c r="AA817" s="437">
        <f>AA818</f>
        <v>287000</v>
      </c>
      <c r="AB817" s="437">
        <f>AB818</f>
        <v>284000</v>
      </c>
      <c r="AC817" s="437">
        <f>AC1449+AC818+AC1139+AC1195+AC1393</f>
        <v>284000</v>
      </c>
      <c r="AD817" s="437">
        <f t="shared" si="638"/>
        <v>855000</v>
      </c>
      <c r="AE817" s="437">
        <f t="shared" si="625"/>
        <v>22.922252010723859</v>
      </c>
      <c r="AF817" s="438"/>
      <c r="AG817" s="437">
        <f t="shared" si="632"/>
        <v>1666000</v>
      </c>
      <c r="AH817" s="437">
        <f t="shared" si="633"/>
        <v>44.664879356568363</v>
      </c>
      <c r="AI817" s="438"/>
      <c r="AJ817" s="437">
        <f>AJ818</f>
        <v>427000</v>
      </c>
      <c r="AK817" s="437">
        <f>AK818</f>
        <v>426000</v>
      </c>
      <c r="AL817" s="437">
        <f>AL1449+AL818+AL1139+AL1195+AL1393</f>
        <v>463000</v>
      </c>
      <c r="AM817" s="437">
        <f t="shared" si="639"/>
        <v>1316000</v>
      </c>
      <c r="AN817" s="437">
        <f t="shared" si="627"/>
        <v>35.281501340482571</v>
      </c>
      <c r="AO817" s="438"/>
      <c r="AP817" s="437">
        <f>AP818</f>
        <v>210000</v>
      </c>
      <c r="AQ817" s="437">
        <f>AQ818</f>
        <v>206000</v>
      </c>
      <c r="AR817" s="437">
        <f>AR1449+AR818+AR1139+AR1195+AR1393</f>
        <v>332000</v>
      </c>
      <c r="AS817" s="437">
        <f t="shared" si="640"/>
        <v>748000</v>
      </c>
      <c r="AT817" s="437">
        <f t="shared" si="629"/>
        <v>20.053619302949063</v>
      </c>
      <c r="AU817" s="438"/>
      <c r="AV817" s="437">
        <f t="shared" si="621"/>
        <v>2064000</v>
      </c>
      <c r="AW817" s="437">
        <f t="shared" si="634"/>
        <v>55.335120643431637</v>
      </c>
      <c r="AX817" s="438"/>
      <c r="AY817" s="437">
        <f t="shared" si="635"/>
        <v>3730000</v>
      </c>
      <c r="AZ817" s="437">
        <f t="shared" si="636"/>
        <v>100</v>
      </c>
      <c r="BB817" s="95">
        <f t="shared" si="615"/>
        <v>0</v>
      </c>
      <c r="BC817" s="96">
        <f t="shared" si="641"/>
        <v>0</v>
      </c>
      <c r="BD817" s="96">
        <f t="shared" si="616"/>
        <v>3730000</v>
      </c>
      <c r="BE817" s="93"/>
    </row>
    <row r="818" spans="1:57" ht="30" customHeight="1" x14ac:dyDescent="0.2">
      <c r="A818" s="74"/>
      <c r="B818" s="76"/>
      <c r="C818" s="76"/>
      <c r="D818" s="77"/>
      <c r="E818" s="97" t="s">
        <v>57</v>
      </c>
      <c r="F818" s="76"/>
      <c r="G818" s="79"/>
      <c r="H818" s="80"/>
      <c r="I818" s="81"/>
      <c r="J818" s="78"/>
      <c r="K818" s="82"/>
      <c r="L818" s="83"/>
      <c r="M818" s="77"/>
      <c r="N818" s="84" t="s">
        <v>138</v>
      </c>
      <c r="O818" s="98">
        <v>3457000</v>
      </c>
      <c r="P818" s="99">
        <f t="shared" ref="P818:S821" si="659">P819</f>
        <v>3730000</v>
      </c>
      <c r="Q818" s="99">
        <f t="shared" si="659"/>
        <v>3169000</v>
      </c>
      <c r="R818" s="99">
        <f t="shared" si="659"/>
        <v>3306000</v>
      </c>
      <c r="S818" s="99">
        <f t="shared" si="659"/>
        <v>3730000</v>
      </c>
      <c r="T818" s="99"/>
      <c r="U818" s="99">
        <f t="shared" ref="U818:V821" si="660">U819</f>
        <v>123000</v>
      </c>
      <c r="V818" s="99">
        <f t="shared" si="660"/>
        <v>79000</v>
      </c>
      <c r="W818" s="99">
        <f>W1450+W819+W1140+W1196+W1394</f>
        <v>609000</v>
      </c>
      <c r="X818" s="99">
        <f t="shared" si="637"/>
        <v>811000</v>
      </c>
      <c r="Y818" s="99">
        <f t="shared" si="631"/>
        <v>21.742627345844504</v>
      </c>
      <c r="AA818" s="99">
        <f t="shared" ref="AA818:AB821" si="661">AA819</f>
        <v>287000</v>
      </c>
      <c r="AB818" s="99">
        <f t="shared" si="661"/>
        <v>284000</v>
      </c>
      <c r="AC818" s="99">
        <f>AC1450+AC819+AC1140+AC1196+AC1394</f>
        <v>284000</v>
      </c>
      <c r="AD818" s="99">
        <f t="shared" si="638"/>
        <v>855000</v>
      </c>
      <c r="AE818" s="99">
        <f t="shared" si="625"/>
        <v>22.922252010723859</v>
      </c>
      <c r="AG818" s="99">
        <f t="shared" si="632"/>
        <v>1666000</v>
      </c>
      <c r="AH818" s="99">
        <f t="shared" si="633"/>
        <v>44.664879356568363</v>
      </c>
      <c r="AJ818" s="99">
        <f t="shared" ref="AJ818:AK821" si="662">AJ819</f>
        <v>427000</v>
      </c>
      <c r="AK818" s="99">
        <f t="shared" si="662"/>
        <v>426000</v>
      </c>
      <c r="AL818" s="99">
        <f>AL1450+AL819+AL1140+AL1196+AL1394</f>
        <v>463000</v>
      </c>
      <c r="AM818" s="99">
        <f t="shared" si="639"/>
        <v>1316000</v>
      </c>
      <c r="AN818" s="99">
        <f t="shared" si="627"/>
        <v>35.281501340482571</v>
      </c>
      <c r="AP818" s="99">
        <f t="shared" ref="AP818:AQ821" si="663">AP819</f>
        <v>210000</v>
      </c>
      <c r="AQ818" s="99">
        <f t="shared" si="663"/>
        <v>206000</v>
      </c>
      <c r="AR818" s="99">
        <f>AR1450+AR819+AR1140+AR1196+AR1394</f>
        <v>332000</v>
      </c>
      <c r="AS818" s="99">
        <f t="shared" si="640"/>
        <v>748000</v>
      </c>
      <c r="AT818" s="99">
        <f t="shared" si="629"/>
        <v>20.053619302949063</v>
      </c>
      <c r="AV818" s="99">
        <f t="shared" si="621"/>
        <v>2064000</v>
      </c>
      <c r="AW818" s="99">
        <f t="shared" si="634"/>
        <v>55.335120643431637</v>
      </c>
      <c r="AY818" s="99">
        <f t="shared" si="635"/>
        <v>3730000</v>
      </c>
      <c r="AZ818" s="99">
        <f t="shared" si="636"/>
        <v>100</v>
      </c>
      <c r="BB818" s="98">
        <f t="shared" si="615"/>
        <v>0</v>
      </c>
      <c r="BC818" s="99">
        <f t="shared" si="641"/>
        <v>0</v>
      </c>
      <c r="BD818" s="99">
        <f t="shared" si="616"/>
        <v>3730000</v>
      </c>
      <c r="BE818" s="93"/>
    </row>
    <row r="819" spans="1:57" ht="30" customHeight="1" x14ac:dyDescent="0.2">
      <c r="A819" s="74"/>
      <c r="B819" s="76"/>
      <c r="C819" s="76"/>
      <c r="D819" s="77"/>
      <c r="E819" s="78"/>
      <c r="F819" s="100">
        <v>2</v>
      </c>
      <c r="G819" s="79"/>
      <c r="H819" s="80"/>
      <c r="I819" s="81"/>
      <c r="J819" s="78"/>
      <c r="K819" s="82"/>
      <c r="L819" s="83"/>
      <c r="M819" s="77"/>
      <c r="N819" s="101" t="s">
        <v>139</v>
      </c>
      <c r="O819" s="102">
        <v>3457000</v>
      </c>
      <c r="P819" s="103">
        <f t="shared" si="659"/>
        <v>3730000</v>
      </c>
      <c r="Q819" s="125">
        <f t="shared" si="659"/>
        <v>3169000</v>
      </c>
      <c r="R819" s="126">
        <f t="shared" si="659"/>
        <v>3306000</v>
      </c>
      <c r="S819" s="103">
        <f t="shared" si="659"/>
        <v>3730000</v>
      </c>
      <c r="T819" s="103"/>
      <c r="U819" s="103">
        <f t="shared" si="660"/>
        <v>123000</v>
      </c>
      <c r="V819" s="103">
        <f t="shared" si="660"/>
        <v>79000</v>
      </c>
      <c r="W819" s="103">
        <f>W1451+W820+W1141+W1197+W1395</f>
        <v>609000</v>
      </c>
      <c r="X819" s="103">
        <f t="shared" si="637"/>
        <v>811000</v>
      </c>
      <c r="Y819" s="103">
        <f t="shared" si="631"/>
        <v>21.742627345844504</v>
      </c>
      <c r="AA819" s="103">
        <f t="shared" si="661"/>
        <v>287000</v>
      </c>
      <c r="AB819" s="103">
        <f t="shared" si="661"/>
        <v>284000</v>
      </c>
      <c r="AC819" s="103">
        <f>AC1451+AC820+AC1141+AC1197+AC1395</f>
        <v>284000</v>
      </c>
      <c r="AD819" s="103">
        <f t="shared" si="638"/>
        <v>855000</v>
      </c>
      <c r="AE819" s="103">
        <f t="shared" si="625"/>
        <v>22.922252010723859</v>
      </c>
      <c r="AG819" s="103">
        <f t="shared" si="632"/>
        <v>1666000</v>
      </c>
      <c r="AH819" s="103">
        <f t="shared" si="633"/>
        <v>44.664879356568363</v>
      </c>
      <c r="AJ819" s="103">
        <f t="shared" si="662"/>
        <v>427000</v>
      </c>
      <c r="AK819" s="103">
        <f t="shared" si="662"/>
        <v>426000</v>
      </c>
      <c r="AL819" s="103">
        <f>AL1451+AL820+AL1141+AL1197+AL1395</f>
        <v>463000</v>
      </c>
      <c r="AM819" s="103">
        <f t="shared" si="639"/>
        <v>1316000</v>
      </c>
      <c r="AN819" s="103">
        <f t="shared" si="627"/>
        <v>35.281501340482571</v>
      </c>
      <c r="AP819" s="103">
        <f t="shared" si="663"/>
        <v>210000</v>
      </c>
      <c r="AQ819" s="103">
        <f t="shared" si="663"/>
        <v>206000</v>
      </c>
      <c r="AR819" s="103">
        <f>AR1451+AR820+AR1141+AR1197+AR1395</f>
        <v>332000</v>
      </c>
      <c r="AS819" s="103">
        <f t="shared" si="640"/>
        <v>748000</v>
      </c>
      <c r="AT819" s="103">
        <f t="shared" si="629"/>
        <v>20.053619302949063</v>
      </c>
      <c r="AV819" s="103">
        <f t="shared" si="621"/>
        <v>2064000</v>
      </c>
      <c r="AW819" s="103">
        <f t="shared" si="634"/>
        <v>55.335120643431637</v>
      </c>
      <c r="AY819" s="103">
        <f t="shared" si="635"/>
        <v>3730000</v>
      </c>
      <c r="AZ819" s="103">
        <f t="shared" si="636"/>
        <v>100</v>
      </c>
      <c r="BB819" s="102">
        <f t="shared" si="615"/>
        <v>0</v>
      </c>
      <c r="BC819" s="103">
        <f t="shared" si="641"/>
        <v>0</v>
      </c>
      <c r="BD819" s="103">
        <f t="shared" si="616"/>
        <v>3730000</v>
      </c>
      <c r="BE819" s="93"/>
    </row>
    <row r="820" spans="1:57" ht="30" customHeight="1" x14ac:dyDescent="0.2">
      <c r="A820" s="74"/>
      <c r="B820" s="76"/>
      <c r="C820" s="76"/>
      <c r="D820" s="77"/>
      <c r="E820" s="78"/>
      <c r="F820" s="76"/>
      <c r="G820" s="104">
        <v>0</v>
      </c>
      <c r="H820" s="105"/>
      <c r="I820" s="81"/>
      <c r="J820" s="78"/>
      <c r="K820" s="82"/>
      <c r="L820" s="83"/>
      <c r="M820" s="77"/>
      <c r="N820" s="101" t="s">
        <v>139</v>
      </c>
      <c r="O820" s="102">
        <v>3457000</v>
      </c>
      <c r="P820" s="103">
        <f t="shared" si="659"/>
        <v>3730000</v>
      </c>
      <c r="Q820" s="125">
        <f t="shared" si="659"/>
        <v>3169000</v>
      </c>
      <c r="R820" s="126">
        <f t="shared" si="659"/>
        <v>3306000</v>
      </c>
      <c r="S820" s="103">
        <f t="shared" si="659"/>
        <v>3730000</v>
      </c>
      <c r="T820" s="103"/>
      <c r="U820" s="103">
        <f t="shared" si="660"/>
        <v>123000</v>
      </c>
      <c r="V820" s="103">
        <f t="shared" si="660"/>
        <v>79000</v>
      </c>
      <c r="W820" s="103">
        <f>W1452+W821+W1142+W1198+W1396</f>
        <v>609000</v>
      </c>
      <c r="X820" s="103">
        <f t="shared" si="637"/>
        <v>811000</v>
      </c>
      <c r="Y820" s="103">
        <f t="shared" si="631"/>
        <v>21.742627345844504</v>
      </c>
      <c r="AA820" s="103">
        <f t="shared" si="661"/>
        <v>287000</v>
      </c>
      <c r="AB820" s="103">
        <f t="shared" si="661"/>
        <v>284000</v>
      </c>
      <c r="AC820" s="103">
        <f>AC1452+AC821+AC1142+AC1198+AC1396</f>
        <v>284000</v>
      </c>
      <c r="AD820" s="103">
        <f t="shared" si="638"/>
        <v>855000</v>
      </c>
      <c r="AE820" s="103">
        <f t="shared" si="625"/>
        <v>22.922252010723859</v>
      </c>
      <c r="AG820" s="103">
        <f t="shared" si="632"/>
        <v>1666000</v>
      </c>
      <c r="AH820" s="103">
        <f t="shared" si="633"/>
        <v>44.664879356568363</v>
      </c>
      <c r="AJ820" s="103">
        <f t="shared" si="662"/>
        <v>427000</v>
      </c>
      <c r="AK820" s="103">
        <f t="shared" si="662"/>
        <v>426000</v>
      </c>
      <c r="AL820" s="103">
        <f>AL1452+AL821+AL1142+AL1198+AL1396</f>
        <v>463000</v>
      </c>
      <c r="AM820" s="103">
        <f t="shared" si="639"/>
        <v>1316000</v>
      </c>
      <c r="AN820" s="103">
        <f t="shared" si="627"/>
        <v>35.281501340482571</v>
      </c>
      <c r="AP820" s="103">
        <f t="shared" si="663"/>
        <v>210000</v>
      </c>
      <c r="AQ820" s="103">
        <f t="shared" si="663"/>
        <v>206000</v>
      </c>
      <c r="AR820" s="103">
        <f>AR1452+AR821+AR1142+AR1198+AR1396</f>
        <v>332000</v>
      </c>
      <c r="AS820" s="103">
        <f t="shared" si="640"/>
        <v>748000</v>
      </c>
      <c r="AT820" s="103">
        <f t="shared" si="629"/>
        <v>20.053619302949063</v>
      </c>
      <c r="AV820" s="103">
        <f t="shared" si="621"/>
        <v>2064000</v>
      </c>
      <c r="AW820" s="103">
        <f t="shared" si="634"/>
        <v>55.335120643431637</v>
      </c>
      <c r="AY820" s="103">
        <f t="shared" si="635"/>
        <v>3730000</v>
      </c>
      <c r="AZ820" s="103">
        <f t="shared" si="636"/>
        <v>100</v>
      </c>
      <c r="BB820" s="102">
        <f t="shared" si="615"/>
        <v>0</v>
      </c>
      <c r="BC820" s="103">
        <f t="shared" si="641"/>
        <v>0</v>
      </c>
      <c r="BD820" s="103">
        <f t="shared" si="616"/>
        <v>3730000</v>
      </c>
      <c r="BE820" s="93"/>
    </row>
    <row r="821" spans="1:57" ht="30" customHeight="1" x14ac:dyDescent="0.2">
      <c r="A821" s="74"/>
      <c r="B821" s="76"/>
      <c r="C821" s="76"/>
      <c r="D821" s="77"/>
      <c r="E821" s="78"/>
      <c r="F821" s="76"/>
      <c r="G821" s="104"/>
      <c r="H821" s="169" t="s">
        <v>43</v>
      </c>
      <c r="I821" s="81"/>
      <c r="J821" s="78"/>
      <c r="K821" s="82"/>
      <c r="L821" s="83"/>
      <c r="M821" s="77"/>
      <c r="N821" s="101" t="s">
        <v>139</v>
      </c>
      <c r="O821" s="102">
        <v>3457000</v>
      </c>
      <c r="P821" s="103">
        <f t="shared" si="659"/>
        <v>3730000</v>
      </c>
      <c r="Q821" s="125">
        <f t="shared" si="659"/>
        <v>3169000</v>
      </c>
      <c r="R821" s="126">
        <f t="shared" si="659"/>
        <v>3306000</v>
      </c>
      <c r="S821" s="103">
        <f t="shared" si="659"/>
        <v>3730000</v>
      </c>
      <c r="T821" s="103"/>
      <c r="U821" s="103">
        <f t="shared" si="660"/>
        <v>123000</v>
      </c>
      <c r="V821" s="103">
        <f t="shared" si="660"/>
        <v>79000</v>
      </c>
      <c r="W821" s="103">
        <f>W1453+W822+W1143+W1199+W1397</f>
        <v>609000</v>
      </c>
      <c r="X821" s="103">
        <f t="shared" si="637"/>
        <v>811000</v>
      </c>
      <c r="Y821" s="103">
        <f t="shared" si="631"/>
        <v>21.742627345844504</v>
      </c>
      <c r="AA821" s="103">
        <f t="shared" si="661"/>
        <v>287000</v>
      </c>
      <c r="AB821" s="103">
        <f t="shared" si="661"/>
        <v>284000</v>
      </c>
      <c r="AC821" s="103">
        <f>AC1453+AC822+AC1143+AC1199+AC1397</f>
        <v>284000</v>
      </c>
      <c r="AD821" s="103">
        <f t="shared" si="638"/>
        <v>855000</v>
      </c>
      <c r="AE821" s="103">
        <f t="shared" si="625"/>
        <v>22.922252010723859</v>
      </c>
      <c r="AG821" s="103">
        <f t="shared" si="632"/>
        <v>1666000</v>
      </c>
      <c r="AH821" s="103">
        <f t="shared" si="633"/>
        <v>44.664879356568363</v>
      </c>
      <c r="AJ821" s="103">
        <f t="shared" si="662"/>
        <v>427000</v>
      </c>
      <c r="AK821" s="103">
        <f t="shared" si="662"/>
        <v>426000</v>
      </c>
      <c r="AL821" s="103">
        <f>AL1453+AL822+AL1143+AL1199+AL1397</f>
        <v>463000</v>
      </c>
      <c r="AM821" s="103">
        <f t="shared" si="639"/>
        <v>1316000</v>
      </c>
      <c r="AN821" s="103">
        <f t="shared" si="627"/>
        <v>35.281501340482571</v>
      </c>
      <c r="AP821" s="103">
        <f t="shared" si="663"/>
        <v>210000</v>
      </c>
      <c r="AQ821" s="103">
        <f t="shared" si="663"/>
        <v>206000</v>
      </c>
      <c r="AR821" s="103">
        <f>AR1453+AR822+AR1143+AR1199+AR1397</f>
        <v>332000</v>
      </c>
      <c r="AS821" s="103">
        <f t="shared" si="640"/>
        <v>748000</v>
      </c>
      <c r="AT821" s="103">
        <f t="shared" si="629"/>
        <v>20.053619302949063</v>
      </c>
      <c r="AV821" s="103">
        <f t="shared" si="621"/>
        <v>2064000</v>
      </c>
      <c r="AW821" s="103">
        <f t="shared" si="634"/>
        <v>55.335120643431637</v>
      </c>
      <c r="AY821" s="103">
        <f t="shared" si="635"/>
        <v>3730000</v>
      </c>
      <c r="AZ821" s="103">
        <f t="shared" si="636"/>
        <v>100</v>
      </c>
      <c r="BB821" s="102">
        <f t="shared" si="615"/>
        <v>0</v>
      </c>
      <c r="BC821" s="103">
        <f t="shared" si="641"/>
        <v>0</v>
      </c>
      <c r="BD821" s="103">
        <f t="shared" si="616"/>
        <v>3730000</v>
      </c>
      <c r="BE821" s="93"/>
    </row>
    <row r="822" spans="1:57" ht="30" customHeight="1" thickBot="1" x14ac:dyDescent="0.25">
      <c r="A822" s="74"/>
      <c r="B822" s="76"/>
      <c r="C822" s="76"/>
      <c r="D822" s="77"/>
      <c r="E822" s="78"/>
      <c r="F822" s="76"/>
      <c r="G822" s="79"/>
      <c r="H822" s="80"/>
      <c r="I822" s="118">
        <v>2</v>
      </c>
      <c r="J822" s="78"/>
      <c r="K822" s="82"/>
      <c r="L822" s="83"/>
      <c r="M822" s="77"/>
      <c r="N822" s="119" t="s">
        <v>51</v>
      </c>
      <c r="O822" s="120">
        <v>3457000</v>
      </c>
      <c r="P822" s="121">
        <f>P823+P825+P827+P832</f>
        <v>3730000</v>
      </c>
      <c r="Q822" s="122">
        <f>Q823+Q825+Q827+Q832</f>
        <v>3169000</v>
      </c>
      <c r="R822" s="123">
        <f>R823+R825+R827+R832</f>
        <v>3306000</v>
      </c>
      <c r="S822" s="121">
        <f>S823+S825+S827+S832</f>
        <v>3730000</v>
      </c>
      <c r="T822" s="121"/>
      <c r="U822" s="121">
        <f>U823+U825+U827+U832</f>
        <v>123000</v>
      </c>
      <c r="V822" s="121">
        <f>V823+V825+V827+V832</f>
        <v>79000</v>
      </c>
      <c r="W822" s="121">
        <f>W823+W825+W827+W832</f>
        <v>609000</v>
      </c>
      <c r="X822" s="121">
        <f t="shared" si="637"/>
        <v>811000</v>
      </c>
      <c r="Y822" s="121">
        <f t="shared" si="631"/>
        <v>21.742627345844504</v>
      </c>
      <c r="AA822" s="121">
        <f>AA823+AA825+AA827+AA832</f>
        <v>287000</v>
      </c>
      <c r="AB822" s="121">
        <f>AB823+AB825+AB827+AB832</f>
        <v>284000</v>
      </c>
      <c r="AC822" s="121">
        <f>AC823+AC825+AC827+AC832</f>
        <v>284000</v>
      </c>
      <c r="AD822" s="121">
        <f t="shared" si="638"/>
        <v>855000</v>
      </c>
      <c r="AE822" s="121">
        <f t="shared" si="625"/>
        <v>22.922252010723859</v>
      </c>
      <c r="AG822" s="121">
        <f t="shared" si="632"/>
        <v>1666000</v>
      </c>
      <c r="AH822" s="121">
        <f t="shared" si="633"/>
        <v>44.664879356568363</v>
      </c>
      <c r="AJ822" s="121">
        <f>AJ823+AJ825+AJ827+AJ832</f>
        <v>427000</v>
      </c>
      <c r="AK822" s="121">
        <f>AK823+AK825+AK827+AK832</f>
        <v>426000</v>
      </c>
      <c r="AL822" s="121">
        <f>AL823+AL825+AL827+AL832</f>
        <v>463000</v>
      </c>
      <c r="AM822" s="121">
        <f t="shared" si="639"/>
        <v>1316000</v>
      </c>
      <c r="AN822" s="121">
        <f t="shared" si="627"/>
        <v>35.281501340482571</v>
      </c>
      <c r="AP822" s="121">
        <f>AP823+AP825+AP827+AP832</f>
        <v>210000</v>
      </c>
      <c r="AQ822" s="121">
        <f>AQ823+AQ825+AQ827+AQ832</f>
        <v>206000</v>
      </c>
      <c r="AR822" s="121">
        <f>AR823+AR825+AR827+AR832</f>
        <v>332000</v>
      </c>
      <c r="AS822" s="121">
        <f t="shared" si="640"/>
        <v>748000</v>
      </c>
      <c r="AT822" s="121">
        <f t="shared" si="629"/>
        <v>20.053619302949063</v>
      </c>
      <c r="AV822" s="121">
        <f t="shared" si="621"/>
        <v>2064000</v>
      </c>
      <c r="AW822" s="121">
        <f t="shared" si="634"/>
        <v>55.335120643431637</v>
      </c>
      <c r="AY822" s="121">
        <f t="shared" si="635"/>
        <v>3730000</v>
      </c>
      <c r="AZ822" s="121">
        <f t="shared" si="636"/>
        <v>100</v>
      </c>
      <c r="BB822" s="120">
        <f t="shared" si="615"/>
        <v>0</v>
      </c>
      <c r="BC822" s="121">
        <f t="shared" si="641"/>
        <v>0</v>
      </c>
      <c r="BD822" s="121">
        <f t="shared" si="616"/>
        <v>3730000</v>
      </c>
      <c r="BE822" s="93"/>
    </row>
    <row r="823" spans="1:57" ht="30" customHeight="1" thickBot="1" x14ac:dyDescent="0.25">
      <c r="A823" s="74"/>
      <c r="B823" s="76"/>
      <c r="C823" s="76"/>
      <c r="D823" s="77"/>
      <c r="E823" s="78"/>
      <c r="F823" s="76"/>
      <c r="G823" s="79"/>
      <c r="H823" s="80"/>
      <c r="I823" s="81"/>
      <c r="J823" s="124" t="s">
        <v>60</v>
      </c>
      <c r="K823" s="82"/>
      <c r="L823" s="83"/>
      <c r="M823" s="77"/>
      <c r="N823" s="101" t="s">
        <v>61</v>
      </c>
      <c r="O823" s="103">
        <v>790000</v>
      </c>
      <c r="P823" s="103">
        <f>P824</f>
        <v>1317000</v>
      </c>
      <c r="Q823" s="125">
        <f>Q824</f>
        <v>1438000</v>
      </c>
      <c r="R823" s="126">
        <f>R824</f>
        <v>1557000</v>
      </c>
      <c r="S823" s="103">
        <f>S824</f>
        <v>1317000</v>
      </c>
      <c r="T823" s="103"/>
      <c r="U823" s="103">
        <f>U824</f>
        <v>104000</v>
      </c>
      <c r="V823" s="103">
        <f>V824</f>
        <v>66000</v>
      </c>
      <c r="W823" s="103">
        <f>W824</f>
        <v>129000</v>
      </c>
      <c r="X823" s="103">
        <f t="shared" si="637"/>
        <v>299000</v>
      </c>
      <c r="Y823" s="103">
        <f t="shared" si="631"/>
        <v>22.703113135914958</v>
      </c>
      <c r="AA823" s="103">
        <f>AA824</f>
        <v>120000</v>
      </c>
      <c r="AB823" s="103">
        <f>AB824</f>
        <v>123000</v>
      </c>
      <c r="AC823" s="103">
        <f>AC824</f>
        <v>123000</v>
      </c>
      <c r="AD823" s="103">
        <f t="shared" si="638"/>
        <v>366000</v>
      </c>
      <c r="AE823" s="170">
        <f>AD823/(P823/100)</f>
        <v>27.790432801822323</v>
      </c>
      <c r="AG823" s="103">
        <f t="shared" si="632"/>
        <v>665000</v>
      </c>
      <c r="AH823" s="103">
        <f t="shared" si="633"/>
        <v>50.493545937737281</v>
      </c>
      <c r="AJ823" s="103">
        <f>AJ824</f>
        <v>119000</v>
      </c>
      <c r="AK823" s="103">
        <f>AK824</f>
        <v>119000</v>
      </c>
      <c r="AL823" s="103">
        <f>AL824</f>
        <v>119000</v>
      </c>
      <c r="AM823" s="103">
        <f t="shared" si="639"/>
        <v>357000</v>
      </c>
      <c r="AN823" s="170">
        <f>AM823/(P823/100)</f>
        <v>27.107061503416855</v>
      </c>
      <c r="AP823" s="103">
        <f>AP824</f>
        <v>88000</v>
      </c>
      <c r="AQ823" s="103">
        <f>AQ824</f>
        <v>88000</v>
      </c>
      <c r="AR823" s="103">
        <f>AR824</f>
        <v>119000</v>
      </c>
      <c r="AS823" s="103">
        <f t="shared" si="640"/>
        <v>295000</v>
      </c>
      <c r="AT823" s="170">
        <f>AS823/(P823/100)</f>
        <v>22.399392558845861</v>
      </c>
      <c r="AV823" s="103">
        <f t="shared" si="621"/>
        <v>652000</v>
      </c>
      <c r="AW823" s="103">
        <f t="shared" si="634"/>
        <v>49.506454062262719</v>
      </c>
      <c r="AY823" s="103">
        <f t="shared" si="635"/>
        <v>1317000</v>
      </c>
      <c r="AZ823" s="103">
        <f t="shared" si="636"/>
        <v>100</v>
      </c>
      <c r="BB823" s="102">
        <f t="shared" si="615"/>
        <v>0</v>
      </c>
      <c r="BC823" s="103">
        <f t="shared" si="641"/>
        <v>0</v>
      </c>
      <c r="BD823" s="103">
        <f t="shared" si="616"/>
        <v>1317000</v>
      </c>
      <c r="BE823" s="93"/>
    </row>
    <row r="824" spans="1:57" ht="30" customHeight="1" thickBot="1" x14ac:dyDescent="0.25">
      <c r="A824" s="74"/>
      <c r="B824" s="76"/>
      <c r="C824" s="76"/>
      <c r="D824" s="77"/>
      <c r="E824" s="78"/>
      <c r="F824" s="76"/>
      <c r="G824" s="79"/>
      <c r="H824" s="80"/>
      <c r="I824" s="81"/>
      <c r="J824" s="78"/>
      <c r="K824" s="127">
        <v>1</v>
      </c>
      <c r="L824" s="83"/>
      <c r="M824" s="77"/>
      <c r="N824" s="128" t="s">
        <v>62</v>
      </c>
      <c r="O824" s="117">
        <v>790000</v>
      </c>
      <c r="P824" s="117">
        <v>1317000</v>
      </c>
      <c r="Q824" s="117">
        <v>1438000</v>
      </c>
      <c r="R824" s="117">
        <v>1557000</v>
      </c>
      <c r="S824" s="117">
        <v>1317000</v>
      </c>
      <c r="T824" s="117"/>
      <c r="U824" s="160">
        <v>104000</v>
      </c>
      <c r="V824" s="160">
        <v>66000</v>
      </c>
      <c r="W824" s="160">
        <v>129000</v>
      </c>
      <c r="X824" s="117">
        <f>U824+V824+W824</f>
        <v>299000</v>
      </c>
      <c r="Y824" s="144">
        <f>X824/(S824/100)</f>
        <v>22.703113135914958</v>
      </c>
      <c r="AA824" s="160">
        <v>120000</v>
      </c>
      <c r="AB824" s="160">
        <v>123000</v>
      </c>
      <c r="AC824" s="160">
        <v>123000</v>
      </c>
      <c r="AD824" s="117">
        <f t="shared" si="638"/>
        <v>366000</v>
      </c>
      <c r="AE824" s="171">
        <f>AD824/(P824/100)</f>
        <v>27.790432801822323</v>
      </c>
      <c r="AG824" s="117">
        <f>X824+AD824</f>
        <v>665000</v>
      </c>
      <c r="AH824" s="117">
        <f>AG824/(S824/100)</f>
        <v>50.493545937737281</v>
      </c>
      <c r="AJ824" s="160">
        <v>119000</v>
      </c>
      <c r="AK824" s="160">
        <v>119000</v>
      </c>
      <c r="AL824" s="160">
        <v>119000</v>
      </c>
      <c r="AM824" s="117">
        <f t="shared" si="639"/>
        <v>357000</v>
      </c>
      <c r="AN824" s="171">
        <f>AM824/(P824/100)</f>
        <v>27.107061503416855</v>
      </c>
      <c r="AP824" s="160">
        <v>88000</v>
      </c>
      <c r="AQ824" s="160">
        <v>88000</v>
      </c>
      <c r="AR824" s="160">
        <v>119000</v>
      </c>
      <c r="AS824" s="117">
        <f t="shared" si="640"/>
        <v>295000</v>
      </c>
      <c r="AT824" s="171">
        <f>AS824/(P824/100)</f>
        <v>22.399392558845861</v>
      </c>
      <c r="AV824" s="117">
        <f>AM824+AS824</f>
        <v>652000</v>
      </c>
      <c r="AW824" s="117">
        <f>AV824/(S824/100)</f>
        <v>49.506454062262719</v>
      </c>
      <c r="AY824" s="117">
        <f>AG824+AV824</f>
        <v>1317000</v>
      </c>
      <c r="AZ824" s="117">
        <f>AY824/(S824/100)</f>
        <v>100</v>
      </c>
      <c r="BB824" s="117">
        <f t="shared" si="615"/>
        <v>0</v>
      </c>
      <c r="BC824" s="117">
        <f t="shared" si="641"/>
        <v>0</v>
      </c>
      <c r="BD824" s="117">
        <f t="shared" si="616"/>
        <v>1317000</v>
      </c>
      <c r="BE824" s="93"/>
    </row>
    <row r="825" spans="1:57" ht="30" customHeight="1" thickBot="1" x14ac:dyDescent="0.25">
      <c r="A825" s="74"/>
      <c r="B825" s="76"/>
      <c r="C825" s="76"/>
      <c r="D825" s="77"/>
      <c r="E825" s="78"/>
      <c r="F825" s="76"/>
      <c r="G825" s="79"/>
      <c r="H825" s="80"/>
      <c r="I825" s="81"/>
      <c r="J825" s="124" t="s">
        <v>64</v>
      </c>
      <c r="K825" s="82"/>
      <c r="L825" s="83"/>
      <c r="M825" s="77"/>
      <c r="N825" s="101" t="s">
        <v>65</v>
      </c>
      <c r="O825" s="103">
        <v>152000</v>
      </c>
      <c r="P825" s="103">
        <f>P826</f>
        <v>202000</v>
      </c>
      <c r="Q825" s="125">
        <f>Q826</f>
        <v>220000</v>
      </c>
      <c r="R825" s="126">
        <f>R826</f>
        <v>238000</v>
      </c>
      <c r="S825" s="103">
        <f>S826</f>
        <v>202000</v>
      </c>
      <c r="T825" s="103"/>
      <c r="U825" s="103">
        <f>U826</f>
        <v>19000</v>
      </c>
      <c r="V825" s="103">
        <f>V826</f>
        <v>13000</v>
      </c>
      <c r="W825" s="103">
        <f>W826</f>
        <v>26000</v>
      </c>
      <c r="X825" s="103">
        <f t="shared" si="637"/>
        <v>58000</v>
      </c>
      <c r="Y825" s="103">
        <f t="shared" si="631"/>
        <v>28.712871287128714</v>
      </c>
      <c r="AA825" s="103">
        <f>AA826</f>
        <v>16000</v>
      </c>
      <c r="AB825" s="103">
        <f>AB826</f>
        <v>16000</v>
      </c>
      <c r="AC825" s="103">
        <f>AC826</f>
        <v>16000</v>
      </c>
      <c r="AD825" s="103">
        <f t="shared" si="638"/>
        <v>48000</v>
      </c>
      <c r="AE825" s="170">
        <f>AD825/(P825/100)</f>
        <v>23.762376237623762</v>
      </c>
      <c r="AG825" s="103">
        <f t="shared" si="632"/>
        <v>106000</v>
      </c>
      <c r="AH825" s="103">
        <f t="shared" si="633"/>
        <v>52.475247524752476</v>
      </c>
      <c r="AJ825" s="103">
        <f>AJ826</f>
        <v>18000</v>
      </c>
      <c r="AK825" s="103">
        <f>AK826</f>
        <v>18000</v>
      </c>
      <c r="AL825" s="103">
        <f>AL826</f>
        <v>18000</v>
      </c>
      <c r="AM825" s="103">
        <f t="shared" si="639"/>
        <v>54000</v>
      </c>
      <c r="AN825" s="170">
        <f>AM825/(P825/100)</f>
        <v>26.732673267326732</v>
      </c>
      <c r="AP825" s="103">
        <f>AP826</f>
        <v>16000</v>
      </c>
      <c r="AQ825" s="103">
        <f>AQ826</f>
        <v>12000</v>
      </c>
      <c r="AR825" s="103">
        <f>AR826</f>
        <v>14000</v>
      </c>
      <c r="AS825" s="103">
        <f t="shared" si="640"/>
        <v>42000</v>
      </c>
      <c r="AT825" s="170">
        <f>AS825/(P825/100)</f>
        <v>20.792079207920793</v>
      </c>
      <c r="AV825" s="103">
        <f t="shared" si="621"/>
        <v>96000</v>
      </c>
      <c r="AW825" s="103">
        <f t="shared" si="634"/>
        <v>47.524752475247524</v>
      </c>
      <c r="AY825" s="103">
        <f t="shared" si="635"/>
        <v>202000</v>
      </c>
      <c r="AZ825" s="103">
        <f t="shared" si="636"/>
        <v>100</v>
      </c>
      <c r="BB825" s="102">
        <f t="shared" si="615"/>
        <v>0</v>
      </c>
      <c r="BC825" s="103">
        <f t="shared" si="641"/>
        <v>0</v>
      </c>
      <c r="BD825" s="103">
        <f t="shared" si="616"/>
        <v>202000</v>
      </c>
      <c r="BE825" s="93"/>
    </row>
    <row r="826" spans="1:57" ht="30" customHeight="1" x14ac:dyDescent="0.2">
      <c r="A826" s="74"/>
      <c r="B826" s="76"/>
      <c r="C826" s="76"/>
      <c r="D826" s="77"/>
      <c r="E826" s="78"/>
      <c r="F826" s="76"/>
      <c r="G826" s="79"/>
      <c r="H826" s="80"/>
      <c r="I826" s="81"/>
      <c r="J826" s="78"/>
      <c r="K826" s="127">
        <v>1</v>
      </c>
      <c r="L826" s="83"/>
      <c r="M826" s="77"/>
      <c r="N826" s="128" t="s">
        <v>62</v>
      </c>
      <c r="O826" s="117">
        <v>152000</v>
      </c>
      <c r="P826" s="117">
        <v>202000</v>
      </c>
      <c r="Q826" s="117">
        <v>220000</v>
      </c>
      <c r="R826" s="117">
        <v>238000</v>
      </c>
      <c r="S826" s="117">
        <v>202000</v>
      </c>
      <c r="T826" s="117"/>
      <c r="U826" s="160">
        <v>19000</v>
      </c>
      <c r="V826" s="160">
        <v>13000</v>
      </c>
      <c r="W826" s="160">
        <v>26000</v>
      </c>
      <c r="X826" s="117">
        <f>U826+V826+W826</f>
        <v>58000</v>
      </c>
      <c r="Y826" s="144">
        <f>X826/(S826/100)</f>
        <v>28.712871287128714</v>
      </c>
      <c r="AA826" s="160">
        <v>16000</v>
      </c>
      <c r="AB826" s="160">
        <v>16000</v>
      </c>
      <c r="AC826" s="160">
        <v>16000</v>
      </c>
      <c r="AD826" s="117">
        <f t="shared" si="638"/>
        <v>48000</v>
      </c>
      <c r="AE826" s="171">
        <f>AD826/(P826/100)</f>
        <v>23.762376237623762</v>
      </c>
      <c r="AG826" s="117">
        <f>X826+AD826</f>
        <v>106000</v>
      </c>
      <c r="AH826" s="117">
        <f>AG826/(S826/100)</f>
        <v>52.475247524752476</v>
      </c>
      <c r="AJ826" s="160">
        <v>18000</v>
      </c>
      <c r="AK826" s="160">
        <v>18000</v>
      </c>
      <c r="AL826" s="160">
        <v>18000</v>
      </c>
      <c r="AM826" s="117">
        <f t="shared" si="639"/>
        <v>54000</v>
      </c>
      <c r="AN826" s="171">
        <f>AM826/(P826/100)</f>
        <v>26.732673267326732</v>
      </c>
      <c r="AP826" s="160">
        <v>16000</v>
      </c>
      <c r="AQ826" s="160">
        <v>12000</v>
      </c>
      <c r="AR826" s="160">
        <v>14000</v>
      </c>
      <c r="AS826" s="117">
        <f t="shared" si="640"/>
        <v>42000</v>
      </c>
      <c r="AT826" s="171">
        <f>AS826/(P826/100)</f>
        <v>20.792079207920793</v>
      </c>
      <c r="AV826" s="117">
        <f>AM826+AS826</f>
        <v>96000</v>
      </c>
      <c r="AW826" s="117">
        <f>AV826/(S826/100)</f>
        <v>47.524752475247524</v>
      </c>
      <c r="AY826" s="117">
        <f>AG826+AV826</f>
        <v>202000</v>
      </c>
      <c r="AZ826" s="117">
        <f>AY826/(S826/100)</f>
        <v>100</v>
      </c>
      <c r="BB826" s="117">
        <f t="shared" si="615"/>
        <v>0</v>
      </c>
      <c r="BC826" s="117">
        <f t="shared" si="641"/>
        <v>0</v>
      </c>
      <c r="BD826" s="117">
        <f t="shared" si="616"/>
        <v>202000</v>
      </c>
      <c r="BE826" s="93"/>
    </row>
    <row r="827" spans="1:57" ht="30" customHeight="1" x14ac:dyDescent="0.2">
      <c r="A827" s="74"/>
      <c r="B827" s="76"/>
      <c r="C827" s="76"/>
      <c r="D827" s="77"/>
      <c r="E827" s="78"/>
      <c r="F827" s="76"/>
      <c r="G827" s="79"/>
      <c r="H827" s="80"/>
      <c r="I827" s="81"/>
      <c r="J827" s="124" t="s">
        <v>52</v>
      </c>
      <c r="K827" s="82"/>
      <c r="L827" s="83"/>
      <c r="M827" s="77"/>
      <c r="N827" s="101" t="s">
        <v>53</v>
      </c>
      <c r="O827" s="102">
        <v>15000</v>
      </c>
      <c r="P827" s="103">
        <f>P828+P829+P830+P831</f>
        <v>11000</v>
      </c>
      <c r="Q827" s="125">
        <f>Q828+Q829+Q830+Q831</f>
        <v>11000</v>
      </c>
      <c r="R827" s="126">
        <f>R828+R829+R830+R831</f>
        <v>11000</v>
      </c>
      <c r="S827" s="103">
        <f>S828+S829+S830+S831</f>
        <v>11000</v>
      </c>
      <c r="T827" s="103"/>
      <c r="U827" s="103">
        <f>U828+U829+U830+U831</f>
        <v>0</v>
      </c>
      <c r="V827" s="103">
        <f>V828+V829+V830+V831</f>
        <v>0</v>
      </c>
      <c r="W827" s="103">
        <f>W828+W829+W830+W831</f>
        <v>4000</v>
      </c>
      <c r="X827" s="103">
        <f t="shared" ref="X827:X833" si="664">U827+V827+W827</f>
        <v>4000</v>
      </c>
      <c r="Y827" s="103">
        <f t="shared" ref="Y827:Y833" si="665">X827/(S827/100)</f>
        <v>36.363636363636367</v>
      </c>
      <c r="AA827" s="103">
        <f>AA828+AA829+AA830+AA831</f>
        <v>6000</v>
      </c>
      <c r="AB827" s="103">
        <f>AB828+AB829+AB830+AB831</f>
        <v>0</v>
      </c>
      <c r="AC827" s="103">
        <f>AC828+AC829+AC830+AC831</f>
        <v>0</v>
      </c>
      <c r="AD827" s="103">
        <f t="shared" si="638"/>
        <v>6000</v>
      </c>
      <c r="AE827" s="103">
        <f t="shared" ref="AE827:AE833" si="666">AD827/(S827/100)</f>
        <v>54.545454545454547</v>
      </c>
      <c r="AG827" s="103">
        <f t="shared" ref="AG827:AG833" si="667">X827+AD827</f>
        <v>10000</v>
      </c>
      <c r="AH827" s="103">
        <f t="shared" ref="AH827:AH833" si="668">AG827/(S827/100)</f>
        <v>90.909090909090907</v>
      </c>
      <c r="AJ827" s="103">
        <f>AJ828+AJ829+AJ830+AJ831</f>
        <v>1000</v>
      </c>
      <c r="AK827" s="103">
        <f>AK828+AK829+AK830+AK831</f>
        <v>0</v>
      </c>
      <c r="AL827" s="103">
        <f>AL828+AL829+AL830+AL831</f>
        <v>0</v>
      </c>
      <c r="AM827" s="103">
        <f t="shared" si="639"/>
        <v>1000</v>
      </c>
      <c r="AN827" s="103">
        <f t="shared" ref="AN827:AN833" si="669">AM827/(S827/100)</f>
        <v>9.0909090909090917</v>
      </c>
      <c r="AP827" s="103">
        <f>AP828+AP829+AP830+AP831</f>
        <v>0</v>
      </c>
      <c r="AQ827" s="103">
        <f>AQ828+AQ829+AQ830+AQ831</f>
        <v>0</v>
      </c>
      <c r="AR827" s="103">
        <f>AR828+AR829+AR830+AR831</f>
        <v>0</v>
      </c>
      <c r="AS827" s="103">
        <f t="shared" si="640"/>
        <v>0</v>
      </c>
      <c r="AT827" s="103">
        <f t="shared" ref="AT827:AT833" si="670">AS827/(S827/100)</f>
        <v>0</v>
      </c>
      <c r="AV827" s="103">
        <f t="shared" ref="AV827:AV833" si="671">AM827+AS827</f>
        <v>1000</v>
      </c>
      <c r="AW827" s="103">
        <f t="shared" ref="AW827:AW833" si="672">AV827/(S827/100)</f>
        <v>9.0909090909090917</v>
      </c>
      <c r="AY827" s="103">
        <f t="shared" ref="AY827:AY833" si="673">AG827+AV827</f>
        <v>11000</v>
      </c>
      <c r="AZ827" s="103">
        <f t="shared" ref="AZ827:AZ833" si="674">AY827/(S827/100)</f>
        <v>100</v>
      </c>
      <c r="BB827" s="102">
        <f t="shared" si="615"/>
        <v>0</v>
      </c>
      <c r="BC827" s="103">
        <f t="shared" si="641"/>
        <v>0</v>
      </c>
      <c r="BD827" s="103">
        <f t="shared" si="616"/>
        <v>11000</v>
      </c>
      <c r="BE827" s="93"/>
    </row>
    <row r="828" spans="1:57" s="195" customFormat="1" ht="30" customHeight="1" x14ac:dyDescent="0.2">
      <c r="A828" s="74"/>
      <c r="B828" s="76"/>
      <c r="C828" s="76"/>
      <c r="D828" s="77"/>
      <c r="E828" s="78"/>
      <c r="F828" s="76"/>
      <c r="G828" s="79"/>
      <c r="H828" s="80"/>
      <c r="I828" s="81"/>
      <c r="J828" s="78"/>
      <c r="K828" s="127">
        <v>2</v>
      </c>
      <c r="L828" s="83"/>
      <c r="M828" s="77"/>
      <c r="N828" s="128" t="s">
        <v>54</v>
      </c>
      <c r="O828" s="129">
        <v>2000</v>
      </c>
      <c r="P828" s="117">
        <v>2000</v>
      </c>
      <c r="Q828" s="117">
        <v>2000</v>
      </c>
      <c r="R828" s="117">
        <v>2000</v>
      </c>
      <c r="S828" s="117">
        <v>2000</v>
      </c>
      <c r="T828" s="117"/>
      <c r="U828" s="117"/>
      <c r="V828" s="117"/>
      <c r="W828" s="117">
        <v>1000</v>
      </c>
      <c r="X828" s="117">
        <f t="shared" si="664"/>
        <v>1000</v>
      </c>
      <c r="Y828" s="144">
        <f t="shared" si="665"/>
        <v>50</v>
      </c>
      <c r="Z828" s="36"/>
      <c r="AA828" s="117">
        <v>1000</v>
      </c>
      <c r="AB828" s="117"/>
      <c r="AC828" s="117"/>
      <c r="AD828" s="117">
        <f t="shared" si="638"/>
        <v>1000</v>
      </c>
      <c r="AE828" s="144">
        <f t="shared" si="666"/>
        <v>50</v>
      </c>
      <c r="AF828" s="36"/>
      <c r="AG828" s="117">
        <f t="shared" si="667"/>
        <v>2000</v>
      </c>
      <c r="AH828" s="117">
        <f t="shared" si="668"/>
        <v>100</v>
      </c>
      <c r="AI828" s="36"/>
      <c r="AJ828" s="117"/>
      <c r="AK828" s="117"/>
      <c r="AL828" s="117"/>
      <c r="AM828" s="117">
        <f t="shared" si="639"/>
        <v>0</v>
      </c>
      <c r="AN828" s="144">
        <f t="shared" si="669"/>
        <v>0</v>
      </c>
      <c r="AO828" s="36"/>
      <c r="AP828" s="117"/>
      <c r="AQ828" s="117"/>
      <c r="AR828" s="117"/>
      <c r="AS828" s="117">
        <f t="shared" si="640"/>
        <v>0</v>
      </c>
      <c r="AT828" s="144">
        <f t="shared" si="670"/>
        <v>0</v>
      </c>
      <c r="AU828" s="194"/>
      <c r="AV828" s="117">
        <f t="shared" si="671"/>
        <v>0</v>
      </c>
      <c r="AW828" s="117">
        <f t="shared" si="672"/>
        <v>0</v>
      </c>
      <c r="AX828" s="194"/>
      <c r="AY828" s="117">
        <f t="shared" si="673"/>
        <v>2000</v>
      </c>
      <c r="AZ828" s="117">
        <f t="shared" si="674"/>
        <v>100</v>
      </c>
      <c r="BA828" s="194"/>
      <c r="BB828" s="117">
        <f t="shared" si="615"/>
        <v>0</v>
      </c>
      <c r="BC828" s="117">
        <f t="shared" si="641"/>
        <v>0</v>
      </c>
      <c r="BD828" s="117">
        <f t="shared" si="616"/>
        <v>2000</v>
      </c>
      <c r="BE828" s="93"/>
    </row>
    <row r="829" spans="1:57" ht="30" customHeight="1" x14ac:dyDescent="0.2">
      <c r="A829" s="74"/>
      <c r="B829" s="76"/>
      <c r="C829" s="76"/>
      <c r="D829" s="77"/>
      <c r="E829" s="78"/>
      <c r="F829" s="76"/>
      <c r="G829" s="79"/>
      <c r="H829" s="80"/>
      <c r="I829" s="81"/>
      <c r="J829" s="78"/>
      <c r="K829" s="127">
        <v>3</v>
      </c>
      <c r="L829" s="83"/>
      <c r="M829" s="77"/>
      <c r="N829" s="128" t="s">
        <v>66</v>
      </c>
      <c r="O829" s="129">
        <v>4000</v>
      </c>
      <c r="P829" s="117">
        <v>4000</v>
      </c>
      <c r="Q829" s="117">
        <v>4000</v>
      </c>
      <c r="R829" s="117">
        <v>4000</v>
      </c>
      <c r="S829" s="117">
        <v>4000</v>
      </c>
      <c r="T829" s="117"/>
      <c r="U829" s="117"/>
      <c r="V829" s="117"/>
      <c r="W829" s="117">
        <v>1000</v>
      </c>
      <c r="X829" s="117">
        <f t="shared" si="664"/>
        <v>1000</v>
      </c>
      <c r="Y829" s="144">
        <f t="shared" si="665"/>
        <v>25</v>
      </c>
      <c r="AA829" s="117">
        <v>3000</v>
      </c>
      <c r="AB829" s="117"/>
      <c r="AC829" s="117"/>
      <c r="AD829" s="117">
        <f t="shared" si="638"/>
        <v>3000</v>
      </c>
      <c r="AE829" s="144">
        <f t="shared" si="666"/>
        <v>75</v>
      </c>
      <c r="AG829" s="117">
        <f t="shared" si="667"/>
        <v>4000</v>
      </c>
      <c r="AH829" s="117">
        <f t="shared" si="668"/>
        <v>100</v>
      </c>
      <c r="AJ829" s="117"/>
      <c r="AK829" s="117"/>
      <c r="AL829" s="117"/>
      <c r="AM829" s="117">
        <f t="shared" si="639"/>
        <v>0</v>
      </c>
      <c r="AN829" s="144">
        <f t="shared" si="669"/>
        <v>0</v>
      </c>
      <c r="AP829" s="117"/>
      <c r="AQ829" s="117"/>
      <c r="AR829" s="117"/>
      <c r="AS829" s="117">
        <f t="shared" si="640"/>
        <v>0</v>
      </c>
      <c r="AT829" s="144">
        <f t="shared" si="670"/>
        <v>0</v>
      </c>
      <c r="AV829" s="117">
        <f t="shared" si="671"/>
        <v>0</v>
      </c>
      <c r="AW829" s="117">
        <f t="shared" si="672"/>
        <v>0</v>
      </c>
      <c r="AY829" s="117">
        <f t="shared" si="673"/>
        <v>4000</v>
      </c>
      <c r="AZ829" s="117">
        <f t="shared" si="674"/>
        <v>100</v>
      </c>
      <c r="BB829" s="117">
        <f t="shared" si="615"/>
        <v>0</v>
      </c>
      <c r="BC829" s="117">
        <f t="shared" si="641"/>
        <v>0</v>
      </c>
      <c r="BD829" s="117">
        <f t="shared" si="616"/>
        <v>4000</v>
      </c>
      <c r="BE829" s="93"/>
    </row>
    <row r="830" spans="1:57" ht="30" customHeight="1" x14ac:dyDescent="0.2">
      <c r="A830" s="74"/>
      <c r="B830" s="76"/>
      <c r="C830" s="76"/>
      <c r="D830" s="77"/>
      <c r="E830" s="78"/>
      <c r="F830" s="76"/>
      <c r="G830" s="79"/>
      <c r="H830" s="80"/>
      <c r="I830" s="81"/>
      <c r="J830" s="78"/>
      <c r="K830" s="127">
        <v>5</v>
      </c>
      <c r="L830" s="83"/>
      <c r="M830" s="77"/>
      <c r="N830" s="128" t="s">
        <v>55</v>
      </c>
      <c r="O830" s="129">
        <v>5000</v>
      </c>
      <c r="P830" s="117">
        <v>5000</v>
      </c>
      <c r="Q830" s="117">
        <v>5000</v>
      </c>
      <c r="R830" s="117">
        <v>5000</v>
      </c>
      <c r="S830" s="117">
        <v>5000</v>
      </c>
      <c r="T830" s="117"/>
      <c r="U830" s="117"/>
      <c r="V830" s="117"/>
      <c r="W830" s="117">
        <v>2000</v>
      </c>
      <c r="X830" s="117">
        <f t="shared" si="664"/>
        <v>2000</v>
      </c>
      <c r="Y830" s="144">
        <f t="shared" si="665"/>
        <v>40</v>
      </c>
      <c r="AA830" s="117">
        <v>2000</v>
      </c>
      <c r="AB830" s="117"/>
      <c r="AC830" s="117"/>
      <c r="AD830" s="117">
        <f t="shared" si="638"/>
        <v>2000</v>
      </c>
      <c r="AE830" s="144">
        <f t="shared" si="666"/>
        <v>40</v>
      </c>
      <c r="AG830" s="117">
        <f t="shared" si="667"/>
        <v>4000</v>
      </c>
      <c r="AH830" s="117">
        <f t="shared" si="668"/>
        <v>80</v>
      </c>
      <c r="AJ830" s="117">
        <v>1000</v>
      </c>
      <c r="AK830" s="117"/>
      <c r="AL830" s="117"/>
      <c r="AM830" s="117">
        <f t="shared" si="639"/>
        <v>1000</v>
      </c>
      <c r="AN830" s="144">
        <f t="shared" si="669"/>
        <v>20</v>
      </c>
      <c r="AP830" s="117"/>
      <c r="AQ830" s="117"/>
      <c r="AR830" s="117"/>
      <c r="AS830" s="117">
        <f t="shared" si="640"/>
        <v>0</v>
      </c>
      <c r="AT830" s="144">
        <f t="shared" si="670"/>
        <v>0</v>
      </c>
      <c r="AV830" s="117">
        <f t="shared" si="671"/>
        <v>1000</v>
      </c>
      <c r="AW830" s="117">
        <f t="shared" si="672"/>
        <v>20</v>
      </c>
      <c r="AY830" s="117">
        <f t="shared" si="673"/>
        <v>5000</v>
      </c>
      <c r="AZ830" s="117">
        <f t="shared" si="674"/>
        <v>100</v>
      </c>
      <c r="BB830" s="117">
        <f t="shared" si="615"/>
        <v>0</v>
      </c>
      <c r="BC830" s="117">
        <f t="shared" si="641"/>
        <v>0</v>
      </c>
      <c r="BD830" s="117">
        <f t="shared" si="616"/>
        <v>5000</v>
      </c>
      <c r="BE830" s="93"/>
    </row>
    <row r="831" spans="1:57" ht="30" customHeight="1" x14ac:dyDescent="0.2">
      <c r="A831" s="74"/>
      <c r="B831" s="76"/>
      <c r="C831" s="76"/>
      <c r="D831" s="77"/>
      <c r="E831" s="78"/>
      <c r="F831" s="76"/>
      <c r="G831" s="79"/>
      <c r="H831" s="80"/>
      <c r="I831" s="81"/>
      <c r="J831" s="78"/>
      <c r="K831" s="127">
        <v>7</v>
      </c>
      <c r="L831" s="83"/>
      <c r="M831" s="77"/>
      <c r="N831" s="128" t="s">
        <v>56</v>
      </c>
      <c r="O831" s="129">
        <v>4000</v>
      </c>
      <c r="P831" s="117"/>
      <c r="Q831" s="239"/>
      <c r="R831" s="240"/>
      <c r="S831" s="117"/>
      <c r="T831" s="117"/>
      <c r="U831" s="117"/>
      <c r="V831" s="117"/>
      <c r="W831" s="117"/>
      <c r="X831" s="117">
        <f t="shared" si="664"/>
        <v>0</v>
      </c>
      <c r="Y831" s="144" t="e">
        <f t="shared" si="665"/>
        <v>#DIV/0!</v>
      </c>
      <c r="AA831" s="117"/>
      <c r="AB831" s="117"/>
      <c r="AC831" s="117"/>
      <c r="AD831" s="117">
        <f t="shared" si="638"/>
        <v>0</v>
      </c>
      <c r="AE831" s="144" t="e">
        <f t="shared" si="666"/>
        <v>#DIV/0!</v>
      </c>
      <c r="AG831" s="117">
        <f t="shared" si="667"/>
        <v>0</v>
      </c>
      <c r="AH831" s="117" t="e">
        <f t="shared" si="668"/>
        <v>#DIV/0!</v>
      </c>
      <c r="AJ831" s="117"/>
      <c r="AK831" s="117"/>
      <c r="AL831" s="117"/>
      <c r="AM831" s="117">
        <f t="shared" si="639"/>
        <v>0</v>
      </c>
      <c r="AN831" s="144" t="e">
        <f t="shared" si="669"/>
        <v>#DIV/0!</v>
      </c>
      <c r="AP831" s="117"/>
      <c r="AQ831" s="117"/>
      <c r="AR831" s="117"/>
      <c r="AS831" s="117">
        <f t="shared" si="640"/>
        <v>0</v>
      </c>
      <c r="AT831" s="144" t="e">
        <f t="shared" si="670"/>
        <v>#DIV/0!</v>
      </c>
      <c r="AV831" s="117">
        <f t="shared" si="671"/>
        <v>0</v>
      </c>
      <c r="AW831" s="117" t="e">
        <f t="shared" si="672"/>
        <v>#DIV/0!</v>
      </c>
      <c r="AY831" s="117">
        <f t="shared" si="673"/>
        <v>0</v>
      </c>
      <c r="AZ831" s="117" t="e">
        <f t="shared" si="674"/>
        <v>#DIV/0!</v>
      </c>
      <c r="BB831" s="117">
        <f t="shared" si="615"/>
        <v>0</v>
      </c>
      <c r="BC831" s="117" t="e">
        <f t="shared" si="641"/>
        <v>#DIV/0!</v>
      </c>
      <c r="BD831" s="117">
        <f t="shared" si="616"/>
        <v>0</v>
      </c>
      <c r="BE831" s="93"/>
    </row>
    <row r="832" spans="1:57" ht="30" customHeight="1" x14ac:dyDescent="0.2">
      <c r="A832" s="74"/>
      <c r="B832" s="76"/>
      <c r="C832" s="76"/>
      <c r="D832" s="77"/>
      <c r="E832" s="78"/>
      <c r="F832" s="76"/>
      <c r="G832" s="79"/>
      <c r="H832" s="80"/>
      <c r="I832" s="81"/>
      <c r="J832" s="124" t="s">
        <v>89</v>
      </c>
      <c r="K832" s="82"/>
      <c r="L832" s="83"/>
      <c r="M832" s="77"/>
      <c r="N832" s="101" t="s">
        <v>111</v>
      </c>
      <c r="O832" s="102">
        <v>2500000</v>
      </c>
      <c r="P832" s="103">
        <f>P833</f>
        <v>2200000</v>
      </c>
      <c r="Q832" s="125">
        <f>Q833</f>
        <v>1500000</v>
      </c>
      <c r="R832" s="126">
        <f>R833</f>
        <v>1500000</v>
      </c>
      <c r="S832" s="103">
        <f>S833</f>
        <v>2200000</v>
      </c>
      <c r="T832" s="103"/>
      <c r="U832" s="103">
        <f>U833</f>
        <v>0</v>
      </c>
      <c r="V832" s="103">
        <f>V833</f>
        <v>0</v>
      </c>
      <c r="W832" s="103">
        <f>W833</f>
        <v>450000</v>
      </c>
      <c r="X832" s="103">
        <f t="shared" si="664"/>
        <v>450000</v>
      </c>
      <c r="Y832" s="103">
        <f t="shared" si="665"/>
        <v>20.454545454545453</v>
      </c>
      <c r="AA832" s="103">
        <f>AA833</f>
        <v>145000</v>
      </c>
      <c r="AB832" s="103">
        <f>AB833</f>
        <v>145000</v>
      </c>
      <c r="AC832" s="103">
        <f>AC833</f>
        <v>145000</v>
      </c>
      <c r="AD832" s="103">
        <f t="shared" si="638"/>
        <v>435000</v>
      </c>
      <c r="AE832" s="103">
        <f t="shared" si="666"/>
        <v>19.772727272727273</v>
      </c>
      <c r="AG832" s="103">
        <f t="shared" si="667"/>
        <v>885000</v>
      </c>
      <c r="AH832" s="103">
        <f t="shared" si="668"/>
        <v>40.227272727272727</v>
      </c>
      <c r="AJ832" s="103">
        <f>AJ833</f>
        <v>289000</v>
      </c>
      <c r="AK832" s="103">
        <f>AK833</f>
        <v>289000</v>
      </c>
      <c r="AL832" s="103">
        <f>AL833</f>
        <v>326000</v>
      </c>
      <c r="AM832" s="103">
        <f t="shared" si="639"/>
        <v>904000</v>
      </c>
      <c r="AN832" s="103">
        <f t="shared" si="669"/>
        <v>41.090909090909093</v>
      </c>
      <c r="AP832" s="103">
        <f>AP833</f>
        <v>106000</v>
      </c>
      <c r="AQ832" s="103">
        <f>AQ833</f>
        <v>106000</v>
      </c>
      <c r="AR832" s="103">
        <f>AR833</f>
        <v>199000</v>
      </c>
      <c r="AS832" s="103">
        <f t="shared" si="640"/>
        <v>411000</v>
      </c>
      <c r="AT832" s="103">
        <f t="shared" si="670"/>
        <v>18.681818181818183</v>
      </c>
      <c r="AV832" s="103">
        <f t="shared" si="671"/>
        <v>1315000</v>
      </c>
      <c r="AW832" s="103">
        <f t="shared" si="672"/>
        <v>59.772727272727273</v>
      </c>
      <c r="AY832" s="103">
        <f t="shared" si="673"/>
        <v>2200000</v>
      </c>
      <c r="AZ832" s="103">
        <f t="shared" si="674"/>
        <v>100</v>
      </c>
      <c r="BB832" s="102">
        <f t="shared" si="615"/>
        <v>0</v>
      </c>
      <c r="BC832" s="103">
        <f t="shared" si="641"/>
        <v>0</v>
      </c>
      <c r="BD832" s="103">
        <f t="shared" si="616"/>
        <v>2200000</v>
      </c>
      <c r="BE832" s="93"/>
    </row>
    <row r="833" spans="1:57" ht="30" customHeight="1" x14ac:dyDescent="0.2">
      <c r="A833" s="74"/>
      <c r="B833" s="76"/>
      <c r="C833" s="76"/>
      <c r="D833" s="77"/>
      <c r="E833" s="78"/>
      <c r="F833" s="76"/>
      <c r="G833" s="79"/>
      <c r="H833" s="80"/>
      <c r="I833" s="81"/>
      <c r="J833" s="78"/>
      <c r="K833" s="127">
        <v>1</v>
      </c>
      <c r="L833" s="83"/>
      <c r="M833" s="77"/>
      <c r="N833" s="128" t="s">
        <v>112</v>
      </c>
      <c r="O833" s="129">
        <v>2500000</v>
      </c>
      <c r="P833" s="117">
        <v>2200000</v>
      </c>
      <c r="Q833" s="117">
        <v>1500000</v>
      </c>
      <c r="R833" s="117">
        <v>1500000</v>
      </c>
      <c r="S833" s="117">
        <v>2200000</v>
      </c>
      <c r="T833" s="117"/>
      <c r="U833" s="117"/>
      <c r="V833" s="117"/>
      <c r="W833" s="117">
        <v>450000</v>
      </c>
      <c r="X833" s="117">
        <f t="shared" si="664"/>
        <v>450000</v>
      </c>
      <c r="Y833" s="144">
        <f t="shared" si="665"/>
        <v>20.454545454545453</v>
      </c>
      <c r="AA833" s="117">
        <v>145000</v>
      </c>
      <c r="AB833" s="117">
        <v>145000</v>
      </c>
      <c r="AC833" s="117">
        <v>145000</v>
      </c>
      <c r="AD833" s="117">
        <f t="shared" si="638"/>
        <v>435000</v>
      </c>
      <c r="AE833" s="144">
        <f t="shared" si="666"/>
        <v>19.772727272727273</v>
      </c>
      <c r="AG833" s="117">
        <f t="shared" si="667"/>
        <v>885000</v>
      </c>
      <c r="AH833" s="117">
        <f t="shared" si="668"/>
        <v>40.227272727272727</v>
      </c>
      <c r="AJ833" s="117">
        <v>289000</v>
      </c>
      <c r="AK833" s="117">
        <v>289000</v>
      </c>
      <c r="AL833" s="117">
        <v>326000</v>
      </c>
      <c r="AM833" s="117">
        <f t="shared" si="639"/>
        <v>904000</v>
      </c>
      <c r="AN833" s="117">
        <f t="shared" si="669"/>
        <v>41.090909090909093</v>
      </c>
      <c r="AP833" s="117">
        <v>106000</v>
      </c>
      <c r="AQ833" s="117">
        <v>106000</v>
      </c>
      <c r="AR833" s="117">
        <v>199000</v>
      </c>
      <c r="AS833" s="117">
        <f t="shared" si="640"/>
        <v>411000</v>
      </c>
      <c r="AT833" s="117">
        <f t="shared" si="670"/>
        <v>18.681818181818183</v>
      </c>
      <c r="AV833" s="117">
        <f t="shared" si="671"/>
        <v>1315000</v>
      </c>
      <c r="AW833" s="117">
        <f t="shared" si="672"/>
        <v>59.772727272727273</v>
      </c>
      <c r="AY833" s="117">
        <f t="shared" si="673"/>
        <v>2200000</v>
      </c>
      <c r="AZ833" s="117">
        <f t="shared" si="674"/>
        <v>100</v>
      </c>
      <c r="BB833" s="117">
        <f t="shared" si="615"/>
        <v>0</v>
      </c>
      <c r="BC833" s="117">
        <f t="shared" si="641"/>
        <v>0</v>
      </c>
      <c r="BD833" s="117">
        <f t="shared" si="616"/>
        <v>2200000</v>
      </c>
      <c r="BE833" s="93"/>
    </row>
    <row r="834" spans="1:57" ht="30" customHeight="1" x14ac:dyDescent="0.2">
      <c r="A834" s="327"/>
      <c r="B834" s="328"/>
      <c r="C834" s="388"/>
      <c r="D834" s="386" t="s">
        <v>49</v>
      </c>
      <c r="E834" s="387"/>
      <c r="F834" s="388"/>
      <c r="G834" s="389"/>
      <c r="H834" s="390"/>
      <c r="I834" s="391"/>
      <c r="J834" s="387"/>
      <c r="K834" s="392"/>
      <c r="L834" s="393"/>
      <c r="M834" s="394"/>
      <c r="N834" s="395" t="s">
        <v>148</v>
      </c>
      <c r="O834" s="396">
        <v>14189000</v>
      </c>
      <c r="P834" s="397">
        <f>P835</f>
        <v>16445500</v>
      </c>
      <c r="Q834" s="397">
        <f>Q835</f>
        <v>17618500</v>
      </c>
      <c r="R834" s="397">
        <f>R835</f>
        <v>18731500</v>
      </c>
      <c r="S834" s="397">
        <f>S835</f>
        <v>16445500</v>
      </c>
      <c r="T834" s="397"/>
      <c r="U834" s="397">
        <f t="shared" ref="U834:V836" si="675">U835</f>
        <v>990000</v>
      </c>
      <c r="V834" s="397">
        <f t="shared" si="675"/>
        <v>1579000</v>
      </c>
      <c r="W834" s="397">
        <f>W1466+W835+W1156+W1212+W1410</f>
        <v>2028000</v>
      </c>
      <c r="X834" s="397">
        <f t="shared" si="637"/>
        <v>4597000</v>
      </c>
      <c r="Y834" s="397">
        <f t="shared" si="631"/>
        <v>27.952935453467514</v>
      </c>
      <c r="Z834" s="398"/>
      <c r="AA834" s="397">
        <f t="shared" ref="AA834:AB836" si="676">AA835</f>
        <v>1216000</v>
      </c>
      <c r="AB834" s="397">
        <f t="shared" si="676"/>
        <v>1213500</v>
      </c>
      <c r="AC834" s="397">
        <f>AC1466+AC835+AC1156+AC1212+AC1410</f>
        <v>1384000</v>
      </c>
      <c r="AD834" s="397">
        <f t="shared" si="638"/>
        <v>3813500</v>
      </c>
      <c r="AE834" s="397">
        <f t="shared" si="625"/>
        <v>23.188714237937429</v>
      </c>
      <c r="AF834" s="398"/>
      <c r="AG834" s="397">
        <f t="shared" si="632"/>
        <v>8410500</v>
      </c>
      <c r="AH834" s="397">
        <f t="shared" si="633"/>
        <v>51.141649691404943</v>
      </c>
      <c r="AI834" s="398"/>
      <c r="AJ834" s="397">
        <f t="shared" ref="AJ834:AK836" si="677">AJ835</f>
        <v>1633000</v>
      </c>
      <c r="AK834" s="397">
        <f t="shared" si="677"/>
        <v>1525000</v>
      </c>
      <c r="AL834" s="397">
        <f>AL1466+AL835+AL1156+AL1212+AL1410</f>
        <v>1493000</v>
      </c>
      <c r="AM834" s="397">
        <f t="shared" si="639"/>
        <v>4651000</v>
      </c>
      <c r="AN834" s="397">
        <f t="shared" si="627"/>
        <v>28.281292754856953</v>
      </c>
      <c r="AO834" s="398"/>
      <c r="AP834" s="397">
        <f t="shared" ref="AP834:AQ836" si="678">AP835</f>
        <v>1013000</v>
      </c>
      <c r="AQ834" s="397">
        <f t="shared" si="678"/>
        <v>903000</v>
      </c>
      <c r="AR834" s="397">
        <f>AR1466+AR835+AR1156+AR1212+AR1410</f>
        <v>1468000</v>
      </c>
      <c r="AS834" s="397">
        <f t="shared" si="640"/>
        <v>3384000</v>
      </c>
      <c r="AT834" s="397">
        <f t="shared" si="629"/>
        <v>20.577057553738104</v>
      </c>
      <c r="AU834" s="398"/>
      <c r="AV834" s="397">
        <f t="shared" si="621"/>
        <v>8035000</v>
      </c>
      <c r="AW834" s="397">
        <f t="shared" si="634"/>
        <v>48.858350308595057</v>
      </c>
      <c r="AX834" s="398"/>
      <c r="AY834" s="397">
        <f t="shared" si="635"/>
        <v>16445500</v>
      </c>
      <c r="AZ834" s="397">
        <f t="shared" si="636"/>
        <v>100</v>
      </c>
      <c r="BA834" s="73"/>
      <c r="BB834" s="159">
        <f t="shared" ref="BB834:BB890" si="679">S834-AY834</f>
        <v>0</v>
      </c>
      <c r="BC834" s="160">
        <f t="shared" si="641"/>
        <v>0</v>
      </c>
      <c r="BD834" s="160">
        <f t="shared" ref="BD834:BD890" si="680">S834-BB834</f>
        <v>16445500</v>
      </c>
      <c r="BE834" s="93"/>
    </row>
    <row r="835" spans="1:57" ht="30" customHeight="1" x14ac:dyDescent="0.2">
      <c r="A835" s="74"/>
      <c r="B835" s="76"/>
      <c r="C835" s="76"/>
      <c r="D835" s="77"/>
      <c r="E835" s="97" t="s">
        <v>45</v>
      </c>
      <c r="F835" s="76"/>
      <c r="G835" s="79"/>
      <c r="H835" s="80"/>
      <c r="I835" s="81"/>
      <c r="J835" s="78"/>
      <c r="K835" s="82"/>
      <c r="L835" s="83"/>
      <c r="M835" s="77"/>
      <c r="N835" s="84" t="s">
        <v>46</v>
      </c>
      <c r="O835" s="98">
        <v>14189000</v>
      </c>
      <c r="P835" s="99">
        <f t="shared" ref="P835:S836" si="681">P836</f>
        <v>16445500</v>
      </c>
      <c r="Q835" s="99">
        <f t="shared" si="681"/>
        <v>17618500</v>
      </c>
      <c r="R835" s="99">
        <f t="shared" si="681"/>
        <v>18731500</v>
      </c>
      <c r="S835" s="99">
        <f t="shared" si="681"/>
        <v>16445500</v>
      </c>
      <c r="T835" s="99"/>
      <c r="U835" s="99">
        <f t="shared" si="675"/>
        <v>990000</v>
      </c>
      <c r="V835" s="99">
        <f t="shared" si="675"/>
        <v>1579000</v>
      </c>
      <c r="W835" s="99">
        <f>W1467+W836+W1157+W1213+W1411</f>
        <v>2028000</v>
      </c>
      <c r="X835" s="99">
        <f t="shared" si="637"/>
        <v>4597000</v>
      </c>
      <c r="Y835" s="99">
        <f t="shared" si="631"/>
        <v>27.952935453467514</v>
      </c>
      <c r="AA835" s="99">
        <f t="shared" si="676"/>
        <v>1216000</v>
      </c>
      <c r="AB835" s="99">
        <f t="shared" si="676"/>
        <v>1213500</v>
      </c>
      <c r="AC835" s="99">
        <f>AC1467+AC836+AC1157+AC1213+AC1411</f>
        <v>1384000</v>
      </c>
      <c r="AD835" s="99">
        <f t="shared" si="638"/>
        <v>3813500</v>
      </c>
      <c r="AE835" s="99">
        <f t="shared" si="625"/>
        <v>23.188714237937429</v>
      </c>
      <c r="AG835" s="99">
        <f t="shared" si="632"/>
        <v>8410500</v>
      </c>
      <c r="AH835" s="99">
        <f t="shared" si="633"/>
        <v>51.141649691404943</v>
      </c>
      <c r="AJ835" s="99">
        <f t="shared" si="677"/>
        <v>1633000</v>
      </c>
      <c r="AK835" s="99">
        <f t="shared" si="677"/>
        <v>1525000</v>
      </c>
      <c r="AL835" s="99">
        <f>AL1467+AL836+AL1157+AL1213+AL1411</f>
        <v>1493000</v>
      </c>
      <c r="AM835" s="99">
        <f t="shared" si="639"/>
        <v>4651000</v>
      </c>
      <c r="AN835" s="99">
        <f t="shared" si="627"/>
        <v>28.281292754856953</v>
      </c>
      <c r="AP835" s="99">
        <f t="shared" si="678"/>
        <v>1013000</v>
      </c>
      <c r="AQ835" s="99">
        <f t="shared" si="678"/>
        <v>903000</v>
      </c>
      <c r="AR835" s="99">
        <f>AR1467+AR836+AR1157+AR1213+AR1411</f>
        <v>1468000</v>
      </c>
      <c r="AS835" s="99">
        <f t="shared" si="640"/>
        <v>3384000</v>
      </c>
      <c r="AT835" s="99">
        <f t="shared" si="629"/>
        <v>20.577057553738104</v>
      </c>
      <c r="AV835" s="99">
        <f t="shared" si="621"/>
        <v>8035000</v>
      </c>
      <c r="AW835" s="99">
        <f t="shared" si="634"/>
        <v>48.858350308595057</v>
      </c>
      <c r="AY835" s="99">
        <f t="shared" si="635"/>
        <v>16445500</v>
      </c>
      <c r="AZ835" s="99">
        <f t="shared" si="636"/>
        <v>100</v>
      </c>
      <c r="BB835" s="98">
        <f t="shared" si="679"/>
        <v>0</v>
      </c>
      <c r="BC835" s="99">
        <f t="shared" si="641"/>
        <v>0</v>
      </c>
      <c r="BD835" s="99">
        <f t="shared" si="680"/>
        <v>16445500</v>
      </c>
      <c r="BE835" s="93"/>
    </row>
    <row r="836" spans="1:57" ht="30" customHeight="1" x14ac:dyDescent="0.2">
      <c r="A836" s="74"/>
      <c r="B836" s="76"/>
      <c r="C836" s="76"/>
      <c r="D836" s="77"/>
      <c r="E836" s="78"/>
      <c r="F836" s="100">
        <v>6</v>
      </c>
      <c r="G836" s="79"/>
      <c r="H836" s="80"/>
      <c r="I836" s="81"/>
      <c r="J836" s="78"/>
      <c r="K836" s="82"/>
      <c r="L836" s="83"/>
      <c r="M836" s="77"/>
      <c r="N836" s="101" t="s">
        <v>149</v>
      </c>
      <c r="O836" s="102">
        <v>14189000</v>
      </c>
      <c r="P836" s="103">
        <f t="shared" si="681"/>
        <v>16445500</v>
      </c>
      <c r="Q836" s="125">
        <f t="shared" si="681"/>
        <v>17618500</v>
      </c>
      <c r="R836" s="126">
        <f t="shared" si="681"/>
        <v>18731500</v>
      </c>
      <c r="S836" s="103">
        <f t="shared" si="681"/>
        <v>16445500</v>
      </c>
      <c r="T836" s="103"/>
      <c r="U836" s="103">
        <f t="shared" si="675"/>
        <v>990000</v>
      </c>
      <c r="V836" s="103">
        <f t="shared" si="675"/>
        <v>1579000</v>
      </c>
      <c r="W836" s="103">
        <f>W1468+W837+W1158+W1214+W1412</f>
        <v>2028000</v>
      </c>
      <c r="X836" s="103">
        <f t="shared" si="637"/>
        <v>4597000</v>
      </c>
      <c r="Y836" s="103">
        <f t="shared" si="631"/>
        <v>27.952935453467514</v>
      </c>
      <c r="AA836" s="103">
        <f t="shared" si="676"/>
        <v>1216000</v>
      </c>
      <c r="AB836" s="103">
        <f t="shared" si="676"/>
        <v>1213500</v>
      </c>
      <c r="AC836" s="103">
        <f>AC1468+AC837+AC1158+AC1214+AC1412</f>
        <v>1384000</v>
      </c>
      <c r="AD836" s="103">
        <f t="shared" si="638"/>
        <v>3813500</v>
      </c>
      <c r="AE836" s="103">
        <f t="shared" si="625"/>
        <v>23.188714237937429</v>
      </c>
      <c r="AG836" s="103">
        <f t="shared" si="632"/>
        <v>8410500</v>
      </c>
      <c r="AH836" s="103">
        <f t="shared" si="633"/>
        <v>51.141649691404943</v>
      </c>
      <c r="AJ836" s="103">
        <f t="shared" si="677"/>
        <v>1633000</v>
      </c>
      <c r="AK836" s="103">
        <f t="shared" si="677"/>
        <v>1525000</v>
      </c>
      <c r="AL836" s="103">
        <f>AL1468+AL837+AL1158+AL1214+AL1412</f>
        <v>1493000</v>
      </c>
      <c r="AM836" s="103">
        <f t="shared" si="639"/>
        <v>4651000</v>
      </c>
      <c r="AN836" s="103">
        <f t="shared" si="627"/>
        <v>28.281292754856953</v>
      </c>
      <c r="AP836" s="103">
        <f t="shared" si="678"/>
        <v>1013000</v>
      </c>
      <c r="AQ836" s="103">
        <f t="shared" si="678"/>
        <v>903000</v>
      </c>
      <c r="AR836" s="103">
        <f>AR1468+AR837+AR1158+AR1214+AR1412</f>
        <v>1468000</v>
      </c>
      <c r="AS836" s="103">
        <f t="shared" si="640"/>
        <v>3384000</v>
      </c>
      <c r="AT836" s="103">
        <f t="shared" si="629"/>
        <v>20.577057553738104</v>
      </c>
      <c r="AV836" s="103">
        <f t="shared" si="621"/>
        <v>8035000</v>
      </c>
      <c r="AW836" s="103">
        <f t="shared" si="634"/>
        <v>48.858350308595057</v>
      </c>
      <c r="AY836" s="103">
        <f t="shared" si="635"/>
        <v>16445500</v>
      </c>
      <c r="AZ836" s="103">
        <f t="shared" si="636"/>
        <v>100</v>
      </c>
      <c r="BB836" s="102">
        <f t="shared" si="679"/>
        <v>0</v>
      </c>
      <c r="BC836" s="103">
        <f t="shared" si="641"/>
        <v>0</v>
      </c>
      <c r="BD836" s="103">
        <f t="shared" si="680"/>
        <v>16445500</v>
      </c>
      <c r="BE836" s="93"/>
    </row>
    <row r="837" spans="1:57" ht="30" customHeight="1" x14ac:dyDescent="0.2">
      <c r="A837" s="74"/>
      <c r="B837" s="76"/>
      <c r="C837" s="76"/>
      <c r="D837" s="77"/>
      <c r="E837" s="78"/>
      <c r="F837" s="76"/>
      <c r="G837" s="104">
        <v>0</v>
      </c>
      <c r="H837" s="105"/>
      <c r="I837" s="81"/>
      <c r="J837" s="78"/>
      <c r="K837" s="82"/>
      <c r="L837" s="83"/>
      <c r="M837" s="77"/>
      <c r="N837" s="101" t="s">
        <v>149</v>
      </c>
      <c r="O837" s="102">
        <v>14189000</v>
      </c>
      <c r="P837" s="103">
        <f>P838+P851+P855+P861+P868+P875</f>
        <v>16445500</v>
      </c>
      <c r="Q837" s="125">
        <f>Q838+Q851+Q855+Q861+Q868+Q875</f>
        <v>17618500</v>
      </c>
      <c r="R837" s="126">
        <f>R838+R851+R855+R861+R868+R875</f>
        <v>18731500</v>
      </c>
      <c r="S837" s="103">
        <f>S838+S851+S855+S861+S868+S875</f>
        <v>16445500</v>
      </c>
      <c r="T837" s="103"/>
      <c r="U837" s="103">
        <f>U838+U851+U855+U861+U868+U875</f>
        <v>990000</v>
      </c>
      <c r="V837" s="103">
        <f>V838+V851+V855+V861+V868+V875</f>
        <v>1579000</v>
      </c>
      <c r="W837" s="103">
        <f>W838+W851+W855+W861+W868+W875</f>
        <v>2028000</v>
      </c>
      <c r="X837" s="103">
        <f t="shared" si="637"/>
        <v>4597000</v>
      </c>
      <c r="Y837" s="103">
        <f t="shared" si="631"/>
        <v>27.952935453467514</v>
      </c>
      <c r="AA837" s="103">
        <f>AA838+AA851+AA855+AA861+AA868+AA875</f>
        <v>1216000</v>
      </c>
      <c r="AB837" s="103">
        <f>AB838+AB851+AB855+AB861+AB868+AB875</f>
        <v>1213500</v>
      </c>
      <c r="AC837" s="103">
        <f>AC838+AC851+AC855+AC861+AC868+AC875</f>
        <v>1384000</v>
      </c>
      <c r="AD837" s="103">
        <f t="shared" si="638"/>
        <v>3813500</v>
      </c>
      <c r="AE837" s="103">
        <f t="shared" si="625"/>
        <v>23.188714237937429</v>
      </c>
      <c r="AG837" s="103">
        <f t="shared" si="632"/>
        <v>8410500</v>
      </c>
      <c r="AH837" s="103">
        <f t="shared" si="633"/>
        <v>51.141649691404943</v>
      </c>
      <c r="AJ837" s="103">
        <f>AJ838+AJ851+AJ855+AJ861+AJ868+AJ875</f>
        <v>1633000</v>
      </c>
      <c r="AK837" s="103">
        <f>AK838+AK851+AK855+AK861+AK868+AK875</f>
        <v>1525000</v>
      </c>
      <c r="AL837" s="103">
        <f>AL838+AL851+AL855+AL861+AL868+AL875</f>
        <v>1493000</v>
      </c>
      <c r="AM837" s="103">
        <f t="shared" si="639"/>
        <v>4651000</v>
      </c>
      <c r="AN837" s="103">
        <f t="shared" si="627"/>
        <v>28.281292754856953</v>
      </c>
      <c r="AP837" s="103">
        <f>AP838+AP851+AP855+AP861+AP868+AP875</f>
        <v>1013000</v>
      </c>
      <c r="AQ837" s="103">
        <f>AQ838+AQ851+AQ855+AQ861+AQ868+AQ875</f>
        <v>903000</v>
      </c>
      <c r="AR837" s="103">
        <f>AR838+AR851+AR855+AR861+AR868+AR875</f>
        <v>1468000</v>
      </c>
      <c r="AS837" s="103">
        <f t="shared" si="640"/>
        <v>3384000</v>
      </c>
      <c r="AT837" s="103">
        <f t="shared" si="629"/>
        <v>20.577057553738104</v>
      </c>
      <c r="AV837" s="103">
        <f t="shared" si="621"/>
        <v>8035000</v>
      </c>
      <c r="AW837" s="103">
        <f t="shared" si="634"/>
        <v>48.858350308595057</v>
      </c>
      <c r="AY837" s="103">
        <f t="shared" si="635"/>
        <v>16445500</v>
      </c>
      <c r="AZ837" s="103">
        <f t="shared" si="636"/>
        <v>100</v>
      </c>
      <c r="BB837" s="102">
        <f t="shared" si="679"/>
        <v>0</v>
      </c>
      <c r="BC837" s="103">
        <f t="shared" si="641"/>
        <v>0</v>
      </c>
      <c r="BD837" s="103">
        <f t="shared" si="680"/>
        <v>16445500</v>
      </c>
      <c r="BE837" s="93"/>
    </row>
    <row r="838" spans="1:57" ht="30" customHeight="1" x14ac:dyDescent="0.2">
      <c r="A838" s="74"/>
      <c r="B838" s="76"/>
      <c r="C838" s="76"/>
      <c r="D838" s="77"/>
      <c r="E838" s="78"/>
      <c r="F838" s="76"/>
      <c r="G838" s="104"/>
      <c r="H838" s="169" t="s">
        <v>43</v>
      </c>
      <c r="I838" s="81"/>
      <c r="J838" s="78"/>
      <c r="K838" s="82"/>
      <c r="L838" s="83"/>
      <c r="M838" s="77"/>
      <c r="N838" s="101" t="s">
        <v>149</v>
      </c>
      <c r="O838" s="102">
        <v>2925000</v>
      </c>
      <c r="P838" s="103">
        <f>P839</f>
        <v>5016500</v>
      </c>
      <c r="Q838" s="125">
        <f>Q839</f>
        <v>5434500</v>
      </c>
      <c r="R838" s="126">
        <f>R839</f>
        <v>5860500</v>
      </c>
      <c r="S838" s="103">
        <f>S839</f>
        <v>5016500</v>
      </c>
      <c r="T838" s="103"/>
      <c r="U838" s="103">
        <f>U839</f>
        <v>570000</v>
      </c>
      <c r="V838" s="103">
        <f>V839</f>
        <v>397000</v>
      </c>
      <c r="W838" s="103">
        <f>W1470+W839+W1160+W1216+W1414</f>
        <v>313000</v>
      </c>
      <c r="X838" s="103">
        <f t="shared" si="637"/>
        <v>1280000</v>
      </c>
      <c r="Y838" s="103">
        <f t="shared" si="631"/>
        <v>25.515797867038771</v>
      </c>
      <c r="AA838" s="103">
        <f>AA839</f>
        <v>448000</v>
      </c>
      <c r="AB838" s="103">
        <f>AB839</f>
        <v>447500</v>
      </c>
      <c r="AC838" s="103">
        <f>AC1470+AC839+AC1160+AC1216+AC1414</f>
        <v>468000</v>
      </c>
      <c r="AD838" s="103">
        <f t="shared" si="638"/>
        <v>1363500</v>
      </c>
      <c r="AE838" s="103">
        <f t="shared" si="625"/>
        <v>27.180304993521379</v>
      </c>
      <c r="AG838" s="103">
        <f t="shared" si="632"/>
        <v>2643500</v>
      </c>
      <c r="AH838" s="103">
        <f t="shared" si="633"/>
        <v>52.696102860560153</v>
      </c>
      <c r="AJ838" s="103">
        <f>AJ839</f>
        <v>435000</v>
      </c>
      <c r="AK838" s="103">
        <f>AK839</f>
        <v>435000</v>
      </c>
      <c r="AL838" s="103">
        <f>AL1470+AL839+AL1160+AL1216+AL1414</f>
        <v>435000</v>
      </c>
      <c r="AM838" s="103">
        <f t="shared" si="639"/>
        <v>1305000</v>
      </c>
      <c r="AN838" s="103">
        <f t="shared" si="627"/>
        <v>26.014153294129372</v>
      </c>
      <c r="AP838" s="103">
        <f>AP839</f>
        <v>316000</v>
      </c>
      <c r="AQ838" s="103">
        <f>AQ839</f>
        <v>300000</v>
      </c>
      <c r="AR838" s="103">
        <f>AR1470+AR839+AR1160+AR1216+AR1414</f>
        <v>452000</v>
      </c>
      <c r="AS838" s="103">
        <f t="shared" si="640"/>
        <v>1068000</v>
      </c>
      <c r="AT838" s="103">
        <f t="shared" si="629"/>
        <v>21.289743845310475</v>
      </c>
      <c r="AV838" s="103">
        <f t="shared" si="621"/>
        <v>2373000</v>
      </c>
      <c r="AW838" s="103">
        <f t="shared" si="634"/>
        <v>47.303897139439847</v>
      </c>
      <c r="AY838" s="103">
        <f t="shared" si="635"/>
        <v>5016500</v>
      </c>
      <c r="AZ838" s="103">
        <f t="shared" si="636"/>
        <v>100</v>
      </c>
      <c r="BB838" s="102">
        <f t="shared" si="679"/>
        <v>0</v>
      </c>
      <c r="BC838" s="103">
        <f t="shared" si="641"/>
        <v>0</v>
      </c>
      <c r="BD838" s="103">
        <f t="shared" si="680"/>
        <v>5016500</v>
      </c>
      <c r="BE838" s="93"/>
    </row>
    <row r="839" spans="1:57" ht="30" customHeight="1" thickBot="1" x14ac:dyDescent="0.25">
      <c r="A839" s="74"/>
      <c r="B839" s="76"/>
      <c r="C839" s="76"/>
      <c r="D839" s="77"/>
      <c r="E839" s="78"/>
      <c r="F839" s="76"/>
      <c r="G839" s="79"/>
      <c r="H839" s="80"/>
      <c r="I839" s="118">
        <v>2</v>
      </c>
      <c r="J839" s="78"/>
      <c r="K839" s="82"/>
      <c r="L839" s="83"/>
      <c r="M839" s="77"/>
      <c r="N839" s="119" t="s">
        <v>51</v>
      </c>
      <c r="O839" s="120">
        <v>2925000</v>
      </c>
      <c r="P839" s="121">
        <f>P840+P843+P846</f>
        <v>5016500</v>
      </c>
      <c r="Q839" s="122">
        <f>Q840+Q843+Q846</f>
        <v>5434500</v>
      </c>
      <c r="R839" s="123">
        <f>R840+R843+R846</f>
        <v>5860500</v>
      </c>
      <c r="S839" s="121">
        <f>S840+S843+S846</f>
        <v>5016500</v>
      </c>
      <c r="T839" s="121"/>
      <c r="U839" s="121">
        <f>U840+U843+U846</f>
        <v>570000</v>
      </c>
      <c r="V839" s="121">
        <f>V840+V843+V846</f>
        <v>397000</v>
      </c>
      <c r="W839" s="121">
        <f>W840+W843+W846</f>
        <v>313000</v>
      </c>
      <c r="X839" s="121">
        <f t="shared" si="637"/>
        <v>1280000</v>
      </c>
      <c r="Y839" s="121">
        <f t="shared" si="631"/>
        <v>25.515797867038771</v>
      </c>
      <c r="AA839" s="121">
        <f>AA840+AA843+AA846</f>
        <v>448000</v>
      </c>
      <c r="AB839" s="121">
        <f>AB840+AB843+AB846</f>
        <v>447500</v>
      </c>
      <c r="AC839" s="121">
        <f>AC840+AC843+AC846</f>
        <v>468000</v>
      </c>
      <c r="AD839" s="121">
        <f t="shared" si="638"/>
        <v>1363500</v>
      </c>
      <c r="AE839" s="121">
        <f t="shared" si="625"/>
        <v>27.180304993521379</v>
      </c>
      <c r="AG839" s="121">
        <f t="shared" si="632"/>
        <v>2643500</v>
      </c>
      <c r="AH839" s="121">
        <f t="shared" si="633"/>
        <v>52.696102860560153</v>
      </c>
      <c r="AJ839" s="121">
        <f>AJ840+AJ843+AJ846</f>
        <v>435000</v>
      </c>
      <c r="AK839" s="121">
        <f>AK840+AK843+AK846</f>
        <v>435000</v>
      </c>
      <c r="AL839" s="121">
        <f>AL840+AL843+AL846</f>
        <v>435000</v>
      </c>
      <c r="AM839" s="121">
        <f t="shared" si="639"/>
        <v>1305000</v>
      </c>
      <c r="AN839" s="121">
        <f t="shared" si="627"/>
        <v>26.014153294129372</v>
      </c>
      <c r="AP839" s="121">
        <f>AP840+AP843+AP846</f>
        <v>316000</v>
      </c>
      <c r="AQ839" s="121">
        <f>AQ840+AQ843+AQ846</f>
        <v>300000</v>
      </c>
      <c r="AR839" s="121">
        <f>AR840+AR843+AR846</f>
        <v>452000</v>
      </c>
      <c r="AS839" s="121">
        <f t="shared" si="640"/>
        <v>1068000</v>
      </c>
      <c r="AT839" s="121">
        <f t="shared" si="629"/>
        <v>21.289743845310475</v>
      </c>
      <c r="AV839" s="121">
        <f t="shared" si="621"/>
        <v>2373000</v>
      </c>
      <c r="AW839" s="121">
        <f t="shared" si="634"/>
        <v>47.303897139439847</v>
      </c>
      <c r="AY839" s="121">
        <f t="shared" si="635"/>
        <v>5016500</v>
      </c>
      <c r="AZ839" s="121">
        <f t="shared" si="636"/>
        <v>100</v>
      </c>
      <c r="BB839" s="120">
        <f t="shared" si="679"/>
        <v>0</v>
      </c>
      <c r="BC839" s="121">
        <f t="shared" si="641"/>
        <v>0</v>
      </c>
      <c r="BD839" s="121">
        <f t="shared" si="680"/>
        <v>5016500</v>
      </c>
      <c r="BE839" s="93"/>
    </row>
    <row r="840" spans="1:57" ht="30" customHeight="1" thickBot="1" x14ac:dyDescent="0.25">
      <c r="A840" s="74"/>
      <c r="B840" s="76"/>
      <c r="C840" s="76"/>
      <c r="D840" s="77"/>
      <c r="E840" s="78"/>
      <c r="F840" s="76"/>
      <c r="G840" s="79"/>
      <c r="H840" s="80"/>
      <c r="I840" s="81"/>
      <c r="J840" s="124" t="s">
        <v>60</v>
      </c>
      <c r="K840" s="82"/>
      <c r="L840" s="83"/>
      <c r="M840" s="77"/>
      <c r="N840" s="101" t="s">
        <v>61</v>
      </c>
      <c r="O840" s="103">
        <v>2505000</v>
      </c>
      <c r="P840" s="103">
        <f>SUM(P841:P842)</f>
        <v>4419000</v>
      </c>
      <c r="Q840" s="125">
        <f>SUM(Q841:Q842)</f>
        <v>4786000</v>
      </c>
      <c r="R840" s="126">
        <f>SUM(R841:R842)</f>
        <v>5162000</v>
      </c>
      <c r="S840" s="103">
        <f>SUM(S841:S842)</f>
        <v>4419000</v>
      </c>
      <c r="T840" s="103"/>
      <c r="U840" s="103">
        <f>SUM(U841:U842)</f>
        <v>485000</v>
      </c>
      <c r="V840" s="103">
        <f>SUM(V841:V842)</f>
        <v>335000</v>
      </c>
      <c r="W840" s="103">
        <f>SUM(W841:W842)</f>
        <v>276000</v>
      </c>
      <c r="X840" s="103">
        <f t="shared" si="637"/>
        <v>1096000</v>
      </c>
      <c r="Y840" s="103">
        <f t="shared" si="631"/>
        <v>24.801991400769406</v>
      </c>
      <c r="AA840" s="103">
        <f>SUM(AA841:AA842)</f>
        <v>399000</v>
      </c>
      <c r="AB840" s="103">
        <f>SUM(AB841:AB842)</f>
        <v>400000</v>
      </c>
      <c r="AC840" s="103">
        <f>SUM(AC841:AC842)</f>
        <v>420000</v>
      </c>
      <c r="AD840" s="103">
        <f t="shared" si="638"/>
        <v>1219000</v>
      </c>
      <c r="AE840" s="170">
        <f t="shared" ref="AE840:AE845" si="682">AD840/(P840/100)</f>
        <v>27.585426567096629</v>
      </c>
      <c r="AG840" s="103">
        <f t="shared" si="632"/>
        <v>2315000</v>
      </c>
      <c r="AH840" s="103">
        <f t="shared" si="633"/>
        <v>52.387417967866035</v>
      </c>
      <c r="AJ840" s="103">
        <f>SUM(AJ841:AJ842)</f>
        <v>381000</v>
      </c>
      <c r="AK840" s="103">
        <f>SUM(AK841:AK842)</f>
        <v>381000</v>
      </c>
      <c r="AL840" s="103">
        <f>SUM(AL841:AL842)</f>
        <v>381000</v>
      </c>
      <c r="AM840" s="103">
        <f t="shared" si="639"/>
        <v>1143000</v>
      </c>
      <c r="AN840" s="170">
        <f t="shared" ref="AN840:AN845" si="683">AM840/(P840/100)</f>
        <v>25.865580448065174</v>
      </c>
      <c r="AP840" s="103">
        <f>SUM(AP841:AP842)</f>
        <v>273000</v>
      </c>
      <c r="AQ840" s="103">
        <f>SUM(AQ841:AQ842)</f>
        <v>273000</v>
      </c>
      <c r="AR840" s="103">
        <f>SUM(AR841:AR842)</f>
        <v>415000</v>
      </c>
      <c r="AS840" s="103">
        <f t="shared" si="640"/>
        <v>961000</v>
      </c>
      <c r="AT840" s="170">
        <f t="shared" ref="AT840:AT845" si="684">AS840/(P840/100)</f>
        <v>21.747001584068794</v>
      </c>
      <c r="AV840" s="103">
        <f t="shared" si="621"/>
        <v>2104000</v>
      </c>
      <c r="AW840" s="103">
        <f t="shared" si="634"/>
        <v>47.612582032133965</v>
      </c>
      <c r="AY840" s="103">
        <f t="shared" si="635"/>
        <v>4419000</v>
      </c>
      <c r="AZ840" s="103">
        <f t="shared" si="636"/>
        <v>100</v>
      </c>
      <c r="BB840" s="102">
        <f t="shared" si="679"/>
        <v>0</v>
      </c>
      <c r="BC840" s="103">
        <f t="shared" si="641"/>
        <v>0</v>
      </c>
      <c r="BD840" s="103">
        <f t="shared" si="680"/>
        <v>4419000</v>
      </c>
      <c r="BE840" s="93"/>
    </row>
    <row r="841" spans="1:57" s="195" customFormat="1" ht="30" customHeight="1" thickBot="1" x14ac:dyDescent="0.25">
      <c r="A841" s="74"/>
      <c r="B841" s="76"/>
      <c r="C841" s="76"/>
      <c r="D841" s="77"/>
      <c r="E841" s="78"/>
      <c r="F841" s="76"/>
      <c r="G841" s="79"/>
      <c r="H841" s="80"/>
      <c r="I841" s="81"/>
      <c r="J841" s="78"/>
      <c r="K841" s="127">
        <v>1</v>
      </c>
      <c r="L841" s="83"/>
      <c r="M841" s="77"/>
      <c r="N841" s="128" t="s">
        <v>62</v>
      </c>
      <c r="O841" s="117">
        <v>2505000</v>
      </c>
      <c r="P841" s="117">
        <v>4084000</v>
      </c>
      <c r="Q841" s="117">
        <v>4419000</v>
      </c>
      <c r="R841" s="117">
        <v>4764000</v>
      </c>
      <c r="S841" s="117">
        <v>4084000</v>
      </c>
      <c r="T841" s="117"/>
      <c r="U841" s="160">
        <v>465000</v>
      </c>
      <c r="V841" s="160">
        <v>314000</v>
      </c>
      <c r="W841" s="160">
        <v>215000</v>
      </c>
      <c r="X841" s="117">
        <f>U841+V841+W841</f>
        <v>994000</v>
      </c>
      <c r="Y841" s="144">
        <f>X841/(S841/100)</f>
        <v>24.338883447600391</v>
      </c>
      <c r="Z841" s="36"/>
      <c r="AA841" s="160">
        <v>368000</v>
      </c>
      <c r="AB841" s="160">
        <v>369000</v>
      </c>
      <c r="AC841" s="160">
        <v>389000</v>
      </c>
      <c r="AD841" s="117">
        <f>AA841+AB841+AC841</f>
        <v>1126000</v>
      </c>
      <c r="AE841" s="171">
        <f t="shared" si="682"/>
        <v>27.571008814887364</v>
      </c>
      <c r="AF841" s="36"/>
      <c r="AG841" s="117">
        <f>X841+AD841</f>
        <v>2120000</v>
      </c>
      <c r="AH841" s="117">
        <f>AG841/(S841/100)</f>
        <v>51.909892262487759</v>
      </c>
      <c r="AI841" s="36"/>
      <c r="AJ841" s="160">
        <v>351000</v>
      </c>
      <c r="AK841" s="160">
        <v>351000</v>
      </c>
      <c r="AL841" s="160">
        <v>351000</v>
      </c>
      <c r="AM841" s="117">
        <f>AJ841+AK841+AL841</f>
        <v>1053000</v>
      </c>
      <c r="AN841" s="171">
        <f t="shared" si="683"/>
        <v>25.783545543584722</v>
      </c>
      <c r="AO841" s="36"/>
      <c r="AP841" s="160">
        <v>251000</v>
      </c>
      <c r="AQ841" s="160">
        <v>251000</v>
      </c>
      <c r="AR841" s="160">
        <v>409000</v>
      </c>
      <c r="AS841" s="117">
        <f>AP841+AQ841+AR841</f>
        <v>911000</v>
      </c>
      <c r="AT841" s="171">
        <f t="shared" si="684"/>
        <v>22.306562193927522</v>
      </c>
      <c r="AU841" s="36"/>
      <c r="AV841" s="117">
        <f>AM841+AS841</f>
        <v>1964000</v>
      </c>
      <c r="AW841" s="117">
        <f>AV841/(S841/100)</f>
        <v>48.090107737512241</v>
      </c>
      <c r="AX841" s="36"/>
      <c r="AY841" s="117">
        <f>AG841+AV841</f>
        <v>4084000</v>
      </c>
      <c r="AZ841" s="117">
        <f>AY841/(S841/100)</f>
        <v>100</v>
      </c>
      <c r="BA841" s="36"/>
      <c r="BB841" s="117">
        <f t="shared" si="679"/>
        <v>0</v>
      </c>
      <c r="BC841" s="117">
        <f t="shared" si="641"/>
        <v>0</v>
      </c>
      <c r="BD841" s="117">
        <f t="shared" si="680"/>
        <v>4084000</v>
      </c>
      <c r="BE841" s="93"/>
    </row>
    <row r="842" spans="1:57" ht="30" customHeight="1" thickBot="1" x14ac:dyDescent="0.25">
      <c r="A842" s="74"/>
      <c r="B842" s="76"/>
      <c r="C842" s="76"/>
      <c r="D842" s="77"/>
      <c r="E842" s="78"/>
      <c r="F842" s="76"/>
      <c r="G842" s="79"/>
      <c r="H842" s="80"/>
      <c r="I842" s="81"/>
      <c r="J842" s="78"/>
      <c r="K842" s="127">
        <v>4</v>
      </c>
      <c r="L842" s="83"/>
      <c r="M842" s="77"/>
      <c r="N842" s="128" t="s">
        <v>63</v>
      </c>
      <c r="O842" s="117">
        <v>0</v>
      </c>
      <c r="P842" s="117">
        <v>335000</v>
      </c>
      <c r="Q842" s="117">
        <v>367000</v>
      </c>
      <c r="R842" s="117">
        <v>398000</v>
      </c>
      <c r="S842" s="117">
        <v>335000</v>
      </c>
      <c r="T842" s="117"/>
      <c r="U842" s="160">
        <v>20000</v>
      </c>
      <c r="V842" s="160">
        <v>21000</v>
      </c>
      <c r="W842" s="160">
        <v>61000</v>
      </c>
      <c r="X842" s="117">
        <f>U842+V842+W842</f>
        <v>102000</v>
      </c>
      <c r="Y842" s="144">
        <f>X842/(S842/100)</f>
        <v>30.447761194029852</v>
      </c>
      <c r="AA842" s="160">
        <v>31000</v>
      </c>
      <c r="AB842" s="160">
        <v>31000</v>
      </c>
      <c r="AC842" s="160">
        <v>31000</v>
      </c>
      <c r="AD842" s="117">
        <f>AA842+AB842+AC842</f>
        <v>93000</v>
      </c>
      <c r="AE842" s="171">
        <f t="shared" si="682"/>
        <v>27.761194029850746</v>
      </c>
      <c r="AG842" s="117">
        <f>X842+AD842</f>
        <v>195000</v>
      </c>
      <c r="AH842" s="117">
        <f>AG842/(S842/100)</f>
        <v>58.208955223880594</v>
      </c>
      <c r="AJ842" s="160">
        <v>30000</v>
      </c>
      <c r="AK842" s="160">
        <v>30000</v>
      </c>
      <c r="AL842" s="160">
        <v>30000</v>
      </c>
      <c r="AM842" s="117">
        <f>AJ842+AK842+AL842</f>
        <v>90000</v>
      </c>
      <c r="AN842" s="171">
        <f t="shared" si="683"/>
        <v>26.865671641791046</v>
      </c>
      <c r="AP842" s="160">
        <v>22000</v>
      </c>
      <c r="AQ842" s="160">
        <v>22000</v>
      </c>
      <c r="AR842" s="160">
        <v>6000</v>
      </c>
      <c r="AS842" s="117">
        <f>AP842+AQ842+AR842</f>
        <v>50000</v>
      </c>
      <c r="AT842" s="171">
        <f t="shared" si="684"/>
        <v>14.925373134328359</v>
      </c>
      <c r="AV842" s="117">
        <f>AM842+AS842</f>
        <v>140000</v>
      </c>
      <c r="AW842" s="117">
        <f>AV842/(S842/100)</f>
        <v>41.791044776119406</v>
      </c>
      <c r="AY842" s="117">
        <f>AG842+AV842</f>
        <v>335000</v>
      </c>
      <c r="AZ842" s="117">
        <f>AY842/(S842/100)</f>
        <v>100</v>
      </c>
      <c r="BB842" s="117">
        <f t="shared" si="679"/>
        <v>0</v>
      </c>
      <c r="BC842" s="117">
        <f t="shared" si="641"/>
        <v>0</v>
      </c>
      <c r="BD842" s="117">
        <f t="shared" si="680"/>
        <v>335000</v>
      </c>
      <c r="BE842" s="93"/>
    </row>
    <row r="843" spans="1:57" ht="30" customHeight="1" thickBot="1" x14ac:dyDescent="0.25">
      <c r="A843" s="74"/>
      <c r="B843" s="76"/>
      <c r="C843" s="76"/>
      <c r="D843" s="77"/>
      <c r="E843" s="78"/>
      <c r="F843" s="76"/>
      <c r="G843" s="79"/>
      <c r="H843" s="80"/>
      <c r="I843" s="81"/>
      <c r="J843" s="124" t="s">
        <v>64</v>
      </c>
      <c r="K843" s="82"/>
      <c r="L843" s="83"/>
      <c r="M843" s="77"/>
      <c r="N843" s="101" t="s">
        <v>65</v>
      </c>
      <c r="O843" s="103">
        <v>413000</v>
      </c>
      <c r="P843" s="103">
        <f>SUM(P844:P845)</f>
        <v>591000</v>
      </c>
      <c r="Q843" s="125">
        <f>SUM(Q844:Q845)</f>
        <v>642000</v>
      </c>
      <c r="R843" s="126">
        <f>SUM(R844:R845)</f>
        <v>692000</v>
      </c>
      <c r="S843" s="103">
        <f>SUM(S844:S845)</f>
        <v>591000</v>
      </c>
      <c r="T843" s="103"/>
      <c r="U843" s="103">
        <f>SUM(U844:U845)</f>
        <v>85000</v>
      </c>
      <c r="V843" s="103">
        <f>SUM(V844:V845)</f>
        <v>62000</v>
      </c>
      <c r="W843" s="103">
        <f>SUM(W844:W845)</f>
        <v>34000</v>
      </c>
      <c r="X843" s="103">
        <f t="shared" si="637"/>
        <v>181000</v>
      </c>
      <c r="Y843" s="103">
        <f t="shared" si="631"/>
        <v>30.626057529610829</v>
      </c>
      <c r="AA843" s="103">
        <f>SUM(AA844:AA845)</f>
        <v>47000</v>
      </c>
      <c r="AB843" s="103">
        <f>SUM(AB844:AB845)</f>
        <v>47000</v>
      </c>
      <c r="AC843" s="103">
        <f>SUM(AC844:AC845)</f>
        <v>47000</v>
      </c>
      <c r="AD843" s="103">
        <f t="shared" si="638"/>
        <v>141000</v>
      </c>
      <c r="AE843" s="170">
        <f t="shared" si="682"/>
        <v>23.857868020304569</v>
      </c>
      <c r="AG843" s="103">
        <f t="shared" si="632"/>
        <v>322000</v>
      </c>
      <c r="AH843" s="103">
        <f t="shared" si="633"/>
        <v>54.483925549915398</v>
      </c>
      <c r="AJ843" s="103">
        <f>SUM(AJ844:AJ845)</f>
        <v>54000</v>
      </c>
      <c r="AK843" s="103">
        <f>SUM(AK844:AK845)</f>
        <v>54000</v>
      </c>
      <c r="AL843" s="103">
        <f>SUM(AL844:AL845)</f>
        <v>54000</v>
      </c>
      <c r="AM843" s="103">
        <f t="shared" si="639"/>
        <v>162000</v>
      </c>
      <c r="AN843" s="170">
        <f t="shared" si="683"/>
        <v>27.411167512690355</v>
      </c>
      <c r="AP843" s="103">
        <f>SUM(AP844:AP845)</f>
        <v>43000</v>
      </c>
      <c r="AQ843" s="103">
        <f>SUM(AQ844:AQ845)</f>
        <v>27000</v>
      </c>
      <c r="AR843" s="103">
        <f>SUM(AR844:AR845)</f>
        <v>37000</v>
      </c>
      <c r="AS843" s="103">
        <f t="shared" si="640"/>
        <v>107000</v>
      </c>
      <c r="AT843" s="170">
        <f t="shared" si="684"/>
        <v>18.104906937394247</v>
      </c>
      <c r="AV843" s="103">
        <f t="shared" si="621"/>
        <v>269000</v>
      </c>
      <c r="AW843" s="103">
        <f t="shared" si="634"/>
        <v>45.516074450084602</v>
      </c>
      <c r="AY843" s="103">
        <f t="shared" si="635"/>
        <v>591000</v>
      </c>
      <c r="AZ843" s="103">
        <f t="shared" si="636"/>
        <v>100</v>
      </c>
      <c r="BB843" s="102">
        <f t="shared" si="679"/>
        <v>0</v>
      </c>
      <c r="BC843" s="103">
        <f t="shared" si="641"/>
        <v>0</v>
      </c>
      <c r="BD843" s="103">
        <f t="shared" si="680"/>
        <v>591000</v>
      </c>
      <c r="BE843" s="93"/>
    </row>
    <row r="844" spans="1:57" ht="30" customHeight="1" thickBot="1" x14ac:dyDescent="0.25">
      <c r="A844" s="74"/>
      <c r="B844" s="76"/>
      <c r="C844" s="76"/>
      <c r="D844" s="77"/>
      <c r="E844" s="78"/>
      <c r="F844" s="76"/>
      <c r="G844" s="79"/>
      <c r="H844" s="80"/>
      <c r="I844" s="81"/>
      <c r="J844" s="78"/>
      <c r="K844" s="127">
        <v>1</v>
      </c>
      <c r="L844" s="83"/>
      <c r="M844" s="77"/>
      <c r="N844" s="128" t="s">
        <v>62</v>
      </c>
      <c r="O844" s="117">
        <v>413000</v>
      </c>
      <c r="P844" s="117">
        <v>550000</v>
      </c>
      <c r="Q844" s="117">
        <v>600000</v>
      </c>
      <c r="R844" s="117">
        <v>650000</v>
      </c>
      <c r="S844" s="117">
        <v>550000</v>
      </c>
      <c r="T844" s="117"/>
      <c r="U844" s="160">
        <v>82000</v>
      </c>
      <c r="V844" s="160">
        <v>58000</v>
      </c>
      <c r="W844" s="160">
        <v>27000</v>
      </c>
      <c r="X844" s="117">
        <f t="shared" si="637"/>
        <v>167000</v>
      </c>
      <c r="Y844" s="144">
        <f t="shared" si="631"/>
        <v>30.363636363636363</v>
      </c>
      <c r="AA844" s="160">
        <v>44000</v>
      </c>
      <c r="AB844" s="160">
        <v>44000</v>
      </c>
      <c r="AC844" s="160">
        <v>44000</v>
      </c>
      <c r="AD844" s="117">
        <f t="shared" si="638"/>
        <v>132000</v>
      </c>
      <c r="AE844" s="171">
        <f t="shared" si="682"/>
        <v>24</v>
      </c>
      <c r="AG844" s="117">
        <f t="shared" si="632"/>
        <v>299000</v>
      </c>
      <c r="AH844" s="117">
        <f t="shared" si="633"/>
        <v>54.363636363636367</v>
      </c>
      <c r="AJ844" s="160">
        <v>50000</v>
      </c>
      <c r="AK844" s="160">
        <v>50000</v>
      </c>
      <c r="AL844" s="160">
        <v>50000</v>
      </c>
      <c r="AM844" s="117">
        <f t="shared" si="639"/>
        <v>150000</v>
      </c>
      <c r="AN844" s="171">
        <f t="shared" si="683"/>
        <v>27.272727272727273</v>
      </c>
      <c r="AP844" s="160">
        <v>40000</v>
      </c>
      <c r="AQ844" s="160">
        <v>25000</v>
      </c>
      <c r="AR844" s="160">
        <v>36000</v>
      </c>
      <c r="AS844" s="117">
        <f t="shared" si="640"/>
        <v>101000</v>
      </c>
      <c r="AT844" s="171">
        <f t="shared" si="684"/>
        <v>18.363636363636363</v>
      </c>
      <c r="AV844" s="117">
        <f t="shared" si="621"/>
        <v>251000</v>
      </c>
      <c r="AW844" s="117">
        <f t="shared" si="634"/>
        <v>45.636363636363633</v>
      </c>
      <c r="AY844" s="117">
        <f t="shared" si="635"/>
        <v>550000</v>
      </c>
      <c r="AZ844" s="117">
        <f t="shared" si="636"/>
        <v>100</v>
      </c>
      <c r="BB844" s="117">
        <f t="shared" si="679"/>
        <v>0</v>
      </c>
      <c r="BC844" s="117">
        <f t="shared" si="641"/>
        <v>0</v>
      </c>
      <c r="BD844" s="117">
        <f t="shared" si="680"/>
        <v>550000</v>
      </c>
      <c r="BE844" s="93"/>
    </row>
    <row r="845" spans="1:57" ht="30" customHeight="1" x14ac:dyDescent="0.2">
      <c r="A845" s="74"/>
      <c r="B845" s="76"/>
      <c r="C845" s="76"/>
      <c r="D845" s="77"/>
      <c r="E845" s="78"/>
      <c r="F845" s="76"/>
      <c r="G845" s="79"/>
      <c r="H845" s="80"/>
      <c r="I845" s="81"/>
      <c r="J845" s="78"/>
      <c r="K845" s="127">
        <v>4</v>
      </c>
      <c r="L845" s="83"/>
      <c r="M845" s="77"/>
      <c r="N845" s="128" t="s">
        <v>63</v>
      </c>
      <c r="O845" s="117">
        <v>0</v>
      </c>
      <c r="P845" s="117">
        <v>41000</v>
      </c>
      <c r="Q845" s="117">
        <v>42000</v>
      </c>
      <c r="R845" s="117">
        <v>42000</v>
      </c>
      <c r="S845" s="117">
        <v>41000</v>
      </c>
      <c r="T845" s="117"/>
      <c r="U845" s="160">
        <v>3000</v>
      </c>
      <c r="V845" s="160">
        <v>4000</v>
      </c>
      <c r="W845" s="160">
        <v>7000</v>
      </c>
      <c r="X845" s="117">
        <f t="shared" si="637"/>
        <v>14000</v>
      </c>
      <c r="Y845" s="144">
        <f t="shared" si="631"/>
        <v>34.146341463414636</v>
      </c>
      <c r="AA845" s="160">
        <v>3000</v>
      </c>
      <c r="AB845" s="160">
        <v>3000</v>
      </c>
      <c r="AC845" s="160">
        <v>3000</v>
      </c>
      <c r="AD845" s="117">
        <f t="shared" si="638"/>
        <v>9000</v>
      </c>
      <c r="AE845" s="171">
        <f t="shared" si="682"/>
        <v>21.951219512195124</v>
      </c>
      <c r="AG845" s="117">
        <f t="shared" si="632"/>
        <v>23000</v>
      </c>
      <c r="AH845" s="117">
        <f t="shared" si="633"/>
        <v>56.097560975609753</v>
      </c>
      <c r="AJ845" s="160">
        <v>4000</v>
      </c>
      <c r="AK845" s="160">
        <v>4000</v>
      </c>
      <c r="AL845" s="160">
        <v>4000</v>
      </c>
      <c r="AM845" s="117">
        <f t="shared" si="639"/>
        <v>12000</v>
      </c>
      <c r="AN845" s="171">
        <f t="shared" si="683"/>
        <v>29.26829268292683</v>
      </c>
      <c r="AP845" s="160">
        <v>3000</v>
      </c>
      <c r="AQ845" s="160">
        <v>2000</v>
      </c>
      <c r="AR845" s="160">
        <v>1000</v>
      </c>
      <c r="AS845" s="117">
        <f t="shared" si="640"/>
        <v>6000</v>
      </c>
      <c r="AT845" s="171">
        <f t="shared" si="684"/>
        <v>14.634146341463415</v>
      </c>
      <c r="AV845" s="117">
        <f t="shared" ref="AV845:AV908" si="685">AM845+AS845</f>
        <v>18000</v>
      </c>
      <c r="AW845" s="117">
        <f t="shared" si="634"/>
        <v>43.902439024390247</v>
      </c>
      <c r="AY845" s="117">
        <f t="shared" si="635"/>
        <v>41000</v>
      </c>
      <c r="AZ845" s="117">
        <f t="shared" si="636"/>
        <v>100</v>
      </c>
      <c r="BB845" s="117">
        <f t="shared" si="679"/>
        <v>0</v>
      </c>
      <c r="BC845" s="117">
        <f t="shared" si="641"/>
        <v>0</v>
      </c>
      <c r="BD845" s="117">
        <f t="shared" si="680"/>
        <v>41000</v>
      </c>
      <c r="BE845" s="93"/>
    </row>
    <row r="846" spans="1:57" s="195" customFormat="1" ht="30" customHeight="1" x14ac:dyDescent="0.2">
      <c r="A846" s="74"/>
      <c r="B846" s="76"/>
      <c r="C846" s="76"/>
      <c r="D846" s="77"/>
      <c r="E846" s="78"/>
      <c r="F846" s="76"/>
      <c r="G846" s="79"/>
      <c r="H846" s="80"/>
      <c r="I846" s="81"/>
      <c r="J846" s="124" t="s">
        <v>52</v>
      </c>
      <c r="K846" s="82"/>
      <c r="L846" s="83"/>
      <c r="M846" s="77"/>
      <c r="N846" s="101" t="s">
        <v>53</v>
      </c>
      <c r="O846" s="102">
        <v>7000</v>
      </c>
      <c r="P846" s="103">
        <f>P847+P848+P849+P850</f>
        <v>6500</v>
      </c>
      <c r="Q846" s="125">
        <f>Q847+Q848+Q849+Q850</f>
        <v>6500</v>
      </c>
      <c r="R846" s="126">
        <f>R847+R848+R849+R850</f>
        <v>6500</v>
      </c>
      <c r="S846" s="103">
        <f>S847+S848+S849+S850</f>
        <v>6500</v>
      </c>
      <c r="T846" s="103"/>
      <c r="U846" s="103">
        <f>U847+U848+U849+U850</f>
        <v>0</v>
      </c>
      <c r="V846" s="103">
        <f>V847+V848+V849+V850</f>
        <v>0</v>
      </c>
      <c r="W846" s="103">
        <f>W847+W848+W849+W850</f>
        <v>3000</v>
      </c>
      <c r="X846" s="103">
        <f t="shared" si="637"/>
        <v>3000</v>
      </c>
      <c r="Y846" s="103">
        <f t="shared" si="631"/>
        <v>46.153846153846153</v>
      </c>
      <c r="Z846" s="36"/>
      <c r="AA846" s="103">
        <f>AA847+AA848+AA849+AA850</f>
        <v>2000</v>
      </c>
      <c r="AB846" s="103">
        <f>AB847+AB848+AB849+AB850</f>
        <v>500</v>
      </c>
      <c r="AC846" s="103">
        <f>AC847+AC848+AC849+AC850</f>
        <v>1000</v>
      </c>
      <c r="AD846" s="103">
        <f t="shared" si="638"/>
        <v>3500</v>
      </c>
      <c r="AE846" s="103">
        <f>AD846/(S846/100)</f>
        <v>53.846153846153847</v>
      </c>
      <c r="AF846" s="36"/>
      <c r="AG846" s="103">
        <f t="shared" si="632"/>
        <v>6500</v>
      </c>
      <c r="AH846" s="103">
        <f t="shared" si="633"/>
        <v>100</v>
      </c>
      <c r="AI846" s="36"/>
      <c r="AJ846" s="103">
        <f>AJ847+AJ848+AJ849+AJ850</f>
        <v>0</v>
      </c>
      <c r="AK846" s="103">
        <f>AK847+AK848+AK849+AK850</f>
        <v>0</v>
      </c>
      <c r="AL846" s="103">
        <f>AL847+AL848+AL849+AL850</f>
        <v>0</v>
      </c>
      <c r="AM846" s="103">
        <f t="shared" si="639"/>
        <v>0</v>
      </c>
      <c r="AN846" s="103">
        <f>AM846/(S846/100)</f>
        <v>0</v>
      </c>
      <c r="AO846" s="36"/>
      <c r="AP846" s="103">
        <f>AP847+AP848+AP849+AP850</f>
        <v>0</v>
      </c>
      <c r="AQ846" s="103">
        <f>AQ847+AQ848+AQ849+AQ850</f>
        <v>0</v>
      </c>
      <c r="AR846" s="103">
        <f>AR847+AR848+AR849+AR850</f>
        <v>0</v>
      </c>
      <c r="AS846" s="103">
        <f t="shared" si="640"/>
        <v>0</v>
      </c>
      <c r="AT846" s="103">
        <f>AS846/(S846/100)</f>
        <v>0</v>
      </c>
      <c r="AU846" s="194"/>
      <c r="AV846" s="103">
        <f t="shared" si="685"/>
        <v>0</v>
      </c>
      <c r="AW846" s="103">
        <f t="shared" si="634"/>
        <v>0</v>
      </c>
      <c r="AX846" s="194"/>
      <c r="AY846" s="103">
        <f t="shared" si="635"/>
        <v>6500</v>
      </c>
      <c r="AZ846" s="103">
        <f t="shared" si="636"/>
        <v>100</v>
      </c>
      <c r="BA846" s="194"/>
      <c r="BB846" s="102">
        <f t="shared" si="679"/>
        <v>0</v>
      </c>
      <c r="BC846" s="103">
        <f t="shared" si="641"/>
        <v>0</v>
      </c>
      <c r="BD846" s="103">
        <f t="shared" si="680"/>
        <v>6500</v>
      </c>
      <c r="BE846" s="93"/>
    </row>
    <row r="847" spans="1:57" ht="30" customHeight="1" x14ac:dyDescent="0.2">
      <c r="A847" s="74"/>
      <c r="B847" s="76"/>
      <c r="C847" s="76"/>
      <c r="D847" s="77"/>
      <c r="E847" s="78"/>
      <c r="F847" s="76"/>
      <c r="G847" s="79"/>
      <c r="H847" s="80"/>
      <c r="I847" s="81"/>
      <c r="J847" s="78"/>
      <c r="K847" s="127">
        <v>2</v>
      </c>
      <c r="L847" s="83"/>
      <c r="M847" s="77"/>
      <c r="N847" s="128" t="s">
        <v>54</v>
      </c>
      <c r="O847" s="129">
        <v>2000</v>
      </c>
      <c r="P847" s="117">
        <v>2000</v>
      </c>
      <c r="Q847" s="117">
        <v>2000</v>
      </c>
      <c r="R847" s="117">
        <v>2000</v>
      </c>
      <c r="S847" s="117">
        <v>2000</v>
      </c>
      <c r="T847" s="117"/>
      <c r="U847" s="117"/>
      <c r="V847" s="117"/>
      <c r="W847" s="117">
        <v>1000</v>
      </c>
      <c r="X847" s="117">
        <f t="shared" si="637"/>
        <v>1000</v>
      </c>
      <c r="Y847" s="144">
        <f t="shared" si="631"/>
        <v>50</v>
      </c>
      <c r="AA847" s="117">
        <v>1000</v>
      </c>
      <c r="AB847" s="117"/>
      <c r="AC847" s="117"/>
      <c r="AD847" s="117">
        <f t="shared" si="638"/>
        <v>1000</v>
      </c>
      <c r="AE847" s="144">
        <f>AD847/(S847/100)</f>
        <v>50</v>
      </c>
      <c r="AG847" s="117">
        <f t="shared" si="632"/>
        <v>2000</v>
      </c>
      <c r="AH847" s="117">
        <f t="shared" si="633"/>
        <v>100</v>
      </c>
      <c r="AJ847" s="117"/>
      <c r="AK847" s="117"/>
      <c r="AL847" s="117"/>
      <c r="AM847" s="117">
        <f t="shared" si="639"/>
        <v>0</v>
      </c>
      <c r="AN847" s="144">
        <f>AM847/(S847/100)</f>
        <v>0</v>
      </c>
      <c r="AP847" s="117"/>
      <c r="AQ847" s="117"/>
      <c r="AR847" s="117"/>
      <c r="AS847" s="117">
        <f t="shared" si="640"/>
        <v>0</v>
      </c>
      <c r="AT847" s="144">
        <f>AS847/(S847/100)</f>
        <v>0</v>
      </c>
      <c r="AV847" s="117">
        <f t="shared" si="685"/>
        <v>0</v>
      </c>
      <c r="AW847" s="117">
        <f t="shared" si="634"/>
        <v>0</v>
      </c>
      <c r="AY847" s="117">
        <f t="shared" si="635"/>
        <v>2000</v>
      </c>
      <c r="AZ847" s="117">
        <f t="shared" si="636"/>
        <v>100</v>
      </c>
      <c r="BB847" s="117">
        <f t="shared" si="679"/>
        <v>0</v>
      </c>
      <c r="BC847" s="117">
        <f t="shared" si="641"/>
        <v>0</v>
      </c>
      <c r="BD847" s="117">
        <f t="shared" si="680"/>
        <v>2000</v>
      </c>
      <c r="BE847" s="93"/>
    </row>
    <row r="848" spans="1:57" ht="30" customHeight="1" x14ac:dyDescent="0.2">
      <c r="A848" s="74"/>
      <c r="B848" s="76"/>
      <c r="C848" s="76"/>
      <c r="D848" s="77"/>
      <c r="E848" s="78"/>
      <c r="F848" s="76"/>
      <c r="G848" s="79"/>
      <c r="H848" s="80"/>
      <c r="I848" s="81"/>
      <c r="J848" s="78"/>
      <c r="K848" s="127">
        <v>3</v>
      </c>
      <c r="L848" s="83"/>
      <c r="M848" s="77"/>
      <c r="N848" s="128" t="s">
        <v>66</v>
      </c>
      <c r="O848" s="129">
        <v>2000</v>
      </c>
      <c r="P848" s="117">
        <v>2500</v>
      </c>
      <c r="Q848" s="117">
        <v>2500</v>
      </c>
      <c r="R848" s="117">
        <v>2500</v>
      </c>
      <c r="S848" s="117">
        <v>2500</v>
      </c>
      <c r="T848" s="167"/>
      <c r="U848" s="117"/>
      <c r="V848" s="117"/>
      <c r="W848" s="117">
        <v>1000</v>
      </c>
      <c r="X848" s="160">
        <f t="shared" si="637"/>
        <v>1000</v>
      </c>
      <c r="Y848" s="173">
        <f t="shared" si="631"/>
        <v>40</v>
      </c>
      <c r="Z848" s="73"/>
      <c r="AA848" s="117"/>
      <c r="AB848" s="117">
        <v>500</v>
      </c>
      <c r="AC848" s="117">
        <v>1000</v>
      </c>
      <c r="AD848" s="160">
        <f t="shared" si="638"/>
        <v>1500</v>
      </c>
      <c r="AE848" s="173">
        <f>AD848/(S848/100)</f>
        <v>60</v>
      </c>
      <c r="AF848" s="73"/>
      <c r="AG848" s="160">
        <f t="shared" si="632"/>
        <v>2500</v>
      </c>
      <c r="AH848" s="160">
        <f t="shared" si="633"/>
        <v>100</v>
      </c>
      <c r="AI848" s="73"/>
      <c r="AJ848" s="117"/>
      <c r="AK848" s="117"/>
      <c r="AL848" s="117"/>
      <c r="AM848" s="160">
        <f t="shared" si="639"/>
        <v>0</v>
      </c>
      <c r="AN848" s="173">
        <f>AM848/(S848/100)</f>
        <v>0</v>
      </c>
      <c r="AO848" s="73"/>
      <c r="AP848" s="117"/>
      <c r="AQ848" s="117"/>
      <c r="AR848" s="117"/>
      <c r="AS848" s="160">
        <f t="shared" si="640"/>
        <v>0</v>
      </c>
      <c r="AT848" s="173">
        <f>AS848/(S848/100)</f>
        <v>0</v>
      </c>
      <c r="AU848" s="73"/>
      <c r="AV848" s="160">
        <f t="shared" si="685"/>
        <v>0</v>
      </c>
      <c r="AW848" s="160">
        <f t="shared" si="634"/>
        <v>0</v>
      </c>
      <c r="AX848" s="73"/>
      <c r="AY848" s="160">
        <f t="shared" si="635"/>
        <v>2500</v>
      </c>
      <c r="AZ848" s="160">
        <f t="shared" si="636"/>
        <v>100</v>
      </c>
      <c r="BA848" s="73"/>
      <c r="BB848" s="160">
        <f t="shared" si="679"/>
        <v>0</v>
      </c>
      <c r="BC848" s="160">
        <f t="shared" si="641"/>
        <v>0</v>
      </c>
      <c r="BD848" s="160">
        <f t="shared" si="680"/>
        <v>2500</v>
      </c>
      <c r="BE848" s="93"/>
    </row>
    <row r="849" spans="1:57" ht="30" customHeight="1" x14ac:dyDescent="0.2">
      <c r="A849" s="74"/>
      <c r="B849" s="76"/>
      <c r="C849" s="76"/>
      <c r="D849" s="77"/>
      <c r="E849" s="78"/>
      <c r="F849" s="76"/>
      <c r="G849" s="79"/>
      <c r="H849" s="80"/>
      <c r="I849" s="81"/>
      <c r="J849" s="78"/>
      <c r="K849" s="127">
        <v>5</v>
      </c>
      <c r="L849" s="83"/>
      <c r="M849" s="77"/>
      <c r="N849" s="128" t="s">
        <v>55</v>
      </c>
      <c r="O849" s="129">
        <v>1000</v>
      </c>
      <c r="P849" s="117">
        <v>1000</v>
      </c>
      <c r="Q849" s="117">
        <v>1000</v>
      </c>
      <c r="R849" s="117">
        <v>1000</v>
      </c>
      <c r="S849" s="117">
        <v>1000</v>
      </c>
      <c r="T849" s="167"/>
      <c r="U849" s="117"/>
      <c r="V849" s="117"/>
      <c r="W849" s="117">
        <v>500</v>
      </c>
      <c r="X849" s="160">
        <f t="shared" si="637"/>
        <v>500</v>
      </c>
      <c r="Y849" s="173">
        <f t="shared" si="631"/>
        <v>50</v>
      </c>
      <c r="Z849" s="73"/>
      <c r="AA849" s="117">
        <v>500</v>
      </c>
      <c r="AB849" s="117"/>
      <c r="AC849" s="117"/>
      <c r="AD849" s="160">
        <f t="shared" si="638"/>
        <v>500</v>
      </c>
      <c r="AE849" s="173">
        <f>AD849/(S849/100)</f>
        <v>50</v>
      </c>
      <c r="AF849" s="73"/>
      <c r="AG849" s="160">
        <f t="shared" si="632"/>
        <v>1000</v>
      </c>
      <c r="AH849" s="160">
        <f t="shared" si="633"/>
        <v>100</v>
      </c>
      <c r="AI849" s="73"/>
      <c r="AJ849" s="117"/>
      <c r="AK849" s="117"/>
      <c r="AL849" s="117"/>
      <c r="AM849" s="160">
        <f t="shared" si="639"/>
        <v>0</v>
      </c>
      <c r="AN849" s="173">
        <f>AM849/(S849/100)</f>
        <v>0</v>
      </c>
      <c r="AO849" s="73"/>
      <c r="AP849" s="117"/>
      <c r="AQ849" s="117"/>
      <c r="AR849" s="117"/>
      <c r="AS849" s="160">
        <f t="shared" si="640"/>
        <v>0</v>
      </c>
      <c r="AT849" s="173">
        <f>AS849/(S849/100)</f>
        <v>0</v>
      </c>
      <c r="AU849" s="73"/>
      <c r="AV849" s="160">
        <f t="shared" si="685"/>
        <v>0</v>
      </c>
      <c r="AW849" s="160">
        <f t="shared" si="634"/>
        <v>0</v>
      </c>
      <c r="AX849" s="73"/>
      <c r="AY849" s="160">
        <f t="shared" si="635"/>
        <v>1000</v>
      </c>
      <c r="AZ849" s="160">
        <f t="shared" si="636"/>
        <v>100</v>
      </c>
      <c r="BA849" s="73"/>
      <c r="BB849" s="160">
        <f t="shared" si="679"/>
        <v>0</v>
      </c>
      <c r="BC849" s="160">
        <f t="shared" si="641"/>
        <v>0</v>
      </c>
      <c r="BD849" s="160">
        <f t="shared" si="680"/>
        <v>1000</v>
      </c>
      <c r="BE849" s="93"/>
    </row>
    <row r="850" spans="1:57" ht="30" customHeight="1" x14ac:dyDescent="0.2">
      <c r="A850" s="74"/>
      <c r="B850" s="76"/>
      <c r="C850" s="76"/>
      <c r="D850" s="77"/>
      <c r="E850" s="78"/>
      <c r="F850" s="76"/>
      <c r="G850" s="79"/>
      <c r="H850" s="80"/>
      <c r="I850" s="81"/>
      <c r="J850" s="78"/>
      <c r="K850" s="127">
        <v>7</v>
      </c>
      <c r="L850" s="83"/>
      <c r="M850" s="77"/>
      <c r="N850" s="128" t="s">
        <v>56</v>
      </c>
      <c r="O850" s="129">
        <v>2000</v>
      </c>
      <c r="P850" s="117">
        <v>1000</v>
      </c>
      <c r="Q850" s="117">
        <v>1000</v>
      </c>
      <c r="R850" s="117">
        <v>1000</v>
      </c>
      <c r="S850" s="117">
        <v>1000</v>
      </c>
      <c r="T850" s="117"/>
      <c r="U850" s="117"/>
      <c r="V850" s="117"/>
      <c r="W850" s="117">
        <v>500</v>
      </c>
      <c r="X850" s="117">
        <f t="shared" si="637"/>
        <v>500</v>
      </c>
      <c r="Y850" s="144">
        <f t="shared" si="631"/>
        <v>50</v>
      </c>
      <c r="AA850" s="117">
        <v>500</v>
      </c>
      <c r="AB850" s="117"/>
      <c r="AC850" s="117"/>
      <c r="AD850" s="117">
        <f t="shared" si="638"/>
        <v>500</v>
      </c>
      <c r="AE850" s="144">
        <f>AD850/(S850/100)</f>
        <v>50</v>
      </c>
      <c r="AG850" s="117">
        <f t="shared" si="632"/>
        <v>1000</v>
      </c>
      <c r="AH850" s="117">
        <f t="shared" si="633"/>
        <v>100</v>
      </c>
      <c r="AJ850" s="117"/>
      <c r="AK850" s="117"/>
      <c r="AL850" s="117"/>
      <c r="AM850" s="117">
        <f t="shared" si="639"/>
        <v>0</v>
      </c>
      <c r="AN850" s="144">
        <f>AM850/(S850/100)</f>
        <v>0</v>
      </c>
      <c r="AP850" s="117"/>
      <c r="AQ850" s="117"/>
      <c r="AR850" s="117"/>
      <c r="AS850" s="117">
        <f t="shared" si="640"/>
        <v>0</v>
      </c>
      <c r="AT850" s="144">
        <f>AS850/(S850/100)</f>
        <v>0</v>
      </c>
      <c r="AV850" s="117">
        <f t="shared" si="685"/>
        <v>0</v>
      </c>
      <c r="AW850" s="117">
        <f t="shared" si="634"/>
        <v>0</v>
      </c>
      <c r="AY850" s="117">
        <f t="shared" si="635"/>
        <v>1000</v>
      </c>
      <c r="AZ850" s="117">
        <f t="shared" si="636"/>
        <v>100</v>
      </c>
      <c r="BB850" s="117">
        <f t="shared" si="679"/>
        <v>0</v>
      </c>
      <c r="BC850" s="117">
        <f t="shared" si="641"/>
        <v>0</v>
      </c>
      <c r="BD850" s="117">
        <f t="shared" si="680"/>
        <v>1000</v>
      </c>
      <c r="BE850" s="93"/>
    </row>
    <row r="851" spans="1:57" ht="30" customHeight="1" x14ac:dyDescent="0.2">
      <c r="A851" s="74"/>
      <c r="B851" s="76"/>
      <c r="C851" s="76"/>
      <c r="D851" s="77"/>
      <c r="E851" s="78"/>
      <c r="F851" s="76"/>
      <c r="G851" s="104"/>
      <c r="H851" s="365" t="s">
        <v>52</v>
      </c>
      <c r="I851" s="366"/>
      <c r="J851" s="367"/>
      <c r="K851" s="368"/>
      <c r="L851" s="369"/>
      <c r="M851" s="370"/>
      <c r="N851" s="371" t="s">
        <v>150</v>
      </c>
      <c r="O851" s="372">
        <v>3616000</v>
      </c>
      <c r="P851" s="373">
        <f t="shared" ref="P851:S853" si="686">P852</f>
        <v>3979000</v>
      </c>
      <c r="Q851" s="374">
        <f t="shared" si="686"/>
        <v>4100000</v>
      </c>
      <c r="R851" s="375">
        <f t="shared" si="686"/>
        <v>4287000</v>
      </c>
      <c r="S851" s="373">
        <f t="shared" si="686"/>
        <v>3979000</v>
      </c>
      <c r="T851" s="373"/>
      <c r="U851" s="373">
        <f t="shared" ref="U851:V853" si="687">U852</f>
        <v>94000</v>
      </c>
      <c r="V851" s="373">
        <f t="shared" si="687"/>
        <v>599000</v>
      </c>
      <c r="W851" s="373">
        <f>W1483+W852+W1173+W1229+W1427</f>
        <v>275000</v>
      </c>
      <c r="X851" s="373">
        <f t="shared" si="637"/>
        <v>968000</v>
      </c>
      <c r="Y851" s="373">
        <f t="shared" si="631"/>
        <v>24.327720532797183</v>
      </c>
      <c r="AA851" s="373">
        <f t="shared" ref="AA851:AB853" si="688">AA852</f>
        <v>394000</v>
      </c>
      <c r="AB851" s="373">
        <f t="shared" si="688"/>
        <v>394000</v>
      </c>
      <c r="AC851" s="373">
        <f>AC1483+AC852+AC1173+AC1229+AC1427</f>
        <v>394000</v>
      </c>
      <c r="AD851" s="373">
        <f t="shared" si="638"/>
        <v>1182000</v>
      </c>
      <c r="AE851" s="373">
        <f t="shared" ref="AE851:AE913" si="689">AD851/(S851/100)</f>
        <v>29.705956270419705</v>
      </c>
      <c r="AG851" s="373">
        <f t="shared" si="632"/>
        <v>2150000</v>
      </c>
      <c r="AH851" s="373">
        <f t="shared" si="633"/>
        <v>54.033676803216892</v>
      </c>
      <c r="AJ851" s="373">
        <f t="shared" ref="AJ851:AK853" si="690">AJ852</f>
        <v>398000</v>
      </c>
      <c r="AK851" s="373">
        <f t="shared" si="690"/>
        <v>358000</v>
      </c>
      <c r="AL851" s="373">
        <f>AL1483+AL852+AL1173+AL1229+AL1427</f>
        <v>358000</v>
      </c>
      <c r="AM851" s="373">
        <f t="shared" si="639"/>
        <v>1114000</v>
      </c>
      <c r="AN851" s="373">
        <f t="shared" ref="AN851:AN913" si="691">AM851/(S851/100)</f>
        <v>27.9969841668761</v>
      </c>
      <c r="AP851" s="373">
        <f t="shared" ref="AP851:AQ853" si="692">AP852</f>
        <v>239000</v>
      </c>
      <c r="AQ851" s="373">
        <f t="shared" si="692"/>
        <v>239000</v>
      </c>
      <c r="AR851" s="373">
        <f>AR1483+AR852+AR1173+AR1229+AR1427</f>
        <v>237000</v>
      </c>
      <c r="AS851" s="373">
        <f t="shared" si="640"/>
        <v>715000</v>
      </c>
      <c r="AT851" s="373">
        <f t="shared" ref="AT851:AT913" si="693">AS851/(S851/100)</f>
        <v>17.969339029907012</v>
      </c>
      <c r="AV851" s="373">
        <f t="shared" si="685"/>
        <v>1829000</v>
      </c>
      <c r="AW851" s="373">
        <f t="shared" si="634"/>
        <v>45.966323196783108</v>
      </c>
      <c r="AY851" s="373">
        <f t="shared" si="635"/>
        <v>3979000</v>
      </c>
      <c r="AZ851" s="373">
        <f t="shared" si="636"/>
        <v>100</v>
      </c>
      <c r="BB851" s="372">
        <f t="shared" si="679"/>
        <v>0</v>
      </c>
      <c r="BC851" s="373">
        <f t="shared" si="641"/>
        <v>0</v>
      </c>
      <c r="BD851" s="373">
        <f t="shared" si="680"/>
        <v>3979000</v>
      </c>
      <c r="BE851" s="93"/>
    </row>
    <row r="852" spans="1:57" ht="30" customHeight="1" x14ac:dyDescent="0.2">
      <c r="A852" s="74"/>
      <c r="B852" s="76"/>
      <c r="C852" s="76"/>
      <c r="D852" s="77"/>
      <c r="E852" s="78"/>
      <c r="F852" s="76"/>
      <c r="G852" s="79"/>
      <c r="H852" s="80"/>
      <c r="I852" s="118">
        <v>2</v>
      </c>
      <c r="J852" s="78"/>
      <c r="K852" s="82"/>
      <c r="L852" s="83"/>
      <c r="M852" s="77"/>
      <c r="N852" s="119" t="s">
        <v>51</v>
      </c>
      <c r="O852" s="120">
        <v>3616000</v>
      </c>
      <c r="P852" s="120">
        <f t="shared" si="686"/>
        <v>3979000</v>
      </c>
      <c r="Q852" s="120">
        <f t="shared" si="686"/>
        <v>4100000</v>
      </c>
      <c r="R852" s="120">
        <f t="shared" si="686"/>
        <v>4287000</v>
      </c>
      <c r="S852" s="120">
        <f t="shared" si="686"/>
        <v>3979000</v>
      </c>
      <c r="T852" s="120"/>
      <c r="U852" s="120">
        <f t="shared" si="687"/>
        <v>94000</v>
      </c>
      <c r="V852" s="120">
        <f t="shared" si="687"/>
        <v>599000</v>
      </c>
      <c r="W852" s="120">
        <f>W1484+W853+W1174+W1230+W1428</f>
        <v>275000</v>
      </c>
      <c r="X852" s="120">
        <f t="shared" si="637"/>
        <v>968000</v>
      </c>
      <c r="Y852" s="120">
        <f t="shared" si="631"/>
        <v>24.327720532797183</v>
      </c>
      <c r="AA852" s="120">
        <f t="shared" si="688"/>
        <v>394000</v>
      </c>
      <c r="AB852" s="120">
        <f t="shared" si="688"/>
        <v>394000</v>
      </c>
      <c r="AC852" s="120">
        <f>AC1484+AC853+AC1174+AC1230+AC1428</f>
        <v>394000</v>
      </c>
      <c r="AD852" s="120">
        <f t="shared" si="638"/>
        <v>1182000</v>
      </c>
      <c r="AE852" s="120">
        <f t="shared" si="689"/>
        <v>29.705956270419705</v>
      </c>
      <c r="AG852" s="120">
        <f t="shared" si="632"/>
        <v>2150000</v>
      </c>
      <c r="AH852" s="120">
        <f t="shared" si="633"/>
        <v>54.033676803216892</v>
      </c>
      <c r="AJ852" s="120">
        <f t="shared" si="690"/>
        <v>398000</v>
      </c>
      <c r="AK852" s="120">
        <f t="shared" si="690"/>
        <v>358000</v>
      </c>
      <c r="AL852" s="120">
        <f>AL1484+AL853+AL1174+AL1230+AL1428</f>
        <v>358000</v>
      </c>
      <c r="AM852" s="120">
        <f t="shared" si="639"/>
        <v>1114000</v>
      </c>
      <c r="AN852" s="120">
        <f t="shared" si="691"/>
        <v>27.9969841668761</v>
      </c>
      <c r="AP852" s="120">
        <f t="shared" si="692"/>
        <v>239000</v>
      </c>
      <c r="AQ852" s="120">
        <f t="shared" si="692"/>
        <v>239000</v>
      </c>
      <c r="AR852" s="120">
        <f>AR1484+AR853+AR1174+AR1230+AR1428</f>
        <v>237000</v>
      </c>
      <c r="AS852" s="120">
        <f t="shared" si="640"/>
        <v>715000</v>
      </c>
      <c r="AT852" s="120">
        <f t="shared" si="693"/>
        <v>17.969339029907012</v>
      </c>
      <c r="AV852" s="120">
        <f t="shared" si="685"/>
        <v>1829000</v>
      </c>
      <c r="AW852" s="120">
        <f t="shared" si="634"/>
        <v>45.966323196783108</v>
      </c>
      <c r="AY852" s="120">
        <f t="shared" si="635"/>
        <v>3979000</v>
      </c>
      <c r="AZ852" s="120">
        <f t="shared" si="636"/>
        <v>100</v>
      </c>
      <c r="BB852" s="120">
        <f t="shared" si="679"/>
        <v>0</v>
      </c>
      <c r="BC852" s="120">
        <f t="shared" si="641"/>
        <v>0</v>
      </c>
      <c r="BD852" s="120">
        <f t="shared" si="680"/>
        <v>3979000</v>
      </c>
      <c r="BE852" s="93"/>
    </row>
    <row r="853" spans="1:57" ht="30" customHeight="1" x14ac:dyDescent="0.2">
      <c r="A853" s="74"/>
      <c r="B853" s="76"/>
      <c r="C853" s="76"/>
      <c r="D853" s="77"/>
      <c r="E853" s="78"/>
      <c r="F853" s="76"/>
      <c r="G853" s="79"/>
      <c r="H853" s="80"/>
      <c r="I853" s="81"/>
      <c r="J853" s="124" t="s">
        <v>52</v>
      </c>
      <c r="K853" s="82"/>
      <c r="L853" s="83"/>
      <c r="M853" s="77"/>
      <c r="N853" s="101" t="s">
        <v>53</v>
      </c>
      <c r="O853" s="102">
        <v>3616000</v>
      </c>
      <c r="P853" s="103">
        <f t="shared" si="686"/>
        <v>3979000</v>
      </c>
      <c r="Q853" s="103">
        <f t="shared" si="686"/>
        <v>4100000</v>
      </c>
      <c r="R853" s="103">
        <f t="shared" si="686"/>
        <v>4287000</v>
      </c>
      <c r="S853" s="103">
        <f t="shared" si="686"/>
        <v>3979000</v>
      </c>
      <c r="T853" s="103"/>
      <c r="U853" s="103">
        <f t="shared" si="687"/>
        <v>94000</v>
      </c>
      <c r="V853" s="103">
        <f t="shared" si="687"/>
        <v>599000</v>
      </c>
      <c r="W853" s="103">
        <f>W1393+W854+W1083+W1139+W1337</f>
        <v>275000</v>
      </c>
      <c r="X853" s="103">
        <f t="shared" si="637"/>
        <v>968000</v>
      </c>
      <c r="Y853" s="103">
        <f t="shared" si="631"/>
        <v>24.327720532797183</v>
      </c>
      <c r="AA853" s="103">
        <f t="shared" si="688"/>
        <v>394000</v>
      </c>
      <c r="AB853" s="103">
        <f t="shared" si="688"/>
        <v>394000</v>
      </c>
      <c r="AC853" s="103">
        <f>AC1393+AC854+AC1083+AC1139+AC1337</f>
        <v>394000</v>
      </c>
      <c r="AD853" s="103">
        <f t="shared" si="638"/>
        <v>1182000</v>
      </c>
      <c r="AE853" s="103">
        <f t="shared" si="689"/>
        <v>29.705956270419705</v>
      </c>
      <c r="AG853" s="103">
        <f t="shared" si="632"/>
        <v>2150000</v>
      </c>
      <c r="AH853" s="103">
        <f t="shared" si="633"/>
        <v>54.033676803216892</v>
      </c>
      <c r="AJ853" s="103">
        <f t="shared" si="690"/>
        <v>398000</v>
      </c>
      <c r="AK853" s="103">
        <f t="shared" si="690"/>
        <v>358000</v>
      </c>
      <c r="AL853" s="103">
        <f>AL1393+AL854+AL1083+AL1139+AL1337</f>
        <v>358000</v>
      </c>
      <c r="AM853" s="103">
        <f t="shared" si="639"/>
        <v>1114000</v>
      </c>
      <c r="AN853" s="103">
        <f t="shared" si="691"/>
        <v>27.9969841668761</v>
      </c>
      <c r="AP853" s="103">
        <f t="shared" si="692"/>
        <v>239000</v>
      </c>
      <c r="AQ853" s="103">
        <f t="shared" si="692"/>
        <v>239000</v>
      </c>
      <c r="AR853" s="103">
        <f>AR1393+AR854+AR1083+AR1139+AR1337</f>
        <v>237000</v>
      </c>
      <c r="AS853" s="103">
        <f t="shared" si="640"/>
        <v>715000</v>
      </c>
      <c r="AT853" s="103">
        <f t="shared" si="693"/>
        <v>17.969339029907012</v>
      </c>
      <c r="AV853" s="103">
        <f t="shared" si="685"/>
        <v>1829000</v>
      </c>
      <c r="AW853" s="103">
        <f t="shared" si="634"/>
        <v>45.966323196783108</v>
      </c>
      <c r="AY853" s="103">
        <f t="shared" si="635"/>
        <v>3979000</v>
      </c>
      <c r="AZ853" s="103">
        <f t="shared" si="636"/>
        <v>100</v>
      </c>
      <c r="BB853" s="102">
        <f t="shared" si="679"/>
        <v>0</v>
      </c>
      <c r="BC853" s="103">
        <f t="shared" si="641"/>
        <v>0</v>
      </c>
      <c r="BD853" s="103">
        <f t="shared" si="680"/>
        <v>3979000</v>
      </c>
      <c r="BE853" s="93"/>
    </row>
    <row r="854" spans="1:57" ht="30" customHeight="1" x14ac:dyDescent="0.2">
      <c r="A854" s="74"/>
      <c r="B854" s="76"/>
      <c r="C854" s="76"/>
      <c r="D854" s="77"/>
      <c r="E854" s="78"/>
      <c r="F854" s="76"/>
      <c r="G854" s="79"/>
      <c r="H854" s="80"/>
      <c r="I854" s="81"/>
      <c r="J854" s="78"/>
      <c r="K854" s="127">
        <v>2</v>
      </c>
      <c r="L854" s="83"/>
      <c r="M854" s="77"/>
      <c r="N854" s="128" t="s">
        <v>54</v>
      </c>
      <c r="O854" s="129">
        <v>3616000</v>
      </c>
      <c r="P854" s="117">
        <v>3979000</v>
      </c>
      <c r="Q854" s="117">
        <v>4100000</v>
      </c>
      <c r="R854" s="117">
        <v>4287000</v>
      </c>
      <c r="S854" s="117">
        <v>3979000</v>
      </c>
      <c r="T854" s="117"/>
      <c r="U854" s="117">
        <v>94000</v>
      </c>
      <c r="V854" s="117">
        <v>599000</v>
      </c>
      <c r="W854" s="117">
        <v>275000</v>
      </c>
      <c r="X854" s="117">
        <f t="shared" si="637"/>
        <v>968000</v>
      </c>
      <c r="Y854" s="117">
        <f t="shared" si="631"/>
        <v>24.327720532797183</v>
      </c>
      <c r="AA854" s="117">
        <v>394000</v>
      </c>
      <c r="AB854" s="117">
        <v>394000</v>
      </c>
      <c r="AC854" s="117">
        <v>394000</v>
      </c>
      <c r="AD854" s="117">
        <f t="shared" si="638"/>
        <v>1182000</v>
      </c>
      <c r="AE854" s="117">
        <f t="shared" si="689"/>
        <v>29.705956270419705</v>
      </c>
      <c r="AG854" s="117">
        <f t="shared" si="632"/>
        <v>2150000</v>
      </c>
      <c r="AH854" s="117">
        <f t="shared" si="633"/>
        <v>54.033676803216892</v>
      </c>
      <c r="AJ854" s="117">
        <v>398000</v>
      </c>
      <c r="AK854" s="117">
        <v>358000</v>
      </c>
      <c r="AL854" s="117">
        <v>358000</v>
      </c>
      <c r="AM854" s="117">
        <f t="shared" si="639"/>
        <v>1114000</v>
      </c>
      <c r="AN854" s="117">
        <f t="shared" si="691"/>
        <v>27.9969841668761</v>
      </c>
      <c r="AP854" s="117">
        <v>239000</v>
      </c>
      <c r="AQ854" s="117">
        <v>239000</v>
      </c>
      <c r="AR854" s="117">
        <v>237000</v>
      </c>
      <c r="AS854" s="117">
        <f t="shared" si="640"/>
        <v>715000</v>
      </c>
      <c r="AT854" s="117">
        <f t="shared" si="693"/>
        <v>17.969339029907012</v>
      </c>
      <c r="AV854" s="117">
        <f t="shared" si="685"/>
        <v>1829000</v>
      </c>
      <c r="AW854" s="117">
        <f t="shared" si="634"/>
        <v>45.966323196783108</v>
      </c>
      <c r="AY854" s="117">
        <f t="shared" si="635"/>
        <v>3979000</v>
      </c>
      <c r="AZ854" s="117">
        <f t="shared" si="636"/>
        <v>100</v>
      </c>
      <c r="BB854" s="117">
        <f t="shared" si="679"/>
        <v>0</v>
      </c>
      <c r="BC854" s="117">
        <f t="shared" si="641"/>
        <v>0</v>
      </c>
      <c r="BD854" s="117">
        <f t="shared" si="680"/>
        <v>3979000</v>
      </c>
      <c r="BE854" s="93"/>
    </row>
    <row r="855" spans="1:57" ht="30" customHeight="1" x14ac:dyDescent="0.2">
      <c r="A855" s="74"/>
      <c r="B855" s="76"/>
      <c r="C855" s="76"/>
      <c r="D855" s="77"/>
      <c r="E855" s="78"/>
      <c r="F855" s="76"/>
      <c r="G855" s="104"/>
      <c r="H855" s="365" t="s">
        <v>41</v>
      </c>
      <c r="I855" s="366"/>
      <c r="J855" s="367"/>
      <c r="K855" s="368"/>
      <c r="L855" s="369"/>
      <c r="M855" s="370"/>
      <c r="N855" s="371" t="s">
        <v>151</v>
      </c>
      <c r="O855" s="372">
        <v>1961000</v>
      </c>
      <c r="P855" s="373">
        <f t="shared" ref="P855:S856" si="694">P856</f>
        <v>2494000</v>
      </c>
      <c r="Q855" s="373">
        <f t="shared" si="694"/>
        <v>2732000</v>
      </c>
      <c r="R855" s="373">
        <f t="shared" si="694"/>
        <v>3003000</v>
      </c>
      <c r="S855" s="373">
        <f t="shared" si="694"/>
        <v>2494000</v>
      </c>
      <c r="T855" s="373"/>
      <c r="U855" s="373">
        <f>U856</f>
        <v>24000</v>
      </c>
      <c r="V855" s="373">
        <f>V856</f>
        <v>481000</v>
      </c>
      <c r="W855" s="373">
        <f>W1487+W856+W1177+W1233+W1431</f>
        <v>200000</v>
      </c>
      <c r="X855" s="373">
        <f t="shared" si="637"/>
        <v>705000</v>
      </c>
      <c r="Y855" s="373">
        <f t="shared" si="631"/>
        <v>28.267842822774661</v>
      </c>
      <c r="AA855" s="373">
        <f>AA856</f>
        <v>44000</v>
      </c>
      <c r="AB855" s="373">
        <f>AB856</f>
        <v>45000</v>
      </c>
      <c r="AC855" s="373">
        <f>AC1487+AC856+AC1177+AC1233+AC1431</f>
        <v>84000</v>
      </c>
      <c r="AD855" s="373">
        <f t="shared" si="638"/>
        <v>173000</v>
      </c>
      <c r="AE855" s="373">
        <f t="shared" si="689"/>
        <v>6.9366479550922211</v>
      </c>
      <c r="AG855" s="373">
        <f t="shared" si="632"/>
        <v>878000</v>
      </c>
      <c r="AH855" s="373">
        <f t="shared" si="633"/>
        <v>35.20449077786688</v>
      </c>
      <c r="AJ855" s="373">
        <f>AJ856</f>
        <v>249000</v>
      </c>
      <c r="AK855" s="373">
        <f>AK856</f>
        <v>225000</v>
      </c>
      <c r="AL855" s="373">
        <f>AL1487+AL856+AL1177+AL1233+AL1431</f>
        <v>225000</v>
      </c>
      <c r="AM855" s="373">
        <f t="shared" si="639"/>
        <v>699000</v>
      </c>
      <c r="AN855" s="373">
        <f t="shared" si="691"/>
        <v>28.027265437048918</v>
      </c>
      <c r="AP855" s="373">
        <f>AP856</f>
        <v>145000</v>
      </c>
      <c r="AQ855" s="373">
        <f>AQ856</f>
        <v>145000</v>
      </c>
      <c r="AR855" s="373">
        <f>AR1487+AR856+AR1177+AR1233+AR1431</f>
        <v>627000</v>
      </c>
      <c r="AS855" s="373">
        <f t="shared" si="640"/>
        <v>917000</v>
      </c>
      <c r="AT855" s="373">
        <f t="shared" si="693"/>
        <v>36.768243785084202</v>
      </c>
      <c r="AV855" s="373">
        <f t="shared" si="685"/>
        <v>1616000</v>
      </c>
      <c r="AW855" s="373">
        <f t="shared" si="634"/>
        <v>64.79550922213312</v>
      </c>
      <c r="AY855" s="373">
        <f t="shared" si="635"/>
        <v>2494000</v>
      </c>
      <c r="AZ855" s="373">
        <f t="shared" si="636"/>
        <v>100</v>
      </c>
      <c r="BB855" s="372">
        <f t="shared" si="679"/>
        <v>0</v>
      </c>
      <c r="BC855" s="373">
        <f t="shared" si="641"/>
        <v>0</v>
      </c>
      <c r="BD855" s="373">
        <f t="shared" si="680"/>
        <v>2494000</v>
      </c>
      <c r="BE855" s="93"/>
    </row>
    <row r="856" spans="1:57" ht="30" customHeight="1" x14ac:dyDescent="0.2">
      <c r="A856" s="74"/>
      <c r="B856" s="76"/>
      <c r="C856" s="76"/>
      <c r="D856" s="77"/>
      <c r="E856" s="78"/>
      <c r="F856" s="76"/>
      <c r="G856" s="79"/>
      <c r="H856" s="80"/>
      <c r="I856" s="118">
        <v>2</v>
      </c>
      <c r="J856" s="78"/>
      <c r="K856" s="82"/>
      <c r="L856" s="83"/>
      <c r="M856" s="77"/>
      <c r="N856" s="119" t="s">
        <v>51</v>
      </c>
      <c r="O856" s="120">
        <v>1961000</v>
      </c>
      <c r="P856" s="121">
        <f t="shared" si="694"/>
        <v>2494000</v>
      </c>
      <c r="Q856" s="121">
        <f t="shared" si="694"/>
        <v>2732000</v>
      </c>
      <c r="R856" s="121">
        <f t="shared" si="694"/>
        <v>3003000</v>
      </c>
      <c r="S856" s="121">
        <f t="shared" si="694"/>
        <v>2494000</v>
      </c>
      <c r="T856" s="121"/>
      <c r="U856" s="121">
        <f>U857</f>
        <v>24000</v>
      </c>
      <c r="V856" s="121">
        <f>V857</f>
        <v>481000</v>
      </c>
      <c r="W856" s="121">
        <f>W1488+W857+W1178+W1234+W1432</f>
        <v>200000</v>
      </c>
      <c r="X856" s="121">
        <f t="shared" si="637"/>
        <v>705000</v>
      </c>
      <c r="Y856" s="121">
        <f t="shared" si="631"/>
        <v>28.267842822774661</v>
      </c>
      <c r="AA856" s="121">
        <f>AA857</f>
        <v>44000</v>
      </c>
      <c r="AB856" s="121">
        <f>AB857</f>
        <v>45000</v>
      </c>
      <c r="AC856" s="121">
        <f>AC1488+AC857+AC1178+AC1234+AC1432</f>
        <v>84000</v>
      </c>
      <c r="AD856" s="121">
        <f t="shared" si="638"/>
        <v>173000</v>
      </c>
      <c r="AE856" s="121">
        <f t="shared" si="689"/>
        <v>6.9366479550922211</v>
      </c>
      <c r="AG856" s="121">
        <f t="shared" si="632"/>
        <v>878000</v>
      </c>
      <c r="AH856" s="121">
        <f t="shared" si="633"/>
        <v>35.20449077786688</v>
      </c>
      <c r="AJ856" s="121">
        <f>AJ857</f>
        <v>249000</v>
      </c>
      <c r="AK856" s="121">
        <f>AK857</f>
        <v>225000</v>
      </c>
      <c r="AL856" s="121">
        <f>AL1488+AL857+AL1178+AL1234+AL1432</f>
        <v>225000</v>
      </c>
      <c r="AM856" s="121">
        <f t="shared" si="639"/>
        <v>699000</v>
      </c>
      <c r="AN856" s="121">
        <f t="shared" si="691"/>
        <v>28.027265437048918</v>
      </c>
      <c r="AP856" s="121">
        <f>AP857</f>
        <v>145000</v>
      </c>
      <c r="AQ856" s="121">
        <f>AQ857</f>
        <v>145000</v>
      </c>
      <c r="AR856" s="121">
        <f>AR1488+AR857+AR1178+AR1234+AR1432</f>
        <v>627000</v>
      </c>
      <c r="AS856" s="121">
        <f t="shared" si="640"/>
        <v>917000</v>
      </c>
      <c r="AT856" s="121">
        <f t="shared" si="693"/>
        <v>36.768243785084202</v>
      </c>
      <c r="AV856" s="121">
        <f t="shared" si="685"/>
        <v>1616000</v>
      </c>
      <c r="AW856" s="121">
        <f t="shared" si="634"/>
        <v>64.79550922213312</v>
      </c>
      <c r="AY856" s="121">
        <f t="shared" si="635"/>
        <v>2494000</v>
      </c>
      <c r="AZ856" s="121">
        <f t="shared" si="636"/>
        <v>100</v>
      </c>
      <c r="BB856" s="120">
        <f t="shared" si="679"/>
        <v>0</v>
      </c>
      <c r="BC856" s="121">
        <f t="shared" si="641"/>
        <v>0</v>
      </c>
      <c r="BD856" s="121">
        <f t="shared" si="680"/>
        <v>2494000</v>
      </c>
      <c r="BE856" s="93"/>
    </row>
    <row r="857" spans="1:57" ht="30" customHeight="1" x14ac:dyDescent="0.2">
      <c r="A857" s="74"/>
      <c r="B857" s="76"/>
      <c r="C857" s="76"/>
      <c r="D857" s="77"/>
      <c r="E857" s="78"/>
      <c r="F857" s="76"/>
      <c r="G857" s="79"/>
      <c r="H857" s="80"/>
      <c r="I857" s="81"/>
      <c r="J857" s="124" t="s">
        <v>52</v>
      </c>
      <c r="K857" s="82"/>
      <c r="L857" s="83"/>
      <c r="M857" s="77"/>
      <c r="N857" s="101" t="s">
        <v>53</v>
      </c>
      <c r="O857" s="102">
        <v>1961000</v>
      </c>
      <c r="P857" s="103">
        <f>P858+P859+P860</f>
        <v>2494000</v>
      </c>
      <c r="Q857" s="103">
        <f>Q858+Q859+Q860</f>
        <v>2732000</v>
      </c>
      <c r="R857" s="103">
        <f>R858+R859+R860</f>
        <v>3003000</v>
      </c>
      <c r="S857" s="103">
        <f>S858+S859+S860</f>
        <v>2494000</v>
      </c>
      <c r="T857" s="103"/>
      <c r="U857" s="103">
        <f>U858+U859+U860</f>
        <v>24000</v>
      </c>
      <c r="V857" s="103">
        <f>V858+V859+V860</f>
        <v>481000</v>
      </c>
      <c r="W857" s="103">
        <f>W858+W859+W860</f>
        <v>200000</v>
      </c>
      <c r="X857" s="103">
        <f t="shared" si="637"/>
        <v>705000</v>
      </c>
      <c r="Y857" s="103">
        <f t="shared" ref="Y857:Y914" si="695">X857/(S857/100)</f>
        <v>28.267842822774661</v>
      </c>
      <c r="AA857" s="103">
        <f>AA858+AA859+AA860</f>
        <v>44000</v>
      </c>
      <c r="AB857" s="103">
        <f>AB858+AB859+AB860</f>
        <v>45000</v>
      </c>
      <c r="AC857" s="103">
        <f>AC858+AC859+AC860</f>
        <v>84000</v>
      </c>
      <c r="AD857" s="103">
        <f t="shared" si="638"/>
        <v>173000</v>
      </c>
      <c r="AE857" s="103">
        <f t="shared" si="689"/>
        <v>6.9366479550922211</v>
      </c>
      <c r="AG857" s="103">
        <f t="shared" ref="AG857:AG914" si="696">X857+AD857</f>
        <v>878000</v>
      </c>
      <c r="AH857" s="103">
        <f t="shared" ref="AH857:AH914" si="697">AG857/(S857/100)</f>
        <v>35.20449077786688</v>
      </c>
      <c r="AJ857" s="103">
        <f>AJ858+AJ859+AJ860</f>
        <v>249000</v>
      </c>
      <c r="AK857" s="103">
        <f>AK858+AK859+AK860</f>
        <v>225000</v>
      </c>
      <c r="AL857" s="103">
        <f>AL858+AL859+AL860</f>
        <v>225000</v>
      </c>
      <c r="AM857" s="103">
        <f t="shared" si="639"/>
        <v>699000</v>
      </c>
      <c r="AN857" s="103">
        <f t="shared" si="691"/>
        <v>28.027265437048918</v>
      </c>
      <c r="AP857" s="103">
        <f>AP858+AP859+AP860</f>
        <v>145000</v>
      </c>
      <c r="AQ857" s="103">
        <f>AQ858+AQ859+AQ860</f>
        <v>145000</v>
      </c>
      <c r="AR857" s="103">
        <f>AR858+AR859+AR860</f>
        <v>627000</v>
      </c>
      <c r="AS857" s="103">
        <f t="shared" si="640"/>
        <v>917000</v>
      </c>
      <c r="AT857" s="103">
        <f t="shared" si="693"/>
        <v>36.768243785084202</v>
      </c>
      <c r="AV857" s="103">
        <f t="shared" si="685"/>
        <v>1616000</v>
      </c>
      <c r="AW857" s="103">
        <f t="shared" ref="AW857:AW914" si="698">AV857/(S857/100)</f>
        <v>64.79550922213312</v>
      </c>
      <c r="AY857" s="103">
        <f t="shared" ref="AY857:AY914" si="699">AG857+AV857</f>
        <v>2494000</v>
      </c>
      <c r="AZ857" s="103">
        <f t="shared" ref="AZ857:AZ914" si="700">AY857/(S857/100)</f>
        <v>100</v>
      </c>
      <c r="BB857" s="102">
        <f t="shared" si="679"/>
        <v>0</v>
      </c>
      <c r="BC857" s="103">
        <f t="shared" si="641"/>
        <v>0</v>
      </c>
      <c r="BD857" s="103">
        <f t="shared" si="680"/>
        <v>2494000</v>
      </c>
      <c r="BE857" s="93"/>
    </row>
    <row r="858" spans="1:57" ht="30" customHeight="1" x14ac:dyDescent="0.2">
      <c r="A858" s="74"/>
      <c r="B858" s="76"/>
      <c r="C858" s="76"/>
      <c r="D858" s="77"/>
      <c r="E858" s="78"/>
      <c r="F858" s="76"/>
      <c r="G858" s="79"/>
      <c r="H858" s="80"/>
      <c r="I858" s="81"/>
      <c r="J858" s="78"/>
      <c r="K858" s="127">
        <v>2</v>
      </c>
      <c r="L858" s="83"/>
      <c r="M858" s="77"/>
      <c r="N858" s="128" t="s">
        <v>54</v>
      </c>
      <c r="O858" s="129">
        <v>254000</v>
      </c>
      <c r="P858" s="117">
        <v>375000</v>
      </c>
      <c r="Q858" s="117">
        <v>395000</v>
      </c>
      <c r="R858" s="117">
        <v>415000</v>
      </c>
      <c r="S858" s="117">
        <v>375000</v>
      </c>
      <c r="T858" s="117"/>
      <c r="U858" s="117">
        <v>12000</v>
      </c>
      <c r="V858" s="160">
        <v>45000</v>
      </c>
      <c r="W858" s="117">
        <v>27000</v>
      </c>
      <c r="X858" s="117">
        <f t="shared" si="637"/>
        <v>84000</v>
      </c>
      <c r="Y858" s="117">
        <f t="shared" si="695"/>
        <v>22.4</v>
      </c>
      <c r="AA858" s="117">
        <v>39000</v>
      </c>
      <c r="AB858" s="160">
        <v>40000</v>
      </c>
      <c r="AC858" s="117">
        <v>40000</v>
      </c>
      <c r="AD858" s="117">
        <f t="shared" si="638"/>
        <v>119000</v>
      </c>
      <c r="AE858" s="117">
        <f t="shared" si="689"/>
        <v>31.733333333333334</v>
      </c>
      <c r="AG858" s="117">
        <f t="shared" si="696"/>
        <v>203000</v>
      </c>
      <c r="AH858" s="117">
        <f t="shared" si="697"/>
        <v>54.133333333333333</v>
      </c>
      <c r="AJ858" s="117">
        <v>38000</v>
      </c>
      <c r="AK858" s="160">
        <v>34000</v>
      </c>
      <c r="AL858" s="117">
        <v>34000</v>
      </c>
      <c r="AM858" s="117">
        <f t="shared" si="639"/>
        <v>106000</v>
      </c>
      <c r="AN858" s="117">
        <f t="shared" si="691"/>
        <v>28.266666666666666</v>
      </c>
      <c r="AP858" s="117">
        <v>23000</v>
      </c>
      <c r="AQ858" s="160">
        <v>23000</v>
      </c>
      <c r="AR858" s="117">
        <v>20000</v>
      </c>
      <c r="AS858" s="117">
        <f t="shared" si="640"/>
        <v>66000</v>
      </c>
      <c r="AT858" s="117">
        <f t="shared" si="693"/>
        <v>17.600000000000001</v>
      </c>
      <c r="AV858" s="117">
        <f t="shared" si="685"/>
        <v>172000</v>
      </c>
      <c r="AW858" s="117">
        <f t="shared" si="698"/>
        <v>45.866666666666667</v>
      </c>
      <c r="AY858" s="117">
        <f t="shared" si="699"/>
        <v>375000</v>
      </c>
      <c r="AZ858" s="117">
        <f t="shared" si="700"/>
        <v>100</v>
      </c>
      <c r="BB858" s="117">
        <f t="shared" si="679"/>
        <v>0</v>
      </c>
      <c r="BC858" s="117">
        <f t="shared" si="641"/>
        <v>0</v>
      </c>
      <c r="BD858" s="117">
        <f t="shared" si="680"/>
        <v>375000</v>
      </c>
      <c r="BE858" s="93"/>
    </row>
    <row r="859" spans="1:57" ht="30" customHeight="1" x14ac:dyDescent="0.2">
      <c r="A859" s="74"/>
      <c r="B859" s="76"/>
      <c r="C859" s="76"/>
      <c r="D859" s="77"/>
      <c r="E859" s="78"/>
      <c r="F859" s="76"/>
      <c r="G859" s="79"/>
      <c r="H859" s="80"/>
      <c r="I859" s="81"/>
      <c r="J859" s="78"/>
      <c r="K859" s="127">
        <v>5</v>
      </c>
      <c r="L859" s="83"/>
      <c r="M859" s="77"/>
      <c r="N859" s="128" t="s">
        <v>55</v>
      </c>
      <c r="O859" s="129">
        <v>1692000</v>
      </c>
      <c r="P859" s="117">
        <v>2039000</v>
      </c>
      <c r="Q859" s="117">
        <v>2251000</v>
      </c>
      <c r="R859" s="117">
        <v>2498000</v>
      </c>
      <c r="S859" s="117">
        <v>2039000</v>
      </c>
      <c r="T859" s="117"/>
      <c r="U859" s="117">
        <v>12000</v>
      </c>
      <c r="V859" s="117">
        <v>436000</v>
      </c>
      <c r="W859" s="117">
        <v>169000</v>
      </c>
      <c r="X859" s="117">
        <f t="shared" ref="X859:X914" si="701">U859+V859+W859</f>
        <v>617000</v>
      </c>
      <c r="Y859" s="117">
        <f t="shared" si="695"/>
        <v>30.259931338891615</v>
      </c>
      <c r="AA859" s="117"/>
      <c r="AB859" s="117"/>
      <c r="AC859" s="117"/>
      <c r="AD859" s="117">
        <f t="shared" ref="AD859:AD914" si="702">AA859+AB859+AC859</f>
        <v>0</v>
      </c>
      <c r="AE859" s="117">
        <f t="shared" si="689"/>
        <v>0</v>
      </c>
      <c r="AG859" s="117">
        <f t="shared" si="696"/>
        <v>617000</v>
      </c>
      <c r="AH859" s="117">
        <f t="shared" si="697"/>
        <v>30.259931338891615</v>
      </c>
      <c r="AJ859" s="117">
        <v>203000</v>
      </c>
      <c r="AK859" s="117">
        <v>184000</v>
      </c>
      <c r="AL859" s="117">
        <v>184000</v>
      </c>
      <c r="AM859" s="117">
        <f t="shared" ref="AM859:AM914" si="703">AJ859+AK859+AL859</f>
        <v>571000</v>
      </c>
      <c r="AN859" s="117">
        <f t="shared" si="691"/>
        <v>28.003923491907798</v>
      </c>
      <c r="AP859" s="117">
        <v>122000</v>
      </c>
      <c r="AQ859" s="117">
        <v>122000</v>
      </c>
      <c r="AR859" s="117">
        <v>607000</v>
      </c>
      <c r="AS859" s="117">
        <f t="shared" ref="AS859:AS914" si="704">AP859+AQ859+AR859</f>
        <v>851000</v>
      </c>
      <c r="AT859" s="117">
        <f t="shared" si="693"/>
        <v>41.73614516920059</v>
      </c>
      <c r="AV859" s="117">
        <f t="shared" si="685"/>
        <v>1422000</v>
      </c>
      <c r="AW859" s="117">
        <f t="shared" si="698"/>
        <v>69.740068661108381</v>
      </c>
      <c r="AY859" s="117">
        <f t="shared" si="699"/>
        <v>2039000</v>
      </c>
      <c r="AZ859" s="117">
        <f t="shared" si="700"/>
        <v>100</v>
      </c>
      <c r="BB859" s="117">
        <f t="shared" si="679"/>
        <v>0</v>
      </c>
      <c r="BC859" s="117">
        <f t="shared" ref="BC859:BC890" si="705">BB859/(S859/100)</f>
        <v>0</v>
      </c>
      <c r="BD859" s="117">
        <f t="shared" si="680"/>
        <v>2039000</v>
      </c>
      <c r="BE859" s="93"/>
    </row>
    <row r="860" spans="1:57" ht="30" customHeight="1" x14ac:dyDescent="0.2">
      <c r="A860" s="74"/>
      <c r="B860" s="76"/>
      <c r="C860" s="76"/>
      <c r="D860" s="77"/>
      <c r="E860" s="78"/>
      <c r="F860" s="76"/>
      <c r="G860" s="79"/>
      <c r="H860" s="80"/>
      <c r="I860" s="81"/>
      <c r="J860" s="78"/>
      <c r="K860" s="127">
        <v>7</v>
      </c>
      <c r="L860" s="83"/>
      <c r="M860" s="77"/>
      <c r="N860" s="128" t="s">
        <v>56</v>
      </c>
      <c r="O860" s="129">
        <v>15000</v>
      </c>
      <c r="P860" s="117">
        <v>80000</v>
      </c>
      <c r="Q860" s="117">
        <v>86000</v>
      </c>
      <c r="R860" s="117">
        <v>90000</v>
      </c>
      <c r="S860" s="117">
        <v>80000</v>
      </c>
      <c r="T860" s="117"/>
      <c r="U860" s="117"/>
      <c r="V860" s="117"/>
      <c r="W860" s="117">
        <v>4000</v>
      </c>
      <c r="X860" s="117">
        <f t="shared" si="701"/>
        <v>4000</v>
      </c>
      <c r="Y860" s="117">
        <f t="shared" si="695"/>
        <v>5</v>
      </c>
      <c r="AA860" s="117">
        <v>5000</v>
      </c>
      <c r="AB860" s="117">
        <v>5000</v>
      </c>
      <c r="AC860" s="117">
        <v>44000</v>
      </c>
      <c r="AD860" s="117">
        <f t="shared" si="702"/>
        <v>54000</v>
      </c>
      <c r="AE860" s="117">
        <f t="shared" si="689"/>
        <v>67.5</v>
      </c>
      <c r="AG860" s="117">
        <f t="shared" si="696"/>
        <v>58000</v>
      </c>
      <c r="AH860" s="117">
        <f t="shared" si="697"/>
        <v>72.5</v>
      </c>
      <c r="AJ860" s="117">
        <v>8000</v>
      </c>
      <c r="AK860" s="117">
        <v>7000</v>
      </c>
      <c r="AL860" s="117">
        <v>7000</v>
      </c>
      <c r="AM860" s="117">
        <f t="shared" si="703"/>
        <v>22000</v>
      </c>
      <c r="AN860" s="117">
        <f t="shared" si="691"/>
        <v>27.5</v>
      </c>
      <c r="AP860" s="117"/>
      <c r="AQ860" s="117"/>
      <c r="AR860" s="117"/>
      <c r="AS860" s="117">
        <f t="shared" si="704"/>
        <v>0</v>
      </c>
      <c r="AT860" s="117">
        <f t="shared" si="693"/>
        <v>0</v>
      </c>
      <c r="AV860" s="117">
        <f t="shared" si="685"/>
        <v>22000</v>
      </c>
      <c r="AW860" s="117">
        <f t="shared" si="698"/>
        <v>27.5</v>
      </c>
      <c r="AY860" s="117">
        <f t="shared" si="699"/>
        <v>80000</v>
      </c>
      <c r="AZ860" s="117">
        <f t="shared" si="700"/>
        <v>100</v>
      </c>
      <c r="BB860" s="117">
        <f t="shared" si="679"/>
        <v>0</v>
      </c>
      <c r="BC860" s="117">
        <f t="shared" si="705"/>
        <v>0</v>
      </c>
      <c r="BD860" s="117">
        <f t="shared" si="680"/>
        <v>80000</v>
      </c>
      <c r="BE860" s="93"/>
    </row>
    <row r="861" spans="1:57" ht="30" customHeight="1" x14ac:dyDescent="0.2">
      <c r="A861" s="74"/>
      <c r="B861" s="76"/>
      <c r="C861" s="76"/>
      <c r="D861" s="77"/>
      <c r="E861" s="78"/>
      <c r="F861" s="76"/>
      <c r="G861" s="104"/>
      <c r="H861" s="365" t="s">
        <v>84</v>
      </c>
      <c r="I861" s="366"/>
      <c r="J861" s="367"/>
      <c r="K861" s="368"/>
      <c r="L861" s="369"/>
      <c r="M861" s="370"/>
      <c r="N861" s="371" t="s">
        <v>152</v>
      </c>
      <c r="O861" s="372">
        <v>170000</v>
      </c>
      <c r="P861" s="373">
        <f t="shared" ref="P861:S862" si="706">P862</f>
        <v>165000</v>
      </c>
      <c r="Q861" s="374">
        <f t="shared" si="706"/>
        <v>175000</v>
      </c>
      <c r="R861" s="375">
        <f t="shared" si="706"/>
        <v>187000</v>
      </c>
      <c r="S861" s="373">
        <f t="shared" si="706"/>
        <v>165000</v>
      </c>
      <c r="T861" s="373"/>
      <c r="U861" s="373">
        <f>U862</f>
        <v>1000</v>
      </c>
      <c r="V861" s="373">
        <f>V862</f>
        <v>0</v>
      </c>
      <c r="W861" s="373">
        <f>W1493+W862+W1183+W1239+W1437</f>
        <v>41000</v>
      </c>
      <c r="X861" s="373">
        <f t="shared" si="701"/>
        <v>42000</v>
      </c>
      <c r="Y861" s="373">
        <f t="shared" si="695"/>
        <v>25.454545454545453</v>
      </c>
      <c r="AA861" s="373">
        <f>AA862</f>
        <v>8000</v>
      </c>
      <c r="AB861" s="373">
        <f>AB862</f>
        <v>10000</v>
      </c>
      <c r="AC861" s="373">
        <f>AC1493+AC862+AC1183+AC1239+AC1437</f>
        <v>58000</v>
      </c>
      <c r="AD861" s="373">
        <f t="shared" si="702"/>
        <v>76000</v>
      </c>
      <c r="AE861" s="373">
        <f t="shared" si="689"/>
        <v>46.060606060606062</v>
      </c>
      <c r="AG861" s="373">
        <f t="shared" si="696"/>
        <v>118000</v>
      </c>
      <c r="AH861" s="373">
        <f t="shared" si="697"/>
        <v>71.515151515151516</v>
      </c>
      <c r="AJ861" s="373">
        <f>AJ862</f>
        <v>17000</v>
      </c>
      <c r="AK861" s="373">
        <f>AK862</f>
        <v>15000</v>
      </c>
      <c r="AL861" s="373">
        <f>AL1493+AL862+AL1183+AL1239+AL1437</f>
        <v>15000</v>
      </c>
      <c r="AM861" s="373">
        <f t="shared" si="703"/>
        <v>47000</v>
      </c>
      <c r="AN861" s="373">
        <f t="shared" si="691"/>
        <v>28.484848484848484</v>
      </c>
      <c r="AP861" s="373">
        <f>AP862</f>
        <v>0</v>
      </c>
      <c r="AQ861" s="373">
        <f>AQ862</f>
        <v>0</v>
      </c>
      <c r="AR861" s="373">
        <f>AR1493+AR862+AR1183+AR1239+AR1437</f>
        <v>0</v>
      </c>
      <c r="AS861" s="373">
        <f t="shared" si="704"/>
        <v>0</v>
      </c>
      <c r="AT861" s="373">
        <f t="shared" si="693"/>
        <v>0</v>
      </c>
      <c r="AV861" s="373">
        <f t="shared" si="685"/>
        <v>47000</v>
      </c>
      <c r="AW861" s="373">
        <f t="shared" si="698"/>
        <v>28.484848484848484</v>
      </c>
      <c r="AY861" s="373">
        <f t="shared" si="699"/>
        <v>165000</v>
      </c>
      <c r="AZ861" s="373">
        <f t="shared" si="700"/>
        <v>100</v>
      </c>
      <c r="BB861" s="372">
        <f t="shared" si="679"/>
        <v>0</v>
      </c>
      <c r="BC861" s="373">
        <f t="shared" si="705"/>
        <v>0</v>
      </c>
      <c r="BD861" s="373">
        <f t="shared" si="680"/>
        <v>165000</v>
      </c>
      <c r="BE861" s="93"/>
    </row>
    <row r="862" spans="1:57" ht="30" customHeight="1" x14ac:dyDescent="0.2">
      <c r="A862" s="74"/>
      <c r="B862" s="76"/>
      <c r="C862" s="76"/>
      <c r="D862" s="77"/>
      <c r="E862" s="78"/>
      <c r="F862" s="76"/>
      <c r="G862" s="79"/>
      <c r="H862" s="80"/>
      <c r="I862" s="118">
        <v>2</v>
      </c>
      <c r="J862" s="78"/>
      <c r="K862" s="82"/>
      <c r="L862" s="83"/>
      <c r="M862" s="77"/>
      <c r="N862" s="119" t="s">
        <v>51</v>
      </c>
      <c r="O862" s="120">
        <v>170000</v>
      </c>
      <c r="P862" s="121">
        <f t="shared" si="706"/>
        <v>165000</v>
      </c>
      <c r="Q862" s="122">
        <f t="shared" si="706"/>
        <v>175000</v>
      </c>
      <c r="R862" s="123">
        <f t="shared" si="706"/>
        <v>187000</v>
      </c>
      <c r="S862" s="121">
        <f t="shared" si="706"/>
        <v>165000</v>
      </c>
      <c r="T862" s="121"/>
      <c r="U862" s="121">
        <f>U863</f>
        <v>1000</v>
      </c>
      <c r="V862" s="121">
        <f>V863</f>
        <v>0</v>
      </c>
      <c r="W862" s="121">
        <f>W1494+W863+W1184+W1240+W1438</f>
        <v>41000</v>
      </c>
      <c r="X862" s="121">
        <f t="shared" si="701"/>
        <v>42000</v>
      </c>
      <c r="Y862" s="121">
        <f t="shared" si="695"/>
        <v>25.454545454545453</v>
      </c>
      <c r="AA862" s="121">
        <f>AA863</f>
        <v>8000</v>
      </c>
      <c r="AB862" s="121">
        <f>AB863</f>
        <v>10000</v>
      </c>
      <c r="AC862" s="121">
        <f>AC1494+AC863+AC1184+AC1240+AC1438</f>
        <v>58000</v>
      </c>
      <c r="AD862" s="121">
        <f t="shared" si="702"/>
        <v>76000</v>
      </c>
      <c r="AE862" s="121">
        <f t="shared" si="689"/>
        <v>46.060606060606062</v>
      </c>
      <c r="AG862" s="121">
        <f t="shared" si="696"/>
        <v>118000</v>
      </c>
      <c r="AH862" s="121">
        <f t="shared" si="697"/>
        <v>71.515151515151516</v>
      </c>
      <c r="AJ862" s="121">
        <f>AJ863</f>
        <v>17000</v>
      </c>
      <c r="AK862" s="121">
        <f>AK863</f>
        <v>15000</v>
      </c>
      <c r="AL862" s="121">
        <f>AL1494+AL863+AL1184+AL1240+AL1438</f>
        <v>15000</v>
      </c>
      <c r="AM862" s="121">
        <f t="shared" si="703"/>
        <v>47000</v>
      </c>
      <c r="AN862" s="121">
        <f t="shared" si="691"/>
        <v>28.484848484848484</v>
      </c>
      <c r="AP862" s="121">
        <f>AP863</f>
        <v>0</v>
      </c>
      <c r="AQ862" s="121">
        <f>AQ863</f>
        <v>0</v>
      </c>
      <c r="AR862" s="121">
        <f>AR1494+AR863+AR1184+AR1240+AR1438</f>
        <v>0</v>
      </c>
      <c r="AS862" s="121">
        <f t="shared" si="704"/>
        <v>0</v>
      </c>
      <c r="AT862" s="121">
        <f t="shared" si="693"/>
        <v>0</v>
      </c>
      <c r="AV862" s="121">
        <f t="shared" si="685"/>
        <v>47000</v>
      </c>
      <c r="AW862" s="121">
        <f t="shared" si="698"/>
        <v>28.484848484848484</v>
      </c>
      <c r="AY862" s="121">
        <f t="shared" si="699"/>
        <v>165000</v>
      </c>
      <c r="AZ862" s="121">
        <f t="shared" si="700"/>
        <v>100</v>
      </c>
      <c r="BB862" s="120">
        <f t="shared" si="679"/>
        <v>0</v>
      </c>
      <c r="BC862" s="121">
        <f t="shared" si="705"/>
        <v>0</v>
      </c>
      <c r="BD862" s="121">
        <f t="shared" si="680"/>
        <v>165000</v>
      </c>
      <c r="BE862" s="93"/>
    </row>
    <row r="863" spans="1:57" ht="30" customHeight="1" x14ac:dyDescent="0.2">
      <c r="A863" s="74"/>
      <c r="B863" s="76"/>
      <c r="C863" s="76"/>
      <c r="D863" s="77"/>
      <c r="E863" s="78"/>
      <c r="F863" s="76"/>
      <c r="G863" s="79"/>
      <c r="H863" s="80"/>
      <c r="I863" s="81"/>
      <c r="J863" s="124" t="s">
        <v>52</v>
      </c>
      <c r="K863" s="82"/>
      <c r="L863" s="83"/>
      <c r="M863" s="77"/>
      <c r="N863" s="101" t="s">
        <v>53</v>
      </c>
      <c r="O863" s="102">
        <v>170000</v>
      </c>
      <c r="P863" s="102">
        <f>P864+P865+P866+P867</f>
        <v>165000</v>
      </c>
      <c r="Q863" s="102">
        <f>Q864+Q865+Q866+Q867</f>
        <v>175000</v>
      </c>
      <c r="R863" s="102">
        <f>R864+R865+R866+R867</f>
        <v>187000</v>
      </c>
      <c r="S863" s="102">
        <f>S864+S865+S866+S867</f>
        <v>165000</v>
      </c>
      <c r="T863" s="102"/>
      <c r="U863" s="102">
        <f>U864+U865+U866+U867</f>
        <v>1000</v>
      </c>
      <c r="V863" s="102">
        <f>V864+V865+V866+V867</f>
        <v>0</v>
      </c>
      <c r="W863" s="102">
        <f>W864+W865+W866+W867</f>
        <v>41000</v>
      </c>
      <c r="X863" s="102">
        <f t="shared" si="701"/>
        <v>42000</v>
      </c>
      <c r="Y863" s="102">
        <f t="shared" si="695"/>
        <v>25.454545454545453</v>
      </c>
      <c r="AA863" s="102">
        <f>AA864+AA865+AA866+AA867</f>
        <v>8000</v>
      </c>
      <c r="AB863" s="102">
        <f>AB864+AB865+AB866+AB867</f>
        <v>10000</v>
      </c>
      <c r="AC863" s="102">
        <f>AC864+AC865+AC866+AC867</f>
        <v>58000</v>
      </c>
      <c r="AD863" s="102">
        <f t="shared" si="702"/>
        <v>76000</v>
      </c>
      <c r="AE863" s="102">
        <f t="shared" si="689"/>
        <v>46.060606060606062</v>
      </c>
      <c r="AG863" s="102">
        <f t="shared" si="696"/>
        <v>118000</v>
      </c>
      <c r="AH863" s="102">
        <f t="shared" si="697"/>
        <v>71.515151515151516</v>
      </c>
      <c r="AJ863" s="102">
        <f>AJ864+AJ865+AJ866+AJ867</f>
        <v>17000</v>
      </c>
      <c r="AK863" s="102">
        <f>AK864+AK865+AK866+AK867</f>
        <v>15000</v>
      </c>
      <c r="AL863" s="102">
        <f>AL864+AL865+AL866+AL867</f>
        <v>15000</v>
      </c>
      <c r="AM863" s="102">
        <f t="shared" si="703"/>
        <v>47000</v>
      </c>
      <c r="AN863" s="102">
        <f t="shared" si="691"/>
        <v>28.484848484848484</v>
      </c>
      <c r="AP863" s="102">
        <f>AP864+AP865+AP866+AP867</f>
        <v>0</v>
      </c>
      <c r="AQ863" s="102">
        <f>AQ864+AQ865+AQ866+AQ867</f>
        <v>0</v>
      </c>
      <c r="AR863" s="102">
        <f>AR864+AR865+AR866+AR867</f>
        <v>0</v>
      </c>
      <c r="AS863" s="102">
        <f t="shared" si="704"/>
        <v>0</v>
      </c>
      <c r="AT863" s="102">
        <f t="shared" si="693"/>
        <v>0</v>
      </c>
      <c r="AV863" s="102">
        <f t="shared" si="685"/>
        <v>47000</v>
      </c>
      <c r="AW863" s="102">
        <f t="shared" si="698"/>
        <v>28.484848484848484</v>
      </c>
      <c r="AY863" s="102">
        <f t="shared" si="699"/>
        <v>165000</v>
      </c>
      <c r="AZ863" s="102">
        <f t="shared" si="700"/>
        <v>100</v>
      </c>
      <c r="BB863" s="102">
        <f t="shared" si="679"/>
        <v>0</v>
      </c>
      <c r="BC863" s="102">
        <f t="shared" si="705"/>
        <v>0</v>
      </c>
      <c r="BD863" s="102">
        <f t="shared" si="680"/>
        <v>165000</v>
      </c>
      <c r="BE863" s="93"/>
    </row>
    <row r="864" spans="1:57" ht="30" customHeight="1" x14ac:dyDescent="0.2">
      <c r="A864" s="74"/>
      <c r="B864" s="76"/>
      <c r="C864" s="76"/>
      <c r="D864" s="77"/>
      <c r="E864" s="78"/>
      <c r="F864" s="76"/>
      <c r="G864" s="79"/>
      <c r="H864" s="80"/>
      <c r="I864" s="81"/>
      <c r="J864" s="78"/>
      <c r="K864" s="127">
        <v>2</v>
      </c>
      <c r="L864" s="83"/>
      <c r="M864" s="77"/>
      <c r="N864" s="128" t="s">
        <v>54</v>
      </c>
      <c r="O864" s="129">
        <v>104000</v>
      </c>
      <c r="P864" s="117">
        <v>120000</v>
      </c>
      <c r="Q864" s="117">
        <v>126000</v>
      </c>
      <c r="R864" s="117">
        <v>134000</v>
      </c>
      <c r="S864" s="117">
        <v>120000</v>
      </c>
      <c r="T864" s="117"/>
      <c r="U864" s="117"/>
      <c r="V864" s="117"/>
      <c r="W864" s="117">
        <v>29000</v>
      </c>
      <c r="X864" s="117">
        <f t="shared" si="701"/>
        <v>29000</v>
      </c>
      <c r="Y864" s="117">
        <f t="shared" si="695"/>
        <v>24.166666666666668</v>
      </c>
      <c r="AA864" s="117">
        <v>6000</v>
      </c>
      <c r="AB864" s="117">
        <v>7000</v>
      </c>
      <c r="AC864" s="117">
        <v>44000</v>
      </c>
      <c r="AD864" s="117">
        <f t="shared" si="702"/>
        <v>57000</v>
      </c>
      <c r="AE864" s="117">
        <f t="shared" si="689"/>
        <v>47.5</v>
      </c>
      <c r="AG864" s="117">
        <f t="shared" si="696"/>
        <v>86000</v>
      </c>
      <c r="AH864" s="117">
        <f t="shared" si="697"/>
        <v>71.666666666666671</v>
      </c>
      <c r="AJ864" s="117">
        <v>12000</v>
      </c>
      <c r="AK864" s="117">
        <v>11000</v>
      </c>
      <c r="AL864" s="117">
        <v>11000</v>
      </c>
      <c r="AM864" s="117">
        <f t="shared" si="703"/>
        <v>34000</v>
      </c>
      <c r="AN864" s="117">
        <f t="shared" si="691"/>
        <v>28.333333333333332</v>
      </c>
      <c r="AP864" s="117"/>
      <c r="AQ864" s="117"/>
      <c r="AR864" s="117"/>
      <c r="AS864" s="117">
        <f t="shared" si="704"/>
        <v>0</v>
      </c>
      <c r="AT864" s="117">
        <f t="shared" si="693"/>
        <v>0</v>
      </c>
      <c r="AV864" s="117">
        <f t="shared" si="685"/>
        <v>34000</v>
      </c>
      <c r="AW864" s="117">
        <f t="shared" si="698"/>
        <v>28.333333333333332</v>
      </c>
      <c r="AY864" s="117">
        <f t="shared" si="699"/>
        <v>120000</v>
      </c>
      <c r="AZ864" s="117">
        <f t="shared" si="700"/>
        <v>100</v>
      </c>
      <c r="BB864" s="117">
        <f t="shared" si="679"/>
        <v>0</v>
      </c>
      <c r="BC864" s="117">
        <f t="shared" si="705"/>
        <v>0</v>
      </c>
      <c r="BD864" s="117">
        <f t="shared" si="680"/>
        <v>120000</v>
      </c>
      <c r="BE864" s="93"/>
    </row>
    <row r="865" spans="1:57" ht="30" customHeight="1" x14ac:dyDescent="0.2">
      <c r="A865" s="74"/>
      <c r="B865" s="76"/>
      <c r="C865" s="76"/>
      <c r="D865" s="77"/>
      <c r="E865" s="78"/>
      <c r="F865" s="76"/>
      <c r="G865" s="79"/>
      <c r="H865" s="80"/>
      <c r="I865" s="81"/>
      <c r="J865" s="78"/>
      <c r="K865" s="127">
        <v>5</v>
      </c>
      <c r="L865" s="83"/>
      <c r="M865" s="77"/>
      <c r="N865" s="128" t="s">
        <v>55</v>
      </c>
      <c r="O865" s="129">
        <v>20000</v>
      </c>
      <c r="P865" s="117">
        <v>20000</v>
      </c>
      <c r="Q865" s="117">
        <v>22000</v>
      </c>
      <c r="R865" s="117">
        <v>24000</v>
      </c>
      <c r="S865" s="117">
        <v>20000</v>
      </c>
      <c r="T865" s="117"/>
      <c r="U865" s="117">
        <v>1000</v>
      </c>
      <c r="V865" s="117"/>
      <c r="W865" s="117">
        <v>6000</v>
      </c>
      <c r="X865" s="117">
        <f t="shared" si="701"/>
        <v>7000</v>
      </c>
      <c r="Y865" s="117">
        <f t="shared" si="695"/>
        <v>35</v>
      </c>
      <c r="AA865" s="117">
        <v>1000</v>
      </c>
      <c r="AB865" s="117">
        <v>1000</v>
      </c>
      <c r="AC865" s="117">
        <v>5000</v>
      </c>
      <c r="AD865" s="117">
        <f t="shared" si="702"/>
        <v>7000</v>
      </c>
      <c r="AE865" s="117">
        <f t="shared" si="689"/>
        <v>35</v>
      </c>
      <c r="AG865" s="117">
        <f t="shared" si="696"/>
        <v>14000</v>
      </c>
      <c r="AH865" s="117">
        <f t="shared" si="697"/>
        <v>70</v>
      </c>
      <c r="AJ865" s="117">
        <v>2000</v>
      </c>
      <c r="AK865" s="117">
        <v>2000</v>
      </c>
      <c r="AL865" s="117">
        <v>2000</v>
      </c>
      <c r="AM865" s="117">
        <f t="shared" si="703"/>
        <v>6000</v>
      </c>
      <c r="AN865" s="117">
        <f t="shared" si="691"/>
        <v>30</v>
      </c>
      <c r="AP865" s="117"/>
      <c r="AQ865" s="117"/>
      <c r="AR865" s="117"/>
      <c r="AS865" s="117">
        <f t="shared" si="704"/>
        <v>0</v>
      </c>
      <c r="AT865" s="117">
        <f t="shared" si="693"/>
        <v>0</v>
      </c>
      <c r="AV865" s="117">
        <f t="shared" si="685"/>
        <v>6000</v>
      </c>
      <c r="AW865" s="117">
        <f t="shared" si="698"/>
        <v>30</v>
      </c>
      <c r="AY865" s="117">
        <f t="shared" si="699"/>
        <v>20000</v>
      </c>
      <c r="AZ865" s="117">
        <f t="shared" si="700"/>
        <v>100</v>
      </c>
      <c r="BB865" s="117">
        <f t="shared" si="679"/>
        <v>0</v>
      </c>
      <c r="BC865" s="117">
        <f t="shared" si="705"/>
        <v>0</v>
      </c>
      <c r="BD865" s="117">
        <f t="shared" si="680"/>
        <v>20000</v>
      </c>
      <c r="BE865" s="93"/>
    </row>
    <row r="866" spans="1:57" ht="30" customHeight="1" x14ac:dyDescent="0.2">
      <c r="A866" s="74"/>
      <c r="B866" s="76"/>
      <c r="C866" s="76"/>
      <c r="D866" s="77"/>
      <c r="E866" s="78"/>
      <c r="F866" s="76"/>
      <c r="G866" s="79"/>
      <c r="H866" s="80"/>
      <c r="I866" s="81"/>
      <c r="J866" s="78"/>
      <c r="K866" s="127">
        <v>7</v>
      </c>
      <c r="L866" s="83"/>
      <c r="M866" s="77"/>
      <c r="N866" s="128" t="s">
        <v>56</v>
      </c>
      <c r="O866" s="129">
        <v>33000</v>
      </c>
      <c r="P866" s="117">
        <v>15000</v>
      </c>
      <c r="Q866" s="117">
        <v>16000</v>
      </c>
      <c r="R866" s="117">
        <v>17000</v>
      </c>
      <c r="S866" s="117">
        <v>15000</v>
      </c>
      <c r="T866" s="117"/>
      <c r="U866" s="117"/>
      <c r="V866" s="117"/>
      <c r="W866" s="117">
        <v>2000</v>
      </c>
      <c r="X866" s="117">
        <f t="shared" si="701"/>
        <v>2000</v>
      </c>
      <c r="Y866" s="117">
        <f t="shared" si="695"/>
        <v>13.333333333333334</v>
      </c>
      <c r="AA866" s="117">
        <v>1000</v>
      </c>
      <c r="AB866" s="117">
        <v>1000</v>
      </c>
      <c r="AC866" s="117">
        <v>7000</v>
      </c>
      <c r="AD866" s="117">
        <f t="shared" si="702"/>
        <v>9000</v>
      </c>
      <c r="AE866" s="117">
        <f t="shared" si="689"/>
        <v>60</v>
      </c>
      <c r="AG866" s="117">
        <f t="shared" si="696"/>
        <v>11000</v>
      </c>
      <c r="AH866" s="117">
        <f t="shared" si="697"/>
        <v>73.333333333333329</v>
      </c>
      <c r="AJ866" s="117">
        <v>2000</v>
      </c>
      <c r="AK866" s="117">
        <v>1000</v>
      </c>
      <c r="AL866" s="117">
        <v>1000</v>
      </c>
      <c r="AM866" s="117">
        <f t="shared" si="703"/>
        <v>4000</v>
      </c>
      <c r="AN866" s="117">
        <f t="shared" si="691"/>
        <v>26.666666666666668</v>
      </c>
      <c r="AP866" s="117"/>
      <c r="AQ866" s="117"/>
      <c r="AR866" s="117"/>
      <c r="AS866" s="117">
        <f t="shared" si="704"/>
        <v>0</v>
      </c>
      <c r="AT866" s="117">
        <f t="shared" si="693"/>
        <v>0</v>
      </c>
      <c r="AV866" s="117">
        <f t="shared" si="685"/>
        <v>4000</v>
      </c>
      <c r="AW866" s="117">
        <f t="shared" si="698"/>
        <v>26.666666666666668</v>
      </c>
      <c r="AY866" s="117">
        <f t="shared" si="699"/>
        <v>15000</v>
      </c>
      <c r="AZ866" s="117">
        <f t="shared" si="700"/>
        <v>100</v>
      </c>
      <c r="BB866" s="117">
        <f t="shared" si="679"/>
        <v>0</v>
      </c>
      <c r="BC866" s="117">
        <f t="shared" si="705"/>
        <v>0</v>
      </c>
      <c r="BD866" s="117">
        <f t="shared" si="680"/>
        <v>15000</v>
      </c>
      <c r="BE866" s="93"/>
    </row>
    <row r="867" spans="1:57" ht="30" customHeight="1" x14ac:dyDescent="0.2">
      <c r="A867" s="74"/>
      <c r="B867" s="76"/>
      <c r="C867" s="76"/>
      <c r="D867" s="77"/>
      <c r="E867" s="78"/>
      <c r="F867" s="76"/>
      <c r="G867" s="79"/>
      <c r="H867" s="80"/>
      <c r="I867" s="81"/>
      <c r="J867" s="78"/>
      <c r="K867" s="127">
        <v>8</v>
      </c>
      <c r="L867" s="83"/>
      <c r="M867" s="77"/>
      <c r="N867" s="128" t="s">
        <v>132</v>
      </c>
      <c r="O867" s="129">
        <v>13000</v>
      </c>
      <c r="P867" s="117">
        <v>10000</v>
      </c>
      <c r="Q867" s="117">
        <v>11000</v>
      </c>
      <c r="R867" s="117">
        <v>12000</v>
      </c>
      <c r="S867" s="117">
        <v>10000</v>
      </c>
      <c r="T867" s="129"/>
      <c r="U867" s="129"/>
      <c r="V867" s="129"/>
      <c r="W867" s="129">
        <v>4000</v>
      </c>
      <c r="X867" s="129">
        <f t="shared" si="701"/>
        <v>4000</v>
      </c>
      <c r="Y867" s="129">
        <f t="shared" si="695"/>
        <v>40</v>
      </c>
      <c r="AA867" s="129"/>
      <c r="AB867" s="129">
        <v>1000</v>
      </c>
      <c r="AC867" s="129">
        <v>2000</v>
      </c>
      <c r="AD867" s="129">
        <f t="shared" si="702"/>
        <v>3000</v>
      </c>
      <c r="AE867" s="129">
        <f t="shared" si="689"/>
        <v>30</v>
      </c>
      <c r="AG867" s="129">
        <f t="shared" si="696"/>
        <v>7000</v>
      </c>
      <c r="AH867" s="129">
        <f t="shared" si="697"/>
        <v>70</v>
      </c>
      <c r="AJ867" s="129">
        <v>1000</v>
      </c>
      <c r="AK867" s="129">
        <v>1000</v>
      </c>
      <c r="AL867" s="129">
        <v>1000</v>
      </c>
      <c r="AM867" s="129">
        <f t="shared" si="703"/>
        <v>3000</v>
      </c>
      <c r="AN867" s="129">
        <f t="shared" si="691"/>
        <v>30</v>
      </c>
      <c r="AP867" s="129"/>
      <c r="AQ867" s="129"/>
      <c r="AR867" s="129"/>
      <c r="AS867" s="129">
        <f t="shared" si="704"/>
        <v>0</v>
      </c>
      <c r="AT867" s="129">
        <f t="shared" si="693"/>
        <v>0</v>
      </c>
      <c r="AV867" s="129">
        <f t="shared" si="685"/>
        <v>3000</v>
      </c>
      <c r="AW867" s="129">
        <f t="shared" si="698"/>
        <v>30</v>
      </c>
      <c r="AY867" s="129">
        <f t="shared" si="699"/>
        <v>10000</v>
      </c>
      <c r="AZ867" s="129">
        <f t="shared" si="700"/>
        <v>100</v>
      </c>
      <c r="BB867" s="129">
        <f t="shared" si="679"/>
        <v>0</v>
      </c>
      <c r="BC867" s="129">
        <f t="shared" si="705"/>
        <v>0</v>
      </c>
      <c r="BD867" s="129">
        <f t="shared" si="680"/>
        <v>10000</v>
      </c>
      <c r="BE867" s="93"/>
    </row>
    <row r="868" spans="1:57" ht="30" customHeight="1" x14ac:dyDescent="0.2">
      <c r="A868" s="74"/>
      <c r="B868" s="76"/>
      <c r="C868" s="76"/>
      <c r="D868" s="77"/>
      <c r="E868" s="78"/>
      <c r="F868" s="76"/>
      <c r="G868" s="104"/>
      <c r="H868" s="365" t="s">
        <v>89</v>
      </c>
      <c r="I868" s="366"/>
      <c r="J868" s="367"/>
      <c r="K868" s="368"/>
      <c r="L868" s="369"/>
      <c r="M868" s="370"/>
      <c r="N868" s="371" t="s">
        <v>153</v>
      </c>
      <c r="O868" s="372">
        <v>231000</v>
      </c>
      <c r="P868" s="373">
        <f t="shared" ref="P868:S869" si="707">P869</f>
        <v>211000</v>
      </c>
      <c r="Q868" s="374">
        <f t="shared" si="707"/>
        <v>231000</v>
      </c>
      <c r="R868" s="375">
        <f t="shared" si="707"/>
        <v>246000</v>
      </c>
      <c r="S868" s="373">
        <f t="shared" si="707"/>
        <v>211000</v>
      </c>
      <c r="T868" s="373"/>
      <c r="U868" s="373">
        <f>U869</f>
        <v>2000</v>
      </c>
      <c r="V868" s="373">
        <f>V869</f>
        <v>12000</v>
      </c>
      <c r="W868" s="373">
        <f>W1500+W869+W1190+W1246+W1444</f>
        <v>38000</v>
      </c>
      <c r="X868" s="373">
        <f t="shared" si="701"/>
        <v>52000</v>
      </c>
      <c r="Y868" s="373">
        <f t="shared" si="695"/>
        <v>24.644549763033176</v>
      </c>
      <c r="AA868" s="373">
        <f>AA869</f>
        <v>13000</v>
      </c>
      <c r="AB868" s="373">
        <f>AB869</f>
        <v>13000</v>
      </c>
      <c r="AC868" s="373">
        <f>AC1500+AC869+AC1190+AC1246+AC1444</f>
        <v>76000</v>
      </c>
      <c r="AD868" s="373">
        <f t="shared" si="702"/>
        <v>102000</v>
      </c>
      <c r="AE868" s="373">
        <f t="shared" si="689"/>
        <v>48.341232227488149</v>
      </c>
      <c r="AG868" s="373">
        <f t="shared" si="696"/>
        <v>154000</v>
      </c>
      <c r="AH868" s="373">
        <f t="shared" si="697"/>
        <v>72.985781990521332</v>
      </c>
      <c r="AJ868" s="373">
        <f>AJ869</f>
        <v>21000</v>
      </c>
      <c r="AK868" s="373">
        <f>AK869</f>
        <v>18000</v>
      </c>
      <c r="AL868" s="373">
        <f>AL1500+AL869+AL1190+AL1246+AL1444</f>
        <v>18000</v>
      </c>
      <c r="AM868" s="373">
        <f t="shared" si="703"/>
        <v>57000</v>
      </c>
      <c r="AN868" s="373">
        <f t="shared" si="691"/>
        <v>27.014218009478672</v>
      </c>
      <c r="AP868" s="373">
        <f>AP869</f>
        <v>0</v>
      </c>
      <c r="AQ868" s="373">
        <f>AQ869</f>
        <v>0</v>
      </c>
      <c r="AR868" s="373">
        <f>AR1500+AR869+AR1190+AR1246+AR1444</f>
        <v>0</v>
      </c>
      <c r="AS868" s="373">
        <f t="shared" si="704"/>
        <v>0</v>
      </c>
      <c r="AT868" s="373">
        <f t="shared" si="693"/>
        <v>0</v>
      </c>
      <c r="AV868" s="373">
        <f t="shared" si="685"/>
        <v>57000</v>
      </c>
      <c r="AW868" s="373">
        <f t="shared" si="698"/>
        <v>27.014218009478672</v>
      </c>
      <c r="AY868" s="373">
        <f t="shared" si="699"/>
        <v>211000</v>
      </c>
      <c r="AZ868" s="373">
        <f t="shared" si="700"/>
        <v>100</v>
      </c>
      <c r="BB868" s="372">
        <f t="shared" si="679"/>
        <v>0</v>
      </c>
      <c r="BC868" s="373">
        <f t="shared" si="705"/>
        <v>0</v>
      </c>
      <c r="BD868" s="373">
        <f t="shared" si="680"/>
        <v>211000</v>
      </c>
      <c r="BE868" s="93"/>
    </row>
    <row r="869" spans="1:57" ht="30" customHeight="1" x14ac:dyDescent="0.2">
      <c r="A869" s="74"/>
      <c r="B869" s="76"/>
      <c r="C869" s="76"/>
      <c r="D869" s="77"/>
      <c r="E869" s="78"/>
      <c r="F869" s="76"/>
      <c r="G869" s="79"/>
      <c r="H869" s="80"/>
      <c r="I869" s="118">
        <v>2</v>
      </c>
      <c r="J869" s="78"/>
      <c r="K869" s="82"/>
      <c r="L869" s="83"/>
      <c r="M869" s="77"/>
      <c r="N869" s="119" t="s">
        <v>51</v>
      </c>
      <c r="O869" s="120">
        <v>231000</v>
      </c>
      <c r="P869" s="121">
        <f t="shared" si="707"/>
        <v>211000</v>
      </c>
      <c r="Q869" s="121">
        <f t="shared" si="707"/>
        <v>231000</v>
      </c>
      <c r="R869" s="121">
        <f t="shared" si="707"/>
        <v>246000</v>
      </c>
      <c r="S869" s="121">
        <f t="shared" si="707"/>
        <v>211000</v>
      </c>
      <c r="T869" s="121"/>
      <c r="U869" s="121">
        <f>U870</f>
        <v>2000</v>
      </c>
      <c r="V869" s="121">
        <f>V870</f>
        <v>12000</v>
      </c>
      <c r="W869" s="121">
        <f>W1501+W870+W1191+W1247+W1445</f>
        <v>38000</v>
      </c>
      <c r="X869" s="121">
        <f t="shared" si="701"/>
        <v>52000</v>
      </c>
      <c r="Y869" s="121">
        <f t="shared" si="695"/>
        <v>24.644549763033176</v>
      </c>
      <c r="AA869" s="121">
        <f>AA870</f>
        <v>13000</v>
      </c>
      <c r="AB869" s="121">
        <f>AB870</f>
        <v>13000</v>
      </c>
      <c r="AC869" s="121">
        <f>AC1501+AC870+AC1191+AC1247+AC1445</f>
        <v>76000</v>
      </c>
      <c r="AD869" s="121">
        <f t="shared" si="702"/>
        <v>102000</v>
      </c>
      <c r="AE869" s="121">
        <f t="shared" si="689"/>
        <v>48.341232227488149</v>
      </c>
      <c r="AG869" s="121">
        <f t="shared" si="696"/>
        <v>154000</v>
      </c>
      <c r="AH869" s="121">
        <f t="shared" si="697"/>
        <v>72.985781990521332</v>
      </c>
      <c r="AJ869" s="121">
        <f>AJ870</f>
        <v>21000</v>
      </c>
      <c r="AK869" s="121">
        <f>AK870</f>
        <v>18000</v>
      </c>
      <c r="AL869" s="121">
        <f>AL1501+AL870+AL1191+AL1247+AL1445</f>
        <v>18000</v>
      </c>
      <c r="AM869" s="121">
        <f t="shared" si="703"/>
        <v>57000</v>
      </c>
      <c r="AN869" s="121">
        <f t="shared" si="691"/>
        <v>27.014218009478672</v>
      </c>
      <c r="AP869" s="121">
        <f>AP870</f>
        <v>0</v>
      </c>
      <c r="AQ869" s="121">
        <f>AQ870</f>
        <v>0</v>
      </c>
      <c r="AR869" s="121">
        <f>AR1501+AR870+AR1191+AR1247+AR1445</f>
        <v>0</v>
      </c>
      <c r="AS869" s="121">
        <f t="shared" si="704"/>
        <v>0</v>
      </c>
      <c r="AT869" s="121">
        <f t="shared" si="693"/>
        <v>0</v>
      </c>
      <c r="AV869" s="121">
        <f t="shared" si="685"/>
        <v>57000</v>
      </c>
      <c r="AW869" s="121">
        <f t="shared" si="698"/>
        <v>27.014218009478672</v>
      </c>
      <c r="AY869" s="121">
        <f t="shared" si="699"/>
        <v>211000</v>
      </c>
      <c r="AZ869" s="121">
        <f t="shared" si="700"/>
        <v>100</v>
      </c>
      <c r="BB869" s="120">
        <f t="shared" si="679"/>
        <v>0</v>
      </c>
      <c r="BC869" s="121">
        <f t="shared" si="705"/>
        <v>0</v>
      </c>
      <c r="BD869" s="121">
        <f t="shared" si="680"/>
        <v>211000</v>
      </c>
      <c r="BE869" s="93"/>
    </row>
    <row r="870" spans="1:57" ht="30" customHeight="1" x14ac:dyDescent="0.2">
      <c r="A870" s="74"/>
      <c r="B870" s="76"/>
      <c r="C870" s="76"/>
      <c r="D870" s="77"/>
      <c r="E870" s="78"/>
      <c r="F870" s="76"/>
      <c r="G870" s="79"/>
      <c r="H870" s="80"/>
      <c r="I870" s="81"/>
      <c r="J870" s="124" t="s">
        <v>52</v>
      </c>
      <c r="K870" s="82"/>
      <c r="L870" s="83"/>
      <c r="M870" s="77"/>
      <c r="N870" s="101" t="s">
        <v>53</v>
      </c>
      <c r="O870" s="102">
        <v>231000</v>
      </c>
      <c r="P870" s="102">
        <f>P871+P872+P873+P874</f>
        <v>211000</v>
      </c>
      <c r="Q870" s="102">
        <f>Q871+Q872+Q873+Q874</f>
        <v>231000</v>
      </c>
      <c r="R870" s="102">
        <f>R871+R872+R873+R874</f>
        <v>246000</v>
      </c>
      <c r="S870" s="102">
        <f>S871+S872+S873+S874</f>
        <v>211000</v>
      </c>
      <c r="T870" s="102"/>
      <c r="U870" s="102">
        <f>U871+U872+U873+U874</f>
        <v>2000</v>
      </c>
      <c r="V870" s="102">
        <f>V871+V872+V873+V874</f>
        <v>12000</v>
      </c>
      <c r="W870" s="102">
        <f>W871+W872+W873+W874</f>
        <v>38000</v>
      </c>
      <c r="X870" s="102">
        <f t="shared" si="701"/>
        <v>52000</v>
      </c>
      <c r="Y870" s="102">
        <f t="shared" si="695"/>
        <v>24.644549763033176</v>
      </c>
      <c r="AA870" s="102">
        <f>AA871+AA872+AA873+AA874</f>
        <v>13000</v>
      </c>
      <c r="AB870" s="102">
        <f>AB871+AB872+AB873+AB874</f>
        <v>13000</v>
      </c>
      <c r="AC870" s="102">
        <f>AC871+AC872+AC873+AC874</f>
        <v>76000</v>
      </c>
      <c r="AD870" s="102">
        <f t="shared" si="702"/>
        <v>102000</v>
      </c>
      <c r="AE870" s="102">
        <f t="shared" si="689"/>
        <v>48.341232227488149</v>
      </c>
      <c r="AG870" s="102">
        <f t="shared" si="696"/>
        <v>154000</v>
      </c>
      <c r="AH870" s="102">
        <f t="shared" si="697"/>
        <v>72.985781990521332</v>
      </c>
      <c r="AJ870" s="102">
        <f>AJ871+AJ872+AJ873+AJ874</f>
        <v>21000</v>
      </c>
      <c r="AK870" s="102">
        <f>AK871+AK872+AK873+AK874</f>
        <v>18000</v>
      </c>
      <c r="AL870" s="102">
        <f>AL871+AL872+AL873+AL874</f>
        <v>18000</v>
      </c>
      <c r="AM870" s="102">
        <f t="shared" si="703"/>
        <v>57000</v>
      </c>
      <c r="AN870" s="102">
        <f t="shared" si="691"/>
        <v>27.014218009478672</v>
      </c>
      <c r="AP870" s="102">
        <f>AP871+AP872+AP873+AP874</f>
        <v>0</v>
      </c>
      <c r="AQ870" s="102">
        <f>AQ871+AQ872+AQ873+AQ874</f>
        <v>0</v>
      </c>
      <c r="AR870" s="102">
        <f>AR871+AR872+AR873+AR874</f>
        <v>0</v>
      </c>
      <c r="AS870" s="102">
        <f t="shared" si="704"/>
        <v>0</v>
      </c>
      <c r="AT870" s="102">
        <f t="shared" si="693"/>
        <v>0</v>
      </c>
      <c r="AV870" s="102">
        <f t="shared" si="685"/>
        <v>57000</v>
      </c>
      <c r="AW870" s="102">
        <f t="shared" si="698"/>
        <v>27.014218009478672</v>
      </c>
      <c r="AY870" s="102">
        <f t="shared" si="699"/>
        <v>211000</v>
      </c>
      <c r="AZ870" s="102">
        <f t="shared" si="700"/>
        <v>100</v>
      </c>
      <c r="BB870" s="102">
        <f t="shared" si="679"/>
        <v>0</v>
      </c>
      <c r="BC870" s="102">
        <f t="shared" si="705"/>
        <v>0</v>
      </c>
      <c r="BD870" s="102">
        <f t="shared" si="680"/>
        <v>211000</v>
      </c>
      <c r="BE870" s="93"/>
    </row>
    <row r="871" spans="1:57" ht="30" customHeight="1" x14ac:dyDescent="0.2">
      <c r="A871" s="74"/>
      <c r="B871" s="76"/>
      <c r="C871" s="76"/>
      <c r="D871" s="77"/>
      <c r="E871" s="78"/>
      <c r="F871" s="76"/>
      <c r="G871" s="79"/>
      <c r="H871" s="80"/>
      <c r="I871" s="81"/>
      <c r="J871" s="78"/>
      <c r="K871" s="127">
        <v>2</v>
      </c>
      <c r="L871" s="83"/>
      <c r="M871" s="77"/>
      <c r="N871" s="128" t="s">
        <v>54</v>
      </c>
      <c r="O871" s="129">
        <v>74000</v>
      </c>
      <c r="P871" s="117">
        <v>79000</v>
      </c>
      <c r="Q871" s="117">
        <v>88000</v>
      </c>
      <c r="R871" s="117">
        <v>94000</v>
      </c>
      <c r="S871" s="117">
        <v>79000</v>
      </c>
      <c r="T871" s="117"/>
      <c r="U871" s="117"/>
      <c r="V871" s="117"/>
      <c r="W871" s="117">
        <v>20000</v>
      </c>
      <c r="X871" s="117">
        <f t="shared" si="701"/>
        <v>20000</v>
      </c>
      <c r="Y871" s="117">
        <f t="shared" si="695"/>
        <v>25.316455696202532</v>
      </c>
      <c r="AA871" s="117">
        <v>5000</v>
      </c>
      <c r="AB871" s="117">
        <v>5000</v>
      </c>
      <c r="AC871" s="117">
        <v>27000</v>
      </c>
      <c r="AD871" s="117">
        <f t="shared" si="702"/>
        <v>37000</v>
      </c>
      <c r="AE871" s="117">
        <f t="shared" si="689"/>
        <v>46.835443037974684</v>
      </c>
      <c r="AG871" s="117">
        <f t="shared" si="696"/>
        <v>57000</v>
      </c>
      <c r="AH871" s="117">
        <f t="shared" si="697"/>
        <v>72.151898734177209</v>
      </c>
      <c r="AJ871" s="117">
        <v>8000</v>
      </c>
      <c r="AK871" s="117">
        <v>7000</v>
      </c>
      <c r="AL871" s="117">
        <v>7000</v>
      </c>
      <c r="AM871" s="117">
        <f t="shared" si="703"/>
        <v>22000</v>
      </c>
      <c r="AN871" s="117">
        <f t="shared" si="691"/>
        <v>27.848101265822784</v>
      </c>
      <c r="AP871" s="117"/>
      <c r="AQ871" s="117"/>
      <c r="AR871" s="117"/>
      <c r="AS871" s="117">
        <f t="shared" si="704"/>
        <v>0</v>
      </c>
      <c r="AT871" s="117">
        <f t="shared" si="693"/>
        <v>0</v>
      </c>
      <c r="AV871" s="117">
        <f t="shared" si="685"/>
        <v>22000</v>
      </c>
      <c r="AW871" s="117">
        <f t="shared" si="698"/>
        <v>27.848101265822784</v>
      </c>
      <c r="AY871" s="117">
        <f t="shared" si="699"/>
        <v>79000</v>
      </c>
      <c r="AZ871" s="117">
        <f t="shared" si="700"/>
        <v>100</v>
      </c>
      <c r="BB871" s="117">
        <f t="shared" si="679"/>
        <v>0</v>
      </c>
      <c r="BC871" s="117">
        <f t="shared" si="705"/>
        <v>0</v>
      </c>
      <c r="BD871" s="117">
        <f t="shared" si="680"/>
        <v>79000</v>
      </c>
      <c r="BE871" s="93"/>
    </row>
    <row r="872" spans="1:57" ht="30" customHeight="1" x14ac:dyDescent="0.2">
      <c r="A872" s="74"/>
      <c r="B872" s="76"/>
      <c r="C872" s="76"/>
      <c r="D872" s="77"/>
      <c r="E872" s="78"/>
      <c r="F872" s="76"/>
      <c r="G872" s="79"/>
      <c r="H872" s="80"/>
      <c r="I872" s="81"/>
      <c r="J872" s="78"/>
      <c r="K872" s="127">
        <v>3</v>
      </c>
      <c r="L872" s="83"/>
      <c r="M872" s="77"/>
      <c r="N872" s="128" t="s">
        <v>66</v>
      </c>
      <c r="O872" s="129">
        <v>100000</v>
      </c>
      <c r="P872" s="117">
        <v>68000</v>
      </c>
      <c r="Q872" s="117">
        <v>72000</v>
      </c>
      <c r="R872" s="117">
        <v>76000</v>
      </c>
      <c r="S872" s="117">
        <v>68000</v>
      </c>
      <c r="T872" s="117"/>
      <c r="U872" s="117">
        <v>2000</v>
      </c>
      <c r="V872" s="117">
        <v>12000</v>
      </c>
      <c r="W872" s="117">
        <v>3000</v>
      </c>
      <c r="X872" s="117">
        <f t="shared" si="701"/>
        <v>17000</v>
      </c>
      <c r="Y872" s="117">
        <f t="shared" si="695"/>
        <v>25</v>
      </c>
      <c r="AA872" s="117">
        <v>4000</v>
      </c>
      <c r="AB872" s="117">
        <v>4000</v>
      </c>
      <c r="AC872" s="117">
        <v>24000</v>
      </c>
      <c r="AD872" s="117">
        <f t="shared" si="702"/>
        <v>32000</v>
      </c>
      <c r="AE872" s="117">
        <f t="shared" si="689"/>
        <v>47.058823529411768</v>
      </c>
      <c r="AG872" s="117">
        <f t="shared" si="696"/>
        <v>49000</v>
      </c>
      <c r="AH872" s="117">
        <f t="shared" si="697"/>
        <v>72.058823529411768</v>
      </c>
      <c r="AJ872" s="117">
        <v>7000</v>
      </c>
      <c r="AK872" s="117">
        <v>6000</v>
      </c>
      <c r="AL872" s="117">
        <v>6000</v>
      </c>
      <c r="AM872" s="117">
        <f t="shared" si="703"/>
        <v>19000</v>
      </c>
      <c r="AN872" s="117">
        <f t="shared" si="691"/>
        <v>27.941176470588236</v>
      </c>
      <c r="AP872" s="117"/>
      <c r="AQ872" s="117"/>
      <c r="AR872" s="117"/>
      <c r="AS872" s="117">
        <f t="shared" si="704"/>
        <v>0</v>
      </c>
      <c r="AT872" s="117">
        <f t="shared" si="693"/>
        <v>0</v>
      </c>
      <c r="AV872" s="117">
        <f t="shared" si="685"/>
        <v>19000</v>
      </c>
      <c r="AW872" s="117">
        <f t="shared" si="698"/>
        <v>27.941176470588236</v>
      </c>
      <c r="AY872" s="117">
        <f t="shared" si="699"/>
        <v>68000</v>
      </c>
      <c r="AZ872" s="117">
        <f t="shared" si="700"/>
        <v>100</v>
      </c>
      <c r="BB872" s="117">
        <f t="shared" si="679"/>
        <v>0</v>
      </c>
      <c r="BC872" s="117">
        <f t="shared" si="705"/>
        <v>0</v>
      </c>
      <c r="BD872" s="117">
        <f t="shared" si="680"/>
        <v>68000</v>
      </c>
      <c r="BE872" s="93"/>
    </row>
    <row r="873" spans="1:57" ht="30" customHeight="1" x14ac:dyDescent="0.2">
      <c r="A873" s="74"/>
      <c r="B873" s="76"/>
      <c r="C873" s="76"/>
      <c r="D873" s="77"/>
      <c r="E873" s="78"/>
      <c r="F873" s="76"/>
      <c r="G873" s="79"/>
      <c r="H873" s="80"/>
      <c r="I873" s="81"/>
      <c r="J873" s="78"/>
      <c r="K873" s="127">
        <v>5</v>
      </c>
      <c r="L873" s="83"/>
      <c r="M873" s="77"/>
      <c r="N873" s="128" t="s">
        <v>55</v>
      </c>
      <c r="O873" s="129">
        <v>35000</v>
      </c>
      <c r="P873" s="117">
        <v>60000</v>
      </c>
      <c r="Q873" s="117">
        <v>63000</v>
      </c>
      <c r="R873" s="117">
        <v>68000</v>
      </c>
      <c r="S873" s="117">
        <v>60000</v>
      </c>
      <c r="T873" s="117"/>
      <c r="U873" s="117"/>
      <c r="V873" s="117"/>
      <c r="W873" s="117">
        <v>14000</v>
      </c>
      <c r="X873" s="117">
        <f t="shared" si="701"/>
        <v>14000</v>
      </c>
      <c r="Y873" s="117">
        <f t="shared" si="695"/>
        <v>23.333333333333332</v>
      </c>
      <c r="AA873" s="117">
        <v>4000</v>
      </c>
      <c r="AB873" s="117">
        <v>4000</v>
      </c>
      <c r="AC873" s="117">
        <v>22000</v>
      </c>
      <c r="AD873" s="117">
        <f t="shared" si="702"/>
        <v>30000</v>
      </c>
      <c r="AE873" s="117">
        <f t="shared" si="689"/>
        <v>50</v>
      </c>
      <c r="AG873" s="117">
        <f t="shared" si="696"/>
        <v>44000</v>
      </c>
      <c r="AH873" s="117">
        <f t="shared" si="697"/>
        <v>73.333333333333329</v>
      </c>
      <c r="AJ873" s="117">
        <v>6000</v>
      </c>
      <c r="AK873" s="117">
        <v>5000</v>
      </c>
      <c r="AL873" s="117">
        <v>5000</v>
      </c>
      <c r="AM873" s="117">
        <f t="shared" si="703"/>
        <v>16000</v>
      </c>
      <c r="AN873" s="117">
        <f t="shared" si="691"/>
        <v>26.666666666666668</v>
      </c>
      <c r="AP873" s="117"/>
      <c r="AQ873" s="117"/>
      <c r="AR873" s="117"/>
      <c r="AS873" s="117">
        <f t="shared" si="704"/>
        <v>0</v>
      </c>
      <c r="AT873" s="117">
        <f t="shared" si="693"/>
        <v>0</v>
      </c>
      <c r="AV873" s="117">
        <f t="shared" si="685"/>
        <v>16000</v>
      </c>
      <c r="AW873" s="117">
        <f t="shared" si="698"/>
        <v>26.666666666666668</v>
      </c>
      <c r="AY873" s="117">
        <f t="shared" si="699"/>
        <v>60000</v>
      </c>
      <c r="AZ873" s="117">
        <f t="shared" si="700"/>
        <v>100</v>
      </c>
      <c r="BB873" s="117">
        <f t="shared" si="679"/>
        <v>0</v>
      </c>
      <c r="BC873" s="117">
        <f t="shared" si="705"/>
        <v>0</v>
      </c>
      <c r="BD873" s="117">
        <f t="shared" si="680"/>
        <v>60000</v>
      </c>
      <c r="BE873" s="93"/>
    </row>
    <row r="874" spans="1:57" ht="30" customHeight="1" x14ac:dyDescent="0.2">
      <c r="A874" s="74"/>
      <c r="B874" s="76"/>
      <c r="C874" s="76"/>
      <c r="D874" s="77"/>
      <c r="E874" s="78"/>
      <c r="F874" s="76"/>
      <c r="G874" s="79"/>
      <c r="H874" s="80"/>
      <c r="I874" s="81"/>
      <c r="J874" s="78"/>
      <c r="K874" s="127">
        <v>7</v>
      </c>
      <c r="L874" s="83"/>
      <c r="M874" s="77"/>
      <c r="N874" s="128" t="s">
        <v>56</v>
      </c>
      <c r="O874" s="129">
        <v>22000</v>
      </c>
      <c r="P874" s="117">
        <v>4000</v>
      </c>
      <c r="Q874" s="117">
        <v>8000</v>
      </c>
      <c r="R874" s="117">
        <v>8000</v>
      </c>
      <c r="S874" s="117">
        <v>4000</v>
      </c>
      <c r="T874" s="117"/>
      <c r="U874" s="117"/>
      <c r="V874" s="117"/>
      <c r="W874" s="117">
        <v>1000</v>
      </c>
      <c r="X874" s="117">
        <f t="shared" si="701"/>
        <v>1000</v>
      </c>
      <c r="Y874" s="117">
        <f t="shared" si="695"/>
        <v>25</v>
      </c>
      <c r="AA874" s="117"/>
      <c r="AB874" s="117"/>
      <c r="AC874" s="117">
        <v>3000</v>
      </c>
      <c r="AD874" s="117">
        <f t="shared" si="702"/>
        <v>3000</v>
      </c>
      <c r="AE874" s="117">
        <f t="shared" si="689"/>
        <v>75</v>
      </c>
      <c r="AG874" s="117">
        <f t="shared" si="696"/>
        <v>4000</v>
      </c>
      <c r="AH874" s="117">
        <f t="shared" si="697"/>
        <v>100</v>
      </c>
      <c r="AJ874" s="117"/>
      <c r="AK874" s="117"/>
      <c r="AL874" s="117"/>
      <c r="AM874" s="117">
        <f t="shared" si="703"/>
        <v>0</v>
      </c>
      <c r="AN874" s="117"/>
      <c r="AP874" s="117"/>
      <c r="AQ874" s="117"/>
      <c r="AR874" s="117"/>
      <c r="AS874" s="117">
        <f t="shared" si="704"/>
        <v>0</v>
      </c>
      <c r="AT874" s="117">
        <f t="shared" si="693"/>
        <v>0</v>
      </c>
      <c r="AV874" s="117">
        <f t="shared" si="685"/>
        <v>0</v>
      </c>
      <c r="AW874" s="117">
        <f t="shared" si="698"/>
        <v>0</v>
      </c>
      <c r="AY874" s="117">
        <f t="shared" si="699"/>
        <v>4000</v>
      </c>
      <c r="AZ874" s="117">
        <f t="shared" si="700"/>
        <v>100</v>
      </c>
      <c r="BB874" s="117">
        <f t="shared" si="679"/>
        <v>0</v>
      </c>
      <c r="BC874" s="117">
        <f t="shared" si="705"/>
        <v>0</v>
      </c>
      <c r="BD874" s="117">
        <f t="shared" si="680"/>
        <v>4000</v>
      </c>
      <c r="BE874" s="93"/>
    </row>
    <row r="875" spans="1:57" ht="30" customHeight="1" x14ac:dyDescent="0.2">
      <c r="A875" s="74"/>
      <c r="B875" s="76"/>
      <c r="C875" s="76"/>
      <c r="D875" s="77"/>
      <c r="E875" s="78"/>
      <c r="F875" s="76"/>
      <c r="G875" s="104"/>
      <c r="H875" s="365" t="s">
        <v>49</v>
      </c>
      <c r="I875" s="366"/>
      <c r="J875" s="367"/>
      <c r="K875" s="368"/>
      <c r="L875" s="369"/>
      <c r="M875" s="370"/>
      <c r="N875" s="371" t="s">
        <v>154</v>
      </c>
      <c r="O875" s="372">
        <v>5286000</v>
      </c>
      <c r="P875" s="373">
        <f>P876</f>
        <v>4580000</v>
      </c>
      <c r="Q875" s="374">
        <f>Q876</f>
        <v>4946000</v>
      </c>
      <c r="R875" s="375">
        <f>R876</f>
        <v>5148000</v>
      </c>
      <c r="S875" s="373">
        <f>S876</f>
        <v>4580000</v>
      </c>
      <c r="T875" s="373"/>
      <c r="U875" s="373">
        <f>U876</f>
        <v>299000</v>
      </c>
      <c r="V875" s="373">
        <f>V876</f>
        <v>90000</v>
      </c>
      <c r="W875" s="373">
        <f>W1507+W876+W1197+W1253+W1451</f>
        <v>1161000</v>
      </c>
      <c r="X875" s="373">
        <f t="shared" si="701"/>
        <v>1550000</v>
      </c>
      <c r="Y875" s="373">
        <f t="shared" si="695"/>
        <v>33.842794759825324</v>
      </c>
      <c r="AA875" s="373">
        <f>AA876</f>
        <v>309000</v>
      </c>
      <c r="AB875" s="373">
        <f>AB876</f>
        <v>304000</v>
      </c>
      <c r="AC875" s="373">
        <f>AC1507+AC876+AC1197+AC1253+AC1451</f>
        <v>304000</v>
      </c>
      <c r="AD875" s="373">
        <f t="shared" si="702"/>
        <v>917000</v>
      </c>
      <c r="AE875" s="373">
        <f t="shared" si="689"/>
        <v>20.021834061135372</v>
      </c>
      <c r="AG875" s="373">
        <f t="shared" si="696"/>
        <v>2467000</v>
      </c>
      <c r="AH875" s="373">
        <f t="shared" si="697"/>
        <v>53.864628820960696</v>
      </c>
      <c r="AJ875" s="373">
        <f>AJ876</f>
        <v>513000</v>
      </c>
      <c r="AK875" s="373">
        <f>AK876</f>
        <v>474000</v>
      </c>
      <c r="AL875" s="373">
        <f>AL1507+AL876+AL1197+AL1253+AL1451</f>
        <v>442000</v>
      </c>
      <c r="AM875" s="373">
        <f t="shared" si="703"/>
        <v>1429000</v>
      </c>
      <c r="AN875" s="373">
        <f t="shared" si="691"/>
        <v>31.200873362445414</v>
      </c>
      <c r="AP875" s="373">
        <f>AP876</f>
        <v>313000</v>
      </c>
      <c r="AQ875" s="373">
        <f>AQ876</f>
        <v>219000</v>
      </c>
      <c r="AR875" s="373">
        <f>AR1507+AR876+AR1197+AR1253+AR1451</f>
        <v>152000</v>
      </c>
      <c r="AS875" s="373">
        <f t="shared" si="704"/>
        <v>684000</v>
      </c>
      <c r="AT875" s="373">
        <f t="shared" si="693"/>
        <v>14.934497816593886</v>
      </c>
      <c r="AV875" s="373">
        <f t="shared" si="685"/>
        <v>2113000</v>
      </c>
      <c r="AW875" s="373">
        <f t="shared" si="698"/>
        <v>46.135371179039304</v>
      </c>
      <c r="AY875" s="373">
        <f t="shared" si="699"/>
        <v>4580000</v>
      </c>
      <c r="AZ875" s="373">
        <f t="shared" si="700"/>
        <v>100</v>
      </c>
      <c r="BB875" s="372">
        <f t="shared" si="679"/>
        <v>0</v>
      </c>
      <c r="BC875" s="373">
        <f t="shared" si="705"/>
        <v>0</v>
      </c>
      <c r="BD875" s="373">
        <f t="shared" si="680"/>
        <v>4580000</v>
      </c>
      <c r="BE875" s="93"/>
    </row>
    <row r="876" spans="1:57" ht="30" customHeight="1" x14ac:dyDescent="0.2">
      <c r="A876" s="74"/>
      <c r="B876" s="76"/>
      <c r="C876" s="76"/>
      <c r="D876" s="77"/>
      <c r="E876" s="78"/>
      <c r="F876" s="76"/>
      <c r="G876" s="79"/>
      <c r="H876" s="80"/>
      <c r="I876" s="118">
        <v>2</v>
      </c>
      <c r="J876" s="78"/>
      <c r="K876" s="82"/>
      <c r="L876" s="83"/>
      <c r="M876" s="77"/>
      <c r="N876" s="119" t="s">
        <v>51</v>
      </c>
      <c r="O876" s="120">
        <v>5286000</v>
      </c>
      <c r="P876" s="121">
        <f>P877+P881+P885+P891</f>
        <v>4580000</v>
      </c>
      <c r="Q876" s="122">
        <f>Q877+Q881+Q885+Q891</f>
        <v>4946000</v>
      </c>
      <c r="R876" s="123">
        <f>R877+R881+R885+R891</f>
        <v>5148000</v>
      </c>
      <c r="S876" s="121">
        <f>S877+S881+S885+S891</f>
        <v>4580000</v>
      </c>
      <c r="T876" s="121"/>
      <c r="U876" s="121">
        <f>U877+U881+U885+U891</f>
        <v>299000</v>
      </c>
      <c r="V876" s="121">
        <f>V877+V881+V885+V891</f>
        <v>90000</v>
      </c>
      <c r="W876" s="121">
        <f>W877+W881+W885+W891</f>
        <v>1161000</v>
      </c>
      <c r="X876" s="121">
        <f t="shared" si="701"/>
        <v>1550000</v>
      </c>
      <c r="Y876" s="121">
        <f t="shared" si="695"/>
        <v>33.842794759825324</v>
      </c>
      <c r="AA876" s="121">
        <f>AA877+AA881+AA885+AA891</f>
        <v>309000</v>
      </c>
      <c r="AB876" s="121">
        <f>AB877+AB881+AB885+AB891</f>
        <v>304000</v>
      </c>
      <c r="AC876" s="121">
        <f>AC877+AC881+AC885+AC891</f>
        <v>304000</v>
      </c>
      <c r="AD876" s="121">
        <f t="shared" si="702"/>
        <v>917000</v>
      </c>
      <c r="AE876" s="121">
        <f t="shared" si="689"/>
        <v>20.021834061135372</v>
      </c>
      <c r="AG876" s="121">
        <f t="shared" si="696"/>
        <v>2467000</v>
      </c>
      <c r="AH876" s="121">
        <f t="shared" si="697"/>
        <v>53.864628820960696</v>
      </c>
      <c r="AJ876" s="121">
        <f>AJ877+AJ881+AJ885+AJ891</f>
        <v>513000</v>
      </c>
      <c r="AK876" s="121">
        <f>AK877+AK881+AK885+AK891</f>
        <v>474000</v>
      </c>
      <c r="AL876" s="121">
        <f>AL877+AL881+AL885+AL891</f>
        <v>442000</v>
      </c>
      <c r="AM876" s="121">
        <f t="shared" si="703"/>
        <v>1429000</v>
      </c>
      <c r="AN876" s="121">
        <f t="shared" si="691"/>
        <v>31.200873362445414</v>
      </c>
      <c r="AP876" s="121">
        <f>AP877+AP881+AP885+AP891</f>
        <v>313000</v>
      </c>
      <c r="AQ876" s="121">
        <f>AQ877+AQ881+AQ885+AQ891</f>
        <v>219000</v>
      </c>
      <c r="AR876" s="121">
        <f>AR877+AR881+AR885+AR891</f>
        <v>152000</v>
      </c>
      <c r="AS876" s="121">
        <f t="shared" si="704"/>
        <v>684000</v>
      </c>
      <c r="AT876" s="121">
        <f t="shared" si="693"/>
        <v>14.934497816593886</v>
      </c>
      <c r="AV876" s="121">
        <f t="shared" si="685"/>
        <v>2113000</v>
      </c>
      <c r="AW876" s="121">
        <f t="shared" si="698"/>
        <v>46.135371179039304</v>
      </c>
      <c r="AY876" s="121">
        <f t="shared" si="699"/>
        <v>4580000</v>
      </c>
      <c r="AZ876" s="121">
        <f t="shared" si="700"/>
        <v>100</v>
      </c>
      <c r="BB876" s="120">
        <f t="shared" si="679"/>
        <v>0</v>
      </c>
      <c r="BC876" s="121">
        <f t="shared" si="705"/>
        <v>0</v>
      </c>
      <c r="BD876" s="121">
        <f t="shared" si="680"/>
        <v>4580000</v>
      </c>
      <c r="BE876" s="93"/>
    </row>
    <row r="877" spans="1:57" ht="30" customHeight="1" x14ac:dyDescent="0.2">
      <c r="A877" s="74"/>
      <c r="B877" s="76"/>
      <c r="C877" s="76"/>
      <c r="D877" s="77"/>
      <c r="E877" s="78"/>
      <c r="F877" s="76"/>
      <c r="G877" s="79"/>
      <c r="H877" s="80"/>
      <c r="I877" s="81"/>
      <c r="J877" s="124" t="s">
        <v>60</v>
      </c>
      <c r="K877" s="82"/>
      <c r="L877" s="83"/>
      <c r="M877" s="77"/>
      <c r="N877" s="101" t="s">
        <v>61</v>
      </c>
      <c r="O877" s="102">
        <v>2431000</v>
      </c>
      <c r="P877" s="102">
        <f>P878+P879+P880</f>
        <v>2530000</v>
      </c>
      <c r="Q877" s="102">
        <f>Q878+Q879+Q880</f>
        <v>2741000</v>
      </c>
      <c r="R877" s="102">
        <f>R878+R879+R880</f>
        <v>2840000</v>
      </c>
      <c r="S877" s="102">
        <f>S878+S879+S880</f>
        <v>2530000</v>
      </c>
      <c r="T877" s="102"/>
      <c r="U877" s="102">
        <f>U878+U879+U880</f>
        <v>290000</v>
      </c>
      <c r="V877" s="102">
        <f>V878+V879+V880</f>
        <v>62000</v>
      </c>
      <c r="W877" s="102">
        <f>W878+W879+W880</f>
        <v>529000</v>
      </c>
      <c r="X877" s="102">
        <f t="shared" si="701"/>
        <v>881000</v>
      </c>
      <c r="Y877" s="102">
        <f t="shared" si="695"/>
        <v>34.822134387351781</v>
      </c>
      <c r="AA877" s="102">
        <f>AA878+AA879+AA880</f>
        <v>235000</v>
      </c>
      <c r="AB877" s="102">
        <f>AB878+AB879+AB880</f>
        <v>236000</v>
      </c>
      <c r="AC877" s="102">
        <f>AC878+AC879+AC880</f>
        <v>236000</v>
      </c>
      <c r="AD877" s="102">
        <f t="shared" si="702"/>
        <v>707000</v>
      </c>
      <c r="AE877" s="102">
        <f t="shared" si="689"/>
        <v>27.944664031620555</v>
      </c>
      <c r="AG877" s="102">
        <f t="shared" si="696"/>
        <v>1588000</v>
      </c>
      <c r="AH877" s="102">
        <f t="shared" si="697"/>
        <v>62.766798418972328</v>
      </c>
      <c r="AJ877" s="102">
        <f>AJ878+AJ879+AJ880</f>
        <v>228000</v>
      </c>
      <c r="AK877" s="102">
        <f>AK878+AK879+AK880</f>
        <v>228000</v>
      </c>
      <c r="AL877" s="102">
        <f>AL878+AL879+AL880</f>
        <v>228000</v>
      </c>
      <c r="AM877" s="102">
        <f t="shared" si="703"/>
        <v>684000</v>
      </c>
      <c r="AN877" s="102">
        <f t="shared" si="691"/>
        <v>27.035573122529645</v>
      </c>
      <c r="AP877" s="102">
        <f>AP878+AP879+AP880</f>
        <v>168000</v>
      </c>
      <c r="AQ877" s="102">
        <f>AQ878+AQ879+AQ880</f>
        <v>85000</v>
      </c>
      <c r="AR877" s="102">
        <f>AR878+AR879+AR880</f>
        <v>5000</v>
      </c>
      <c r="AS877" s="102">
        <f t="shared" si="704"/>
        <v>258000</v>
      </c>
      <c r="AT877" s="102">
        <f t="shared" si="693"/>
        <v>10.197628458498023</v>
      </c>
      <c r="AV877" s="102">
        <f t="shared" si="685"/>
        <v>942000</v>
      </c>
      <c r="AW877" s="102">
        <f t="shared" si="698"/>
        <v>37.233201581027672</v>
      </c>
      <c r="AY877" s="102">
        <f t="shared" si="699"/>
        <v>2530000</v>
      </c>
      <c r="AZ877" s="102">
        <f t="shared" si="700"/>
        <v>100</v>
      </c>
      <c r="BB877" s="102">
        <f t="shared" si="679"/>
        <v>0</v>
      </c>
      <c r="BC877" s="102">
        <f t="shared" si="705"/>
        <v>0</v>
      </c>
      <c r="BD877" s="102">
        <f t="shared" si="680"/>
        <v>2530000</v>
      </c>
      <c r="BE877" s="93"/>
    </row>
    <row r="878" spans="1:57" ht="30" customHeight="1" x14ac:dyDescent="0.2">
      <c r="A878" s="74"/>
      <c r="B878" s="76"/>
      <c r="C878" s="76"/>
      <c r="D878" s="77"/>
      <c r="E878" s="78"/>
      <c r="F878" s="76"/>
      <c r="G878" s="79"/>
      <c r="H878" s="80"/>
      <c r="I878" s="81"/>
      <c r="J878" s="78"/>
      <c r="K878" s="127">
        <v>1</v>
      </c>
      <c r="L878" s="83"/>
      <c r="M878" s="77"/>
      <c r="N878" s="128" t="s">
        <v>62</v>
      </c>
      <c r="O878" s="129">
        <v>1300000</v>
      </c>
      <c r="P878" s="129">
        <v>1341000</v>
      </c>
      <c r="Q878" s="129">
        <v>1442000</v>
      </c>
      <c r="R878" s="129">
        <v>1442000</v>
      </c>
      <c r="S878" s="129">
        <v>1341000</v>
      </c>
      <c r="T878" s="129"/>
      <c r="U878" s="129">
        <v>1000</v>
      </c>
      <c r="V878" s="129"/>
      <c r="W878" s="129">
        <v>507000</v>
      </c>
      <c r="X878" s="129">
        <f t="shared" si="701"/>
        <v>508000</v>
      </c>
      <c r="Y878" s="129">
        <f t="shared" si="695"/>
        <v>37.882177479492917</v>
      </c>
      <c r="AA878" s="129">
        <v>125000</v>
      </c>
      <c r="AB878" s="129">
        <v>125000</v>
      </c>
      <c r="AC878" s="129">
        <v>125000</v>
      </c>
      <c r="AD878" s="129">
        <f t="shared" si="702"/>
        <v>375000</v>
      </c>
      <c r="AE878" s="129">
        <f t="shared" si="689"/>
        <v>27.964205816554809</v>
      </c>
      <c r="AG878" s="129">
        <f t="shared" si="696"/>
        <v>883000</v>
      </c>
      <c r="AH878" s="129">
        <f t="shared" si="697"/>
        <v>65.846383296047719</v>
      </c>
      <c r="AJ878" s="129">
        <v>121000</v>
      </c>
      <c r="AK878" s="129">
        <v>121000</v>
      </c>
      <c r="AL878" s="129">
        <v>121000</v>
      </c>
      <c r="AM878" s="129">
        <f t="shared" si="703"/>
        <v>363000</v>
      </c>
      <c r="AN878" s="129">
        <f t="shared" si="691"/>
        <v>27.069351230425056</v>
      </c>
      <c r="AP878" s="129">
        <v>89000</v>
      </c>
      <c r="AQ878" s="129">
        <v>6000</v>
      </c>
      <c r="AR878" s="129"/>
      <c r="AS878" s="129">
        <f t="shared" si="704"/>
        <v>95000</v>
      </c>
      <c r="AT878" s="129">
        <f t="shared" si="693"/>
        <v>7.0842654735272186</v>
      </c>
      <c r="AV878" s="129">
        <f t="shared" si="685"/>
        <v>458000</v>
      </c>
      <c r="AW878" s="129">
        <f t="shared" si="698"/>
        <v>34.153616703952274</v>
      </c>
      <c r="AY878" s="129">
        <f t="shared" si="699"/>
        <v>1341000</v>
      </c>
      <c r="AZ878" s="129">
        <f t="shared" si="700"/>
        <v>100</v>
      </c>
      <c r="BB878" s="129">
        <f t="shared" si="679"/>
        <v>0</v>
      </c>
      <c r="BC878" s="129">
        <f t="shared" si="705"/>
        <v>0</v>
      </c>
      <c r="BD878" s="129">
        <f t="shared" si="680"/>
        <v>1341000</v>
      </c>
      <c r="BE878" s="93"/>
    </row>
    <row r="879" spans="1:57" ht="30" customHeight="1" x14ac:dyDescent="0.2">
      <c r="A879" s="74"/>
      <c r="B879" s="76"/>
      <c r="C879" s="76"/>
      <c r="D879" s="77"/>
      <c r="E879" s="78"/>
      <c r="F879" s="76"/>
      <c r="G879" s="79"/>
      <c r="H879" s="80"/>
      <c r="I879" s="81"/>
      <c r="J879" s="78"/>
      <c r="K879" s="127">
        <v>3</v>
      </c>
      <c r="L879" s="83"/>
      <c r="M879" s="77"/>
      <c r="N879" s="128" t="s">
        <v>128</v>
      </c>
      <c r="O879" s="129">
        <v>80000</v>
      </c>
      <c r="P879" s="129">
        <v>104000</v>
      </c>
      <c r="Q879" s="129">
        <v>113000</v>
      </c>
      <c r="R879" s="129">
        <v>113000</v>
      </c>
      <c r="S879" s="129">
        <v>104000</v>
      </c>
      <c r="T879" s="117"/>
      <c r="U879" s="117">
        <v>5000</v>
      </c>
      <c r="V879" s="117">
        <v>6000</v>
      </c>
      <c r="W879" s="117">
        <v>22000</v>
      </c>
      <c r="X879" s="117">
        <f t="shared" si="701"/>
        <v>33000</v>
      </c>
      <c r="Y879" s="117">
        <f t="shared" si="695"/>
        <v>31.73076923076923</v>
      </c>
      <c r="AA879" s="117">
        <v>9000</v>
      </c>
      <c r="AB879" s="117">
        <v>10000</v>
      </c>
      <c r="AC879" s="117">
        <v>10000</v>
      </c>
      <c r="AD879" s="117">
        <f t="shared" si="702"/>
        <v>29000</v>
      </c>
      <c r="AE879" s="117">
        <f t="shared" si="689"/>
        <v>27.884615384615383</v>
      </c>
      <c r="AG879" s="117">
        <f t="shared" si="696"/>
        <v>62000</v>
      </c>
      <c r="AH879" s="117">
        <f t="shared" si="697"/>
        <v>59.615384615384613</v>
      </c>
      <c r="AJ879" s="117">
        <v>9000</v>
      </c>
      <c r="AK879" s="117">
        <v>9000</v>
      </c>
      <c r="AL879" s="117">
        <v>9000</v>
      </c>
      <c r="AM879" s="117">
        <f t="shared" si="703"/>
        <v>27000</v>
      </c>
      <c r="AN879" s="117">
        <f t="shared" si="691"/>
        <v>25.96153846153846</v>
      </c>
      <c r="AP879" s="117">
        <v>7000</v>
      </c>
      <c r="AQ879" s="117">
        <v>7000</v>
      </c>
      <c r="AR879" s="117">
        <v>1000</v>
      </c>
      <c r="AS879" s="117">
        <f t="shared" si="704"/>
        <v>15000</v>
      </c>
      <c r="AT879" s="117">
        <f t="shared" si="693"/>
        <v>14.423076923076923</v>
      </c>
      <c r="AV879" s="117">
        <f t="shared" si="685"/>
        <v>42000</v>
      </c>
      <c r="AW879" s="117">
        <f t="shared" si="698"/>
        <v>40.384615384615387</v>
      </c>
      <c r="AY879" s="117">
        <f t="shared" si="699"/>
        <v>104000</v>
      </c>
      <c r="AZ879" s="117">
        <f t="shared" si="700"/>
        <v>100</v>
      </c>
      <c r="BB879" s="117">
        <f t="shared" si="679"/>
        <v>0</v>
      </c>
      <c r="BC879" s="117">
        <f t="shared" si="705"/>
        <v>0</v>
      </c>
      <c r="BD879" s="117">
        <f t="shared" si="680"/>
        <v>104000</v>
      </c>
      <c r="BE879" s="93"/>
    </row>
    <row r="880" spans="1:57" ht="30" customHeight="1" x14ac:dyDescent="0.2">
      <c r="A880" s="74"/>
      <c r="B880" s="76"/>
      <c r="C880" s="76"/>
      <c r="D880" s="77"/>
      <c r="E880" s="78"/>
      <c r="F880" s="76"/>
      <c r="G880" s="79"/>
      <c r="H880" s="80"/>
      <c r="I880" s="81"/>
      <c r="J880" s="78"/>
      <c r="K880" s="127">
        <v>4</v>
      </c>
      <c r="L880" s="83"/>
      <c r="M880" s="77"/>
      <c r="N880" s="128" t="s">
        <v>63</v>
      </c>
      <c r="O880" s="129">
        <v>1051000</v>
      </c>
      <c r="P880" s="129">
        <v>1085000</v>
      </c>
      <c r="Q880" s="129">
        <v>1186000</v>
      </c>
      <c r="R880" s="129">
        <v>1285000</v>
      </c>
      <c r="S880" s="129">
        <v>1085000</v>
      </c>
      <c r="T880" s="117"/>
      <c r="U880" s="117">
        <v>284000</v>
      </c>
      <c r="V880" s="117">
        <v>56000</v>
      </c>
      <c r="W880" s="117"/>
      <c r="X880" s="117">
        <f t="shared" si="701"/>
        <v>340000</v>
      </c>
      <c r="Y880" s="117">
        <f t="shared" si="695"/>
        <v>31.336405529953918</v>
      </c>
      <c r="AA880" s="117">
        <v>101000</v>
      </c>
      <c r="AB880" s="117">
        <v>101000</v>
      </c>
      <c r="AC880" s="117">
        <v>101000</v>
      </c>
      <c r="AD880" s="117">
        <f t="shared" si="702"/>
        <v>303000</v>
      </c>
      <c r="AE880" s="117">
        <f t="shared" si="689"/>
        <v>27.926267281105989</v>
      </c>
      <c r="AG880" s="117">
        <f t="shared" si="696"/>
        <v>643000</v>
      </c>
      <c r="AH880" s="117">
        <f t="shared" si="697"/>
        <v>59.262672811059907</v>
      </c>
      <c r="AJ880" s="117">
        <v>98000</v>
      </c>
      <c r="AK880" s="117">
        <v>98000</v>
      </c>
      <c r="AL880" s="117">
        <v>98000</v>
      </c>
      <c r="AM880" s="117">
        <f t="shared" si="703"/>
        <v>294000</v>
      </c>
      <c r="AN880" s="117">
        <f t="shared" si="691"/>
        <v>27.096774193548388</v>
      </c>
      <c r="AP880" s="117">
        <v>72000</v>
      </c>
      <c r="AQ880" s="117">
        <v>72000</v>
      </c>
      <c r="AR880" s="117">
        <v>4000</v>
      </c>
      <c r="AS880" s="117">
        <f t="shared" si="704"/>
        <v>148000</v>
      </c>
      <c r="AT880" s="117">
        <f t="shared" si="693"/>
        <v>13.640552995391705</v>
      </c>
      <c r="AV880" s="117">
        <f t="shared" si="685"/>
        <v>442000</v>
      </c>
      <c r="AW880" s="117">
        <f t="shared" si="698"/>
        <v>40.737327188940093</v>
      </c>
      <c r="AY880" s="117">
        <f t="shared" si="699"/>
        <v>1085000</v>
      </c>
      <c r="AZ880" s="117">
        <f t="shared" si="700"/>
        <v>100</v>
      </c>
      <c r="BB880" s="117">
        <f t="shared" si="679"/>
        <v>0</v>
      </c>
      <c r="BC880" s="117">
        <f t="shared" si="705"/>
        <v>0</v>
      </c>
      <c r="BD880" s="117">
        <f t="shared" si="680"/>
        <v>1085000</v>
      </c>
      <c r="BE880" s="93"/>
    </row>
    <row r="881" spans="1:57" ht="30" customHeight="1" x14ac:dyDescent="0.2">
      <c r="A881" s="74"/>
      <c r="B881" s="76"/>
      <c r="C881" s="76"/>
      <c r="D881" s="77"/>
      <c r="E881" s="78"/>
      <c r="F881" s="76"/>
      <c r="G881" s="79"/>
      <c r="H881" s="80"/>
      <c r="I881" s="81"/>
      <c r="J881" s="124" t="s">
        <v>64</v>
      </c>
      <c r="K881" s="82"/>
      <c r="L881" s="83"/>
      <c r="M881" s="77"/>
      <c r="N881" s="101" t="s">
        <v>65</v>
      </c>
      <c r="O881" s="102">
        <v>475000</v>
      </c>
      <c r="P881" s="102">
        <f>P882+P883+P884</f>
        <v>561000</v>
      </c>
      <c r="Q881" s="102">
        <f>Q882+Q883+Q884</f>
        <v>613000</v>
      </c>
      <c r="R881" s="102">
        <f>R882+R883+R884</f>
        <v>638000</v>
      </c>
      <c r="S881" s="102">
        <f>S882+S883+S884</f>
        <v>561000</v>
      </c>
      <c r="T881" s="102"/>
      <c r="U881" s="102">
        <f>U882+U883+U884</f>
        <v>9000</v>
      </c>
      <c r="V881" s="102">
        <f>V882+V883+V884</f>
        <v>19000</v>
      </c>
      <c r="W881" s="102">
        <f>W882+W883+W884</f>
        <v>159000</v>
      </c>
      <c r="X881" s="102">
        <f t="shared" si="701"/>
        <v>187000</v>
      </c>
      <c r="Y881" s="102">
        <f t="shared" si="695"/>
        <v>33.333333333333336</v>
      </c>
      <c r="AA881" s="102">
        <f>AA882+AA883+AA884</f>
        <v>35000</v>
      </c>
      <c r="AB881" s="102">
        <f>AB882+AB883+AB884</f>
        <v>36000</v>
      </c>
      <c r="AC881" s="102">
        <f>AC882+AC883+AC884</f>
        <v>36000</v>
      </c>
      <c r="AD881" s="102">
        <f t="shared" si="702"/>
        <v>107000</v>
      </c>
      <c r="AE881" s="102">
        <f t="shared" si="689"/>
        <v>19.073083778966133</v>
      </c>
      <c r="AG881" s="102">
        <f t="shared" si="696"/>
        <v>294000</v>
      </c>
      <c r="AH881" s="102">
        <f t="shared" si="697"/>
        <v>52.406417112299465</v>
      </c>
      <c r="AJ881" s="102">
        <f>AJ882+AJ883+AJ884</f>
        <v>51000</v>
      </c>
      <c r="AK881" s="102">
        <f>AK882+AK883+AK884</f>
        <v>51000</v>
      </c>
      <c r="AL881" s="102">
        <f>AL882+AL883+AL884</f>
        <v>51000</v>
      </c>
      <c r="AM881" s="102">
        <f t="shared" si="703"/>
        <v>153000</v>
      </c>
      <c r="AN881" s="102">
        <f t="shared" si="691"/>
        <v>27.272727272727273</v>
      </c>
      <c r="AP881" s="102">
        <f>AP882+AP883+AP884</f>
        <v>45000</v>
      </c>
      <c r="AQ881" s="102">
        <f>AQ882+AQ883+AQ884</f>
        <v>34000</v>
      </c>
      <c r="AR881" s="102">
        <f>AR882+AR883+AR884</f>
        <v>35000</v>
      </c>
      <c r="AS881" s="102">
        <f t="shared" si="704"/>
        <v>114000</v>
      </c>
      <c r="AT881" s="102">
        <f t="shared" si="693"/>
        <v>20.320855614973262</v>
      </c>
      <c r="AV881" s="102">
        <f t="shared" si="685"/>
        <v>267000</v>
      </c>
      <c r="AW881" s="102">
        <f t="shared" si="698"/>
        <v>47.593582887700535</v>
      </c>
      <c r="AY881" s="102">
        <f t="shared" si="699"/>
        <v>561000</v>
      </c>
      <c r="AZ881" s="102">
        <f t="shared" si="700"/>
        <v>100</v>
      </c>
      <c r="BB881" s="102">
        <f t="shared" si="679"/>
        <v>0</v>
      </c>
      <c r="BC881" s="102">
        <f t="shared" si="705"/>
        <v>0</v>
      </c>
      <c r="BD881" s="102">
        <f t="shared" si="680"/>
        <v>561000</v>
      </c>
    </row>
    <row r="882" spans="1:57" ht="30" customHeight="1" x14ac:dyDescent="0.2">
      <c r="A882" s="74"/>
      <c r="B882" s="76"/>
      <c r="C882" s="76"/>
      <c r="D882" s="77"/>
      <c r="E882" s="78"/>
      <c r="F882" s="76"/>
      <c r="G882" s="79"/>
      <c r="H882" s="80"/>
      <c r="I882" s="81"/>
      <c r="J882" s="78"/>
      <c r="K882" s="127">
        <v>1</v>
      </c>
      <c r="L882" s="83"/>
      <c r="M882" s="77"/>
      <c r="N882" s="128" t="s">
        <v>62</v>
      </c>
      <c r="O882" s="129">
        <v>300000</v>
      </c>
      <c r="P882" s="129">
        <v>366000</v>
      </c>
      <c r="Q882" s="129">
        <v>395000</v>
      </c>
      <c r="R882" s="129">
        <v>395000</v>
      </c>
      <c r="S882" s="129">
        <v>366000</v>
      </c>
      <c r="T882" s="129"/>
      <c r="U882" s="129"/>
      <c r="V882" s="129"/>
      <c r="W882" s="129">
        <v>115000</v>
      </c>
      <c r="X882" s="129">
        <f t="shared" si="701"/>
        <v>115000</v>
      </c>
      <c r="Y882" s="129">
        <f t="shared" si="695"/>
        <v>31.420765027322403</v>
      </c>
      <c r="AA882" s="129">
        <v>26000</v>
      </c>
      <c r="AB882" s="129">
        <v>26000</v>
      </c>
      <c r="AC882" s="129">
        <v>26000</v>
      </c>
      <c r="AD882" s="129">
        <f t="shared" si="702"/>
        <v>78000</v>
      </c>
      <c r="AE882" s="129">
        <f t="shared" si="689"/>
        <v>21.311475409836067</v>
      </c>
      <c r="AG882" s="129">
        <f t="shared" si="696"/>
        <v>193000</v>
      </c>
      <c r="AH882" s="129">
        <f t="shared" si="697"/>
        <v>52.732240437158467</v>
      </c>
      <c r="AJ882" s="129">
        <v>33000</v>
      </c>
      <c r="AK882" s="129">
        <v>33000</v>
      </c>
      <c r="AL882" s="129">
        <v>33000</v>
      </c>
      <c r="AM882" s="129">
        <f t="shared" si="703"/>
        <v>99000</v>
      </c>
      <c r="AN882" s="129">
        <f t="shared" si="691"/>
        <v>27.049180327868854</v>
      </c>
      <c r="AP882" s="129">
        <v>29000</v>
      </c>
      <c r="AQ882" s="129">
        <v>22000</v>
      </c>
      <c r="AR882" s="129">
        <v>23000</v>
      </c>
      <c r="AS882" s="129">
        <f t="shared" si="704"/>
        <v>74000</v>
      </c>
      <c r="AT882" s="129">
        <f t="shared" si="693"/>
        <v>20.218579234972676</v>
      </c>
      <c r="AV882" s="129">
        <f t="shared" si="685"/>
        <v>173000</v>
      </c>
      <c r="AW882" s="129">
        <f t="shared" si="698"/>
        <v>47.267759562841533</v>
      </c>
      <c r="AY882" s="129">
        <f t="shared" si="699"/>
        <v>366000</v>
      </c>
      <c r="AZ882" s="129">
        <f t="shared" si="700"/>
        <v>100</v>
      </c>
      <c r="BB882" s="129">
        <f t="shared" si="679"/>
        <v>0</v>
      </c>
      <c r="BC882" s="129">
        <f t="shared" si="705"/>
        <v>0</v>
      </c>
      <c r="BD882" s="129">
        <f t="shared" si="680"/>
        <v>366000</v>
      </c>
    </row>
    <row r="883" spans="1:57" ht="30" customHeight="1" x14ac:dyDescent="0.2">
      <c r="A883" s="74"/>
      <c r="B883" s="76"/>
      <c r="C883" s="76"/>
      <c r="D883" s="77"/>
      <c r="E883" s="78"/>
      <c r="F883" s="76"/>
      <c r="G883" s="79"/>
      <c r="H883" s="80"/>
      <c r="I883" s="81"/>
      <c r="J883" s="78"/>
      <c r="K883" s="127">
        <v>3</v>
      </c>
      <c r="L883" s="83"/>
      <c r="M883" s="77"/>
      <c r="N883" s="128" t="s">
        <v>128</v>
      </c>
      <c r="O883" s="129">
        <v>15000</v>
      </c>
      <c r="P883" s="129">
        <v>19000</v>
      </c>
      <c r="Q883" s="129">
        <v>22000</v>
      </c>
      <c r="R883" s="129">
        <v>22000</v>
      </c>
      <c r="S883" s="129">
        <v>19000</v>
      </c>
      <c r="T883" s="117"/>
      <c r="U883" s="117">
        <v>1000</v>
      </c>
      <c r="V883" s="117">
        <v>1000</v>
      </c>
      <c r="W883" s="117">
        <v>5000</v>
      </c>
      <c r="X883" s="117">
        <f t="shared" si="701"/>
        <v>7000</v>
      </c>
      <c r="Y883" s="117">
        <f t="shared" si="695"/>
        <v>36.842105263157897</v>
      </c>
      <c r="AA883" s="117"/>
      <c r="AB883" s="117">
        <v>1000</v>
      </c>
      <c r="AC883" s="117">
        <v>1000</v>
      </c>
      <c r="AD883" s="117">
        <f t="shared" si="702"/>
        <v>2000</v>
      </c>
      <c r="AE883" s="117">
        <f t="shared" si="689"/>
        <v>10.526315789473685</v>
      </c>
      <c r="AG883" s="117">
        <f t="shared" si="696"/>
        <v>9000</v>
      </c>
      <c r="AH883" s="117">
        <f t="shared" si="697"/>
        <v>47.368421052631582</v>
      </c>
      <c r="AJ883" s="117">
        <v>2000</v>
      </c>
      <c r="AK883" s="117">
        <v>2000</v>
      </c>
      <c r="AL883" s="117">
        <v>2000</v>
      </c>
      <c r="AM883" s="117">
        <f t="shared" si="703"/>
        <v>6000</v>
      </c>
      <c r="AN883" s="117">
        <f t="shared" si="691"/>
        <v>31.578947368421051</v>
      </c>
      <c r="AP883" s="117">
        <v>2000</v>
      </c>
      <c r="AQ883" s="117">
        <v>1000</v>
      </c>
      <c r="AR883" s="117">
        <v>1000</v>
      </c>
      <c r="AS883" s="117">
        <f t="shared" si="704"/>
        <v>4000</v>
      </c>
      <c r="AT883" s="117">
        <f t="shared" si="693"/>
        <v>21.05263157894737</v>
      </c>
      <c r="AV883" s="117">
        <f t="shared" si="685"/>
        <v>10000</v>
      </c>
      <c r="AW883" s="117">
        <f t="shared" si="698"/>
        <v>52.631578947368418</v>
      </c>
      <c r="AY883" s="117">
        <f t="shared" si="699"/>
        <v>19000</v>
      </c>
      <c r="AZ883" s="117">
        <f t="shared" si="700"/>
        <v>100</v>
      </c>
      <c r="BB883" s="117">
        <f t="shared" si="679"/>
        <v>0</v>
      </c>
      <c r="BC883" s="117">
        <f t="shared" si="705"/>
        <v>0</v>
      </c>
      <c r="BD883" s="117">
        <f t="shared" si="680"/>
        <v>19000</v>
      </c>
    </row>
    <row r="884" spans="1:57" ht="30" customHeight="1" x14ac:dyDescent="0.2">
      <c r="A884" s="74"/>
      <c r="B884" s="76"/>
      <c r="C884" s="76"/>
      <c r="D884" s="77"/>
      <c r="E884" s="78"/>
      <c r="F884" s="76"/>
      <c r="G884" s="79"/>
      <c r="H884" s="80"/>
      <c r="I884" s="81"/>
      <c r="J884" s="78"/>
      <c r="K884" s="127">
        <v>4</v>
      </c>
      <c r="L884" s="83"/>
      <c r="M884" s="77"/>
      <c r="N884" s="128" t="s">
        <v>63</v>
      </c>
      <c r="O884" s="129">
        <v>160000</v>
      </c>
      <c r="P884" s="129">
        <v>176000</v>
      </c>
      <c r="Q884" s="129">
        <v>196000</v>
      </c>
      <c r="R884" s="129">
        <v>221000</v>
      </c>
      <c r="S884" s="129">
        <v>176000</v>
      </c>
      <c r="T884" s="117"/>
      <c r="U884" s="117">
        <v>8000</v>
      </c>
      <c r="V884" s="117">
        <v>18000</v>
      </c>
      <c r="W884" s="117">
        <v>39000</v>
      </c>
      <c r="X884" s="117">
        <f t="shared" si="701"/>
        <v>65000</v>
      </c>
      <c r="Y884" s="117">
        <f t="shared" si="695"/>
        <v>36.93181818181818</v>
      </c>
      <c r="AA884" s="117">
        <v>9000</v>
      </c>
      <c r="AB884" s="117">
        <v>9000</v>
      </c>
      <c r="AC884" s="117">
        <v>9000</v>
      </c>
      <c r="AD884" s="117">
        <f t="shared" si="702"/>
        <v>27000</v>
      </c>
      <c r="AE884" s="117">
        <f t="shared" si="689"/>
        <v>15.340909090909092</v>
      </c>
      <c r="AG884" s="117">
        <f t="shared" si="696"/>
        <v>92000</v>
      </c>
      <c r="AH884" s="117">
        <f t="shared" si="697"/>
        <v>52.272727272727273</v>
      </c>
      <c r="AJ884" s="117">
        <v>16000</v>
      </c>
      <c r="AK884" s="117">
        <v>16000</v>
      </c>
      <c r="AL884" s="117">
        <v>16000</v>
      </c>
      <c r="AM884" s="117">
        <f t="shared" si="703"/>
        <v>48000</v>
      </c>
      <c r="AN884" s="117">
        <f t="shared" si="691"/>
        <v>27.272727272727273</v>
      </c>
      <c r="AP884" s="117">
        <v>14000</v>
      </c>
      <c r="AQ884" s="117">
        <v>11000</v>
      </c>
      <c r="AR884" s="117">
        <v>11000</v>
      </c>
      <c r="AS884" s="117">
        <f t="shared" si="704"/>
        <v>36000</v>
      </c>
      <c r="AT884" s="117">
        <f t="shared" si="693"/>
        <v>20.454545454545453</v>
      </c>
      <c r="AV884" s="117">
        <f t="shared" si="685"/>
        <v>84000</v>
      </c>
      <c r="AW884" s="117">
        <f t="shared" si="698"/>
        <v>47.727272727272727</v>
      </c>
      <c r="AY884" s="117">
        <f t="shared" si="699"/>
        <v>176000</v>
      </c>
      <c r="AZ884" s="117">
        <f t="shared" si="700"/>
        <v>100</v>
      </c>
      <c r="BB884" s="117">
        <f t="shared" si="679"/>
        <v>0</v>
      </c>
      <c r="BC884" s="117">
        <f t="shared" si="705"/>
        <v>0</v>
      </c>
      <c r="BD884" s="117">
        <f t="shared" si="680"/>
        <v>176000</v>
      </c>
    </row>
    <row r="885" spans="1:57" ht="30" customHeight="1" x14ac:dyDescent="0.2">
      <c r="A885" s="74"/>
      <c r="B885" s="76"/>
      <c r="C885" s="76"/>
      <c r="D885" s="77"/>
      <c r="E885" s="78"/>
      <c r="F885" s="76"/>
      <c r="G885" s="79"/>
      <c r="H885" s="80"/>
      <c r="I885" s="81"/>
      <c r="J885" s="124" t="s">
        <v>52</v>
      </c>
      <c r="K885" s="82"/>
      <c r="L885" s="83"/>
      <c r="M885" s="77"/>
      <c r="N885" s="101" t="s">
        <v>53</v>
      </c>
      <c r="O885" s="102">
        <v>360000</v>
      </c>
      <c r="P885" s="103">
        <f>P886+P887+P888+P889+P890</f>
        <v>239000</v>
      </c>
      <c r="Q885" s="103">
        <f>Q886+Q887+Q888+Q889+Q890</f>
        <v>273000</v>
      </c>
      <c r="R885" s="103">
        <f>R886+R887+R888+R889+R890</f>
        <v>272000</v>
      </c>
      <c r="S885" s="103">
        <f>S886+S887+S888+S889+S890</f>
        <v>239000</v>
      </c>
      <c r="T885" s="103"/>
      <c r="U885" s="103">
        <f>U886+U887+U888+U889+U890</f>
        <v>0</v>
      </c>
      <c r="V885" s="103">
        <f>V886+V887+V888+V889+V890</f>
        <v>9000</v>
      </c>
      <c r="W885" s="103">
        <f>W886+W887+W888+W889+W890</f>
        <v>49000</v>
      </c>
      <c r="X885" s="103">
        <f t="shared" si="701"/>
        <v>58000</v>
      </c>
      <c r="Y885" s="103">
        <f t="shared" si="695"/>
        <v>24.267782426778243</v>
      </c>
      <c r="AA885" s="103">
        <f>AA886+AA887+AA888+AA889+AA890</f>
        <v>22000</v>
      </c>
      <c r="AB885" s="103">
        <f>AB886+AB887+AB888+AB889+AB890</f>
        <v>15000</v>
      </c>
      <c r="AC885" s="103">
        <f>AC886+AC887+AC888+AC889+AC890</f>
        <v>15000</v>
      </c>
      <c r="AD885" s="103">
        <f t="shared" si="702"/>
        <v>52000</v>
      </c>
      <c r="AE885" s="103">
        <f t="shared" si="689"/>
        <v>21.757322175732217</v>
      </c>
      <c r="AG885" s="103">
        <f t="shared" si="696"/>
        <v>110000</v>
      </c>
      <c r="AH885" s="103">
        <f t="shared" si="697"/>
        <v>46.02510460251046</v>
      </c>
      <c r="AJ885" s="103">
        <f>AJ886+AJ887+AJ888+AJ889+AJ890</f>
        <v>84000</v>
      </c>
      <c r="AK885" s="103">
        <f>AK886+AK887+AK888+AK889+AK890</f>
        <v>45000</v>
      </c>
      <c r="AL885" s="103">
        <f>AL886+AL887+AL888+AL889+AL890</f>
        <v>0</v>
      </c>
      <c r="AM885" s="103">
        <f t="shared" si="703"/>
        <v>129000</v>
      </c>
      <c r="AN885" s="103">
        <f t="shared" si="691"/>
        <v>53.97489539748954</v>
      </c>
      <c r="AP885" s="103">
        <f>AP886+AP887+AP888+AP889+AP890</f>
        <v>0</v>
      </c>
      <c r="AQ885" s="103">
        <f>AQ886+AQ887+AQ888+AQ889+AQ890</f>
        <v>0</v>
      </c>
      <c r="AR885" s="103">
        <f>AR886+AR887+AR888+AR889+AR890</f>
        <v>0</v>
      </c>
      <c r="AS885" s="103">
        <f t="shared" si="704"/>
        <v>0</v>
      </c>
      <c r="AT885" s="103">
        <f t="shared" si="693"/>
        <v>0</v>
      </c>
      <c r="AV885" s="103">
        <f t="shared" si="685"/>
        <v>129000</v>
      </c>
      <c r="AW885" s="103">
        <f t="shared" si="698"/>
        <v>53.97489539748954</v>
      </c>
      <c r="AY885" s="103">
        <f t="shared" si="699"/>
        <v>239000</v>
      </c>
      <c r="AZ885" s="103">
        <f t="shared" si="700"/>
        <v>100</v>
      </c>
      <c r="BB885" s="102">
        <f t="shared" si="679"/>
        <v>0</v>
      </c>
      <c r="BC885" s="103">
        <f t="shared" si="705"/>
        <v>0</v>
      </c>
      <c r="BD885" s="103">
        <f t="shared" si="680"/>
        <v>239000</v>
      </c>
      <c r="BE885" s="93"/>
    </row>
    <row r="886" spans="1:57" ht="30" customHeight="1" x14ac:dyDescent="0.2">
      <c r="A886" s="74"/>
      <c r="B886" s="76"/>
      <c r="C886" s="76"/>
      <c r="D886" s="77"/>
      <c r="E886" s="78"/>
      <c r="F886" s="76"/>
      <c r="G886" s="79"/>
      <c r="H886" s="80"/>
      <c r="I886" s="81"/>
      <c r="J886" s="78"/>
      <c r="K886" s="127">
        <v>1</v>
      </c>
      <c r="L886" s="330"/>
      <c r="M886" s="94"/>
      <c r="N886" s="128" t="s">
        <v>131</v>
      </c>
      <c r="O886" s="129">
        <v>2000</v>
      </c>
      <c r="P886" s="117">
        <v>9000</v>
      </c>
      <c r="Q886" s="117">
        <v>12000</v>
      </c>
      <c r="R886" s="117">
        <v>12000</v>
      </c>
      <c r="S886" s="117">
        <v>9000</v>
      </c>
      <c r="T886" s="117"/>
      <c r="U886" s="117"/>
      <c r="V886" s="117"/>
      <c r="W886" s="117">
        <v>3000</v>
      </c>
      <c r="X886" s="117">
        <f t="shared" si="701"/>
        <v>3000</v>
      </c>
      <c r="Y886" s="117">
        <f t="shared" si="695"/>
        <v>33.333333333333336</v>
      </c>
      <c r="AA886" s="117"/>
      <c r="AB886" s="117">
        <v>1000</v>
      </c>
      <c r="AC886" s="117">
        <v>1000</v>
      </c>
      <c r="AD886" s="117">
        <f t="shared" si="702"/>
        <v>2000</v>
      </c>
      <c r="AE886" s="117">
        <f t="shared" si="689"/>
        <v>22.222222222222221</v>
      </c>
      <c r="AG886" s="117">
        <f t="shared" si="696"/>
        <v>5000</v>
      </c>
      <c r="AH886" s="117">
        <f t="shared" si="697"/>
        <v>55.555555555555557</v>
      </c>
      <c r="AJ886" s="117">
        <v>2000</v>
      </c>
      <c r="AK886" s="117">
        <v>2000</v>
      </c>
      <c r="AL886" s="117"/>
      <c r="AM886" s="117">
        <f t="shared" si="703"/>
        <v>4000</v>
      </c>
      <c r="AN886" s="117">
        <f t="shared" si="691"/>
        <v>44.444444444444443</v>
      </c>
      <c r="AP886" s="117"/>
      <c r="AQ886" s="117"/>
      <c r="AR886" s="117"/>
      <c r="AS886" s="117">
        <f t="shared" si="704"/>
        <v>0</v>
      </c>
      <c r="AT886" s="117">
        <f t="shared" si="693"/>
        <v>0</v>
      </c>
      <c r="AV886" s="117">
        <f t="shared" si="685"/>
        <v>4000</v>
      </c>
      <c r="AW886" s="117">
        <f t="shared" si="698"/>
        <v>44.444444444444443</v>
      </c>
      <c r="AY886" s="117">
        <f t="shared" si="699"/>
        <v>9000</v>
      </c>
      <c r="AZ886" s="117">
        <f t="shared" si="700"/>
        <v>100</v>
      </c>
      <c r="BB886" s="117">
        <f t="shared" si="679"/>
        <v>0</v>
      </c>
      <c r="BC886" s="117">
        <f t="shared" si="705"/>
        <v>0</v>
      </c>
      <c r="BD886" s="117">
        <f t="shared" si="680"/>
        <v>9000</v>
      </c>
      <c r="BE886" s="93"/>
    </row>
    <row r="887" spans="1:57" ht="30" customHeight="1" x14ac:dyDescent="0.2">
      <c r="A887" s="74"/>
      <c r="B887" s="76"/>
      <c r="C887" s="76"/>
      <c r="D887" s="77"/>
      <c r="E887" s="78"/>
      <c r="F887" s="76"/>
      <c r="G887" s="79"/>
      <c r="H887" s="80"/>
      <c r="I887" s="81"/>
      <c r="J887" s="78"/>
      <c r="K887" s="127">
        <v>2</v>
      </c>
      <c r="L887" s="83"/>
      <c r="M887" s="77"/>
      <c r="N887" s="128" t="s">
        <v>54</v>
      </c>
      <c r="O887" s="129">
        <v>345000</v>
      </c>
      <c r="P887" s="117">
        <v>160000</v>
      </c>
      <c r="Q887" s="117">
        <v>184000</v>
      </c>
      <c r="R887" s="117">
        <v>179000</v>
      </c>
      <c r="S887" s="117">
        <v>160000</v>
      </c>
      <c r="T887" s="117"/>
      <c r="U887" s="117"/>
      <c r="V887" s="117">
        <v>9000</v>
      </c>
      <c r="W887" s="117">
        <v>31000</v>
      </c>
      <c r="X887" s="117">
        <f t="shared" si="701"/>
        <v>40000</v>
      </c>
      <c r="Y887" s="117">
        <f t="shared" si="695"/>
        <v>25</v>
      </c>
      <c r="AA887" s="117">
        <v>14000</v>
      </c>
      <c r="AB887" s="117">
        <v>10000</v>
      </c>
      <c r="AC887" s="117">
        <v>10000</v>
      </c>
      <c r="AD887" s="117">
        <f t="shared" si="702"/>
        <v>34000</v>
      </c>
      <c r="AE887" s="117">
        <f t="shared" si="689"/>
        <v>21.25</v>
      </c>
      <c r="AG887" s="117">
        <f t="shared" si="696"/>
        <v>74000</v>
      </c>
      <c r="AH887" s="117">
        <f t="shared" si="697"/>
        <v>46.25</v>
      </c>
      <c r="AJ887" s="117">
        <v>56000</v>
      </c>
      <c r="AK887" s="117">
        <v>30000</v>
      </c>
      <c r="AL887" s="117"/>
      <c r="AM887" s="117">
        <f t="shared" si="703"/>
        <v>86000</v>
      </c>
      <c r="AN887" s="117">
        <f t="shared" si="691"/>
        <v>53.75</v>
      </c>
      <c r="AP887" s="117"/>
      <c r="AQ887" s="117"/>
      <c r="AR887" s="117"/>
      <c r="AS887" s="117">
        <f t="shared" si="704"/>
        <v>0</v>
      </c>
      <c r="AT887" s="117">
        <f t="shared" si="693"/>
        <v>0</v>
      </c>
      <c r="AV887" s="117">
        <f t="shared" si="685"/>
        <v>86000</v>
      </c>
      <c r="AW887" s="117">
        <f t="shared" si="698"/>
        <v>53.75</v>
      </c>
      <c r="AY887" s="117">
        <f t="shared" si="699"/>
        <v>160000</v>
      </c>
      <c r="AZ887" s="117">
        <f t="shared" si="700"/>
        <v>100</v>
      </c>
      <c r="BB887" s="117">
        <f t="shared" si="679"/>
        <v>0</v>
      </c>
      <c r="BC887" s="117">
        <f t="shared" si="705"/>
        <v>0</v>
      </c>
      <c r="BD887" s="117">
        <f t="shared" si="680"/>
        <v>160000</v>
      </c>
      <c r="BE887" s="93"/>
    </row>
    <row r="888" spans="1:57" ht="30" customHeight="1" x14ac:dyDescent="0.2">
      <c r="A888" s="74"/>
      <c r="B888" s="76"/>
      <c r="C888" s="76"/>
      <c r="D888" s="77"/>
      <c r="E888" s="78"/>
      <c r="F888" s="76"/>
      <c r="G888" s="79"/>
      <c r="H888" s="80"/>
      <c r="I888" s="81"/>
      <c r="J888" s="78"/>
      <c r="K888" s="127">
        <v>5</v>
      </c>
      <c r="L888" s="83"/>
      <c r="M888" s="77"/>
      <c r="N888" s="128" t="s">
        <v>55</v>
      </c>
      <c r="O888" s="129">
        <v>6000</v>
      </c>
      <c r="P888" s="117">
        <v>6000</v>
      </c>
      <c r="Q888" s="117">
        <v>7000</v>
      </c>
      <c r="R888" s="117">
        <v>7000</v>
      </c>
      <c r="S888" s="117">
        <v>6000</v>
      </c>
      <c r="T888" s="117"/>
      <c r="U888" s="117"/>
      <c r="V888" s="117"/>
      <c r="W888" s="117">
        <v>3000</v>
      </c>
      <c r="X888" s="117">
        <f t="shared" si="701"/>
        <v>3000</v>
      </c>
      <c r="Y888" s="117">
        <f t="shared" si="695"/>
        <v>50</v>
      </c>
      <c r="AA888" s="117">
        <v>3000</v>
      </c>
      <c r="AB888" s="117"/>
      <c r="AC888" s="117"/>
      <c r="AD888" s="117">
        <f t="shared" si="702"/>
        <v>3000</v>
      </c>
      <c r="AE888" s="117">
        <f t="shared" si="689"/>
        <v>50</v>
      </c>
      <c r="AG888" s="117">
        <f t="shared" si="696"/>
        <v>6000</v>
      </c>
      <c r="AH888" s="117">
        <f t="shared" si="697"/>
        <v>100</v>
      </c>
      <c r="AJ888" s="117"/>
      <c r="AK888" s="117"/>
      <c r="AL888" s="117"/>
      <c r="AM888" s="117">
        <f t="shared" si="703"/>
        <v>0</v>
      </c>
      <c r="AN888" s="117">
        <f t="shared" si="691"/>
        <v>0</v>
      </c>
      <c r="AP888" s="117"/>
      <c r="AQ888" s="117"/>
      <c r="AR888" s="117"/>
      <c r="AS888" s="117">
        <f t="shared" si="704"/>
        <v>0</v>
      </c>
      <c r="AT888" s="117">
        <f t="shared" si="693"/>
        <v>0</v>
      </c>
      <c r="AV888" s="117">
        <f t="shared" si="685"/>
        <v>0</v>
      </c>
      <c r="AW888" s="117">
        <f t="shared" si="698"/>
        <v>0</v>
      </c>
      <c r="AY888" s="117">
        <f t="shared" si="699"/>
        <v>6000</v>
      </c>
      <c r="AZ888" s="117">
        <f t="shared" si="700"/>
        <v>100</v>
      </c>
      <c r="BB888" s="117">
        <f t="shared" si="679"/>
        <v>0</v>
      </c>
      <c r="BC888" s="117">
        <f t="shared" si="705"/>
        <v>0</v>
      </c>
      <c r="BD888" s="117">
        <f t="shared" si="680"/>
        <v>6000</v>
      </c>
      <c r="BE888" s="93"/>
    </row>
    <row r="889" spans="1:57" ht="30" customHeight="1" x14ac:dyDescent="0.2">
      <c r="A889" s="74"/>
      <c r="B889" s="76"/>
      <c r="C889" s="76"/>
      <c r="D889" s="77"/>
      <c r="E889" s="78"/>
      <c r="F889" s="76"/>
      <c r="G889" s="79"/>
      <c r="H889" s="80"/>
      <c r="I889" s="81"/>
      <c r="J889" s="78"/>
      <c r="K889" s="127">
        <v>7</v>
      </c>
      <c r="L889" s="83"/>
      <c r="M889" s="77"/>
      <c r="N889" s="128" t="s">
        <v>56</v>
      </c>
      <c r="O889" s="129">
        <v>2000</v>
      </c>
      <c r="P889" s="117">
        <v>39000</v>
      </c>
      <c r="Q889" s="117">
        <v>43000</v>
      </c>
      <c r="R889" s="117">
        <v>45000</v>
      </c>
      <c r="S889" s="117">
        <v>39000</v>
      </c>
      <c r="T889" s="117"/>
      <c r="U889" s="117"/>
      <c r="V889" s="117"/>
      <c r="W889" s="117">
        <v>5000</v>
      </c>
      <c r="X889" s="117">
        <f t="shared" si="701"/>
        <v>5000</v>
      </c>
      <c r="Y889" s="117">
        <f t="shared" si="695"/>
        <v>12.820512820512821</v>
      </c>
      <c r="AA889" s="117">
        <v>4000</v>
      </c>
      <c r="AB889" s="117">
        <v>2000</v>
      </c>
      <c r="AC889" s="117">
        <v>2000</v>
      </c>
      <c r="AD889" s="117">
        <f t="shared" si="702"/>
        <v>8000</v>
      </c>
      <c r="AE889" s="117">
        <f t="shared" si="689"/>
        <v>20.512820512820515</v>
      </c>
      <c r="AG889" s="117">
        <f t="shared" si="696"/>
        <v>13000</v>
      </c>
      <c r="AH889" s="117">
        <f t="shared" si="697"/>
        <v>33.333333333333336</v>
      </c>
      <c r="AJ889" s="117">
        <v>18000</v>
      </c>
      <c r="AK889" s="117">
        <v>8000</v>
      </c>
      <c r="AL889" s="117"/>
      <c r="AM889" s="117">
        <f t="shared" si="703"/>
        <v>26000</v>
      </c>
      <c r="AN889" s="117">
        <f t="shared" si="691"/>
        <v>66.666666666666671</v>
      </c>
      <c r="AP889" s="117"/>
      <c r="AQ889" s="117"/>
      <c r="AR889" s="117"/>
      <c r="AS889" s="117">
        <f t="shared" si="704"/>
        <v>0</v>
      </c>
      <c r="AT889" s="117">
        <f t="shared" si="693"/>
        <v>0</v>
      </c>
      <c r="AV889" s="117">
        <f t="shared" si="685"/>
        <v>26000</v>
      </c>
      <c r="AW889" s="117">
        <f t="shared" si="698"/>
        <v>66.666666666666671</v>
      </c>
      <c r="AY889" s="117">
        <f t="shared" si="699"/>
        <v>39000</v>
      </c>
      <c r="AZ889" s="117">
        <f t="shared" si="700"/>
        <v>100</v>
      </c>
      <c r="BB889" s="117">
        <f t="shared" si="679"/>
        <v>0</v>
      </c>
      <c r="BC889" s="117">
        <f t="shared" si="705"/>
        <v>0</v>
      </c>
      <c r="BD889" s="117">
        <f t="shared" si="680"/>
        <v>39000</v>
      </c>
      <c r="BE889" s="93"/>
    </row>
    <row r="890" spans="1:57" ht="30" customHeight="1" x14ac:dyDescent="0.2">
      <c r="A890" s="74"/>
      <c r="B890" s="76"/>
      <c r="C890" s="76"/>
      <c r="D890" s="77"/>
      <c r="E890" s="78"/>
      <c r="F890" s="76"/>
      <c r="G890" s="79"/>
      <c r="H890" s="80"/>
      <c r="I890" s="81"/>
      <c r="J890" s="78"/>
      <c r="K890" s="127">
        <v>8</v>
      </c>
      <c r="L890" s="83"/>
      <c r="M890" s="77"/>
      <c r="N890" s="128" t="s">
        <v>132</v>
      </c>
      <c r="O890" s="129">
        <v>5000</v>
      </c>
      <c r="P890" s="117">
        <v>25000</v>
      </c>
      <c r="Q890" s="117">
        <v>27000</v>
      </c>
      <c r="R890" s="117">
        <v>29000</v>
      </c>
      <c r="S890" s="117">
        <v>25000</v>
      </c>
      <c r="T890" s="117"/>
      <c r="U890" s="117"/>
      <c r="V890" s="117"/>
      <c r="W890" s="117">
        <v>7000</v>
      </c>
      <c r="X890" s="117">
        <f t="shared" si="701"/>
        <v>7000</v>
      </c>
      <c r="Y890" s="117">
        <f t="shared" si="695"/>
        <v>28</v>
      </c>
      <c r="AA890" s="117">
        <v>1000</v>
      </c>
      <c r="AB890" s="117">
        <v>2000</v>
      </c>
      <c r="AC890" s="117">
        <v>2000</v>
      </c>
      <c r="AD890" s="117">
        <f t="shared" si="702"/>
        <v>5000</v>
      </c>
      <c r="AE890" s="117">
        <f t="shared" si="689"/>
        <v>20</v>
      </c>
      <c r="AG890" s="117">
        <f t="shared" si="696"/>
        <v>12000</v>
      </c>
      <c r="AH890" s="117">
        <f t="shared" si="697"/>
        <v>48</v>
      </c>
      <c r="AJ890" s="117">
        <v>8000</v>
      </c>
      <c r="AK890" s="117">
        <v>5000</v>
      </c>
      <c r="AL890" s="117"/>
      <c r="AM890" s="117">
        <f t="shared" si="703"/>
        <v>13000</v>
      </c>
      <c r="AN890" s="117">
        <f t="shared" si="691"/>
        <v>52</v>
      </c>
      <c r="AP890" s="117"/>
      <c r="AQ890" s="117"/>
      <c r="AR890" s="117"/>
      <c r="AS890" s="117">
        <f t="shared" si="704"/>
        <v>0</v>
      </c>
      <c r="AT890" s="117">
        <f t="shared" si="693"/>
        <v>0</v>
      </c>
      <c r="AV890" s="117">
        <f t="shared" si="685"/>
        <v>13000</v>
      </c>
      <c r="AW890" s="117">
        <f t="shared" si="698"/>
        <v>52</v>
      </c>
      <c r="AY890" s="117">
        <f t="shared" si="699"/>
        <v>25000</v>
      </c>
      <c r="AZ890" s="117">
        <f t="shared" si="700"/>
        <v>100</v>
      </c>
      <c r="BB890" s="117">
        <f t="shared" si="679"/>
        <v>0</v>
      </c>
      <c r="BC890" s="117">
        <f t="shared" si="705"/>
        <v>0</v>
      </c>
      <c r="BD890" s="117">
        <f t="shared" si="680"/>
        <v>25000</v>
      </c>
      <c r="BE890" s="93"/>
    </row>
    <row r="891" spans="1:57" ht="30" customHeight="1" x14ac:dyDescent="0.2">
      <c r="A891" s="74"/>
      <c r="B891" s="76"/>
      <c r="C891" s="76"/>
      <c r="D891" s="77"/>
      <c r="E891" s="78"/>
      <c r="F891" s="76"/>
      <c r="G891" s="79"/>
      <c r="H891" s="80"/>
      <c r="I891" s="81"/>
      <c r="J891" s="124" t="s">
        <v>89</v>
      </c>
      <c r="K891" s="82"/>
      <c r="L891" s="83"/>
      <c r="M891" s="77"/>
      <c r="N891" s="101" t="s">
        <v>111</v>
      </c>
      <c r="O891" s="102">
        <v>2020000</v>
      </c>
      <c r="P891" s="103">
        <f>P892</f>
        <v>1250000</v>
      </c>
      <c r="Q891" s="103">
        <f>Q892</f>
        <v>1319000</v>
      </c>
      <c r="R891" s="103">
        <f>R892</f>
        <v>1398000</v>
      </c>
      <c r="S891" s="103">
        <f>S892</f>
        <v>1250000</v>
      </c>
      <c r="T891" s="103"/>
      <c r="U891" s="103">
        <f>U892</f>
        <v>0</v>
      </c>
      <c r="V891" s="103">
        <f>V892</f>
        <v>0</v>
      </c>
      <c r="W891" s="103">
        <f>W892</f>
        <v>424000</v>
      </c>
      <c r="X891" s="103">
        <f>U891+V891+W891</f>
        <v>424000</v>
      </c>
      <c r="Y891" s="103">
        <f>X891/(S891/100)</f>
        <v>33.92</v>
      </c>
      <c r="AA891" s="103">
        <f>AA892</f>
        <v>17000</v>
      </c>
      <c r="AB891" s="103">
        <f>AB892</f>
        <v>17000</v>
      </c>
      <c r="AC891" s="103">
        <f>AC892</f>
        <v>17000</v>
      </c>
      <c r="AD891" s="103">
        <f>AA891+AB891+AC891</f>
        <v>51000</v>
      </c>
      <c r="AE891" s="103">
        <f>AD891/(S891/100)</f>
        <v>4.08</v>
      </c>
      <c r="AG891" s="103">
        <f>X891+AD891</f>
        <v>475000</v>
      </c>
      <c r="AH891" s="103">
        <f>AG891/(S891/100)</f>
        <v>38</v>
      </c>
      <c r="AJ891" s="103">
        <f>AJ892</f>
        <v>150000</v>
      </c>
      <c r="AK891" s="103">
        <f>AK892</f>
        <v>150000</v>
      </c>
      <c r="AL891" s="103">
        <f>AL892</f>
        <v>163000</v>
      </c>
      <c r="AM891" s="103">
        <f>AJ891+AK891+AL891</f>
        <v>463000</v>
      </c>
      <c r="AN891" s="103">
        <f>AM891/(S891/100)</f>
        <v>37.04</v>
      </c>
      <c r="AP891" s="103">
        <f>AP892</f>
        <v>100000</v>
      </c>
      <c r="AQ891" s="103">
        <f>AQ892</f>
        <v>100000</v>
      </c>
      <c r="AR891" s="103">
        <f>AR892</f>
        <v>112000</v>
      </c>
      <c r="AS891" s="103">
        <f>AP891+AQ891+AR891</f>
        <v>312000</v>
      </c>
      <c r="AT891" s="103">
        <f>AS891/(S891/100)</f>
        <v>24.96</v>
      </c>
      <c r="AV891" s="103">
        <f>AM891+AS891</f>
        <v>775000</v>
      </c>
      <c r="AW891" s="103">
        <f>AV891/(S891/100)</f>
        <v>62</v>
      </c>
      <c r="AY891" s="103">
        <f>AG891+AV891</f>
        <v>1250000</v>
      </c>
      <c r="AZ891" s="103">
        <f>AY891/(S891/100)</f>
        <v>100</v>
      </c>
      <c r="BB891" s="102">
        <f>S891-AY891</f>
        <v>0</v>
      </c>
      <c r="BC891" s="103">
        <f>BB891/(S891/100)</f>
        <v>0</v>
      </c>
      <c r="BD891" s="103">
        <f>S891-BB891</f>
        <v>1250000</v>
      </c>
      <c r="BE891" s="93"/>
    </row>
    <row r="892" spans="1:57" ht="30" customHeight="1" x14ac:dyDescent="0.2">
      <c r="A892" s="74"/>
      <c r="B892" s="76"/>
      <c r="C892" s="76"/>
      <c r="D892" s="77"/>
      <c r="E892" s="78"/>
      <c r="F892" s="76"/>
      <c r="G892" s="79"/>
      <c r="H892" s="80"/>
      <c r="I892" s="81"/>
      <c r="J892" s="78"/>
      <c r="K892" s="127">
        <v>1</v>
      </c>
      <c r="L892" s="83"/>
      <c r="M892" s="77"/>
      <c r="N892" s="128" t="s">
        <v>155</v>
      </c>
      <c r="O892" s="129">
        <v>2020000</v>
      </c>
      <c r="P892" s="117">
        <v>1250000</v>
      </c>
      <c r="Q892" s="117">
        <v>1319000</v>
      </c>
      <c r="R892" s="117">
        <v>1398000</v>
      </c>
      <c r="S892" s="117">
        <v>1250000</v>
      </c>
      <c r="T892" s="117"/>
      <c r="U892" s="117"/>
      <c r="V892" s="117"/>
      <c r="W892" s="117">
        <v>424000</v>
      </c>
      <c r="X892" s="117">
        <f>U892+V892+W892</f>
        <v>424000</v>
      </c>
      <c r="Y892" s="117">
        <f>X892/(S892/100)</f>
        <v>33.92</v>
      </c>
      <c r="AA892" s="117">
        <v>17000</v>
      </c>
      <c r="AB892" s="117">
        <v>17000</v>
      </c>
      <c r="AC892" s="117">
        <v>17000</v>
      </c>
      <c r="AD892" s="117">
        <f>AA892+AB892+AC892</f>
        <v>51000</v>
      </c>
      <c r="AE892" s="117">
        <f>AD892/(S892/100)</f>
        <v>4.08</v>
      </c>
      <c r="AG892" s="117">
        <f>X892+AD892</f>
        <v>475000</v>
      </c>
      <c r="AH892" s="117">
        <f>AG892/(S892/100)</f>
        <v>38</v>
      </c>
      <c r="AJ892" s="117">
        <v>150000</v>
      </c>
      <c r="AK892" s="117">
        <v>150000</v>
      </c>
      <c r="AL892" s="117">
        <v>163000</v>
      </c>
      <c r="AM892" s="117">
        <f>AJ892+AK892+AL892</f>
        <v>463000</v>
      </c>
      <c r="AN892" s="117">
        <f>AM892/(S892/100)</f>
        <v>37.04</v>
      </c>
      <c r="AP892" s="117">
        <v>100000</v>
      </c>
      <c r="AQ892" s="117">
        <v>100000</v>
      </c>
      <c r="AR892" s="117">
        <v>112000</v>
      </c>
      <c r="AS892" s="117">
        <f>AP892+AQ892+AR892</f>
        <v>312000</v>
      </c>
      <c r="AT892" s="117">
        <f>AS892/(S892/100)</f>
        <v>24.96</v>
      </c>
      <c r="AV892" s="117">
        <f>AM892+AS892</f>
        <v>775000</v>
      </c>
      <c r="AW892" s="117">
        <f>AV892/(S892/100)</f>
        <v>62</v>
      </c>
      <c r="AY892" s="117">
        <f>AG892+AV892</f>
        <v>1250000</v>
      </c>
      <c r="AZ892" s="117">
        <f>AY892/(S892/100)</f>
        <v>100</v>
      </c>
      <c r="BB892" s="117">
        <f>S892-AY892</f>
        <v>0</v>
      </c>
      <c r="BC892" s="117">
        <f>BB892/(S892/100)</f>
        <v>0</v>
      </c>
      <c r="BD892" s="117">
        <f>S892-BB892</f>
        <v>1250000</v>
      </c>
      <c r="BE892" s="93"/>
    </row>
    <row r="893" spans="1:57" ht="30" customHeight="1" x14ac:dyDescent="0.2">
      <c r="A893" s="74"/>
      <c r="B893" s="76"/>
      <c r="C893" s="76"/>
      <c r="D893" s="426" t="s">
        <v>57</v>
      </c>
      <c r="E893" s="427"/>
      <c r="F893" s="428"/>
      <c r="G893" s="429"/>
      <c r="H893" s="430"/>
      <c r="I893" s="431"/>
      <c r="J893" s="427"/>
      <c r="K893" s="432"/>
      <c r="L893" s="433"/>
      <c r="M893" s="434"/>
      <c r="N893" s="435" t="s">
        <v>156</v>
      </c>
      <c r="O893" s="436">
        <v>1004000</v>
      </c>
      <c r="P893" s="437">
        <f t="shared" ref="P893:S897" si="708">P894</f>
        <v>1973000</v>
      </c>
      <c r="Q893" s="490">
        <f t="shared" si="708"/>
        <v>2135000</v>
      </c>
      <c r="R893" s="491">
        <f t="shared" si="708"/>
        <v>2324000</v>
      </c>
      <c r="S893" s="437">
        <f t="shared" si="708"/>
        <v>1973000</v>
      </c>
      <c r="T893" s="437"/>
      <c r="U893" s="437">
        <f t="shared" ref="U893:V897" si="709">U894</f>
        <v>144000</v>
      </c>
      <c r="V893" s="437">
        <f t="shared" si="709"/>
        <v>96000</v>
      </c>
      <c r="W893" s="437">
        <f>W1525+W894+W1215+W1271+W1469</f>
        <v>103000</v>
      </c>
      <c r="X893" s="437">
        <f t="shared" si="701"/>
        <v>343000</v>
      </c>
      <c r="Y893" s="437">
        <f t="shared" si="695"/>
        <v>17.384693360364928</v>
      </c>
      <c r="Z893" s="438"/>
      <c r="AA893" s="437">
        <f t="shared" ref="AA893:AB897" si="710">AA894</f>
        <v>178500</v>
      </c>
      <c r="AB893" s="437">
        <f t="shared" si="710"/>
        <v>175500</v>
      </c>
      <c r="AC893" s="437">
        <f>AC1525+AC894+AC1215+AC1271+AC1469</f>
        <v>163000</v>
      </c>
      <c r="AD893" s="437">
        <f t="shared" si="702"/>
        <v>517000</v>
      </c>
      <c r="AE893" s="437">
        <f t="shared" si="689"/>
        <v>26.203750633552964</v>
      </c>
      <c r="AF893" s="438"/>
      <c r="AG893" s="437">
        <f t="shared" si="696"/>
        <v>860000</v>
      </c>
      <c r="AH893" s="437">
        <f t="shared" si="697"/>
        <v>43.588443993917892</v>
      </c>
      <c r="AI893" s="438"/>
      <c r="AJ893" s="437">
        <f t="shared" ref="AJ893:AK897" si="711">AJ894</f>
        <v>171000</v>
      </c>
      <c r="AK893" s="437">
        <f t="shared" si="711"/>
        <v>171000</v>
      </c>
      <c r="AL893" s="437">
        <f>AL1525+AL894+AL1215+AL1271+AL1469</f>
        <v>171000</v>
      </c>
      <c r="AM893" s="437">
        <f t="shared" si="703"/>
        <v>513000</v>
      </c>
      <c r="AN893" s="437">
        <f t="shared" si="691"/>
        <v>26.001013684744045</v>
      </c>
      <c r="AO893" s="438"/>
      <c r="AP893" s="437">
        <f t="shared" ref="AP893:AQ897" si="712">AP894</f>
        <v>200000</v>
      </c>
      <c r="AQ893" s="437">
        <f t="shared" si="712"/>
        <v>200000</v>
      </c>
      <c r="AR893" s="437">
        <f>AR1525+AR894+AR1215+AR1271+AR1469</f>
        <v>200000</v>
      </c>
      <c r="AS893" s="437">
        <f t="shared" si="704"/>
        <v>600000</v>
      </c>
      <c r="AT893" s="437">
        <f t="shared" si="693"/>
        <v>30.410542321338063</v>
      </c>
      <c r="AU893" s="438"/>
      <c r="AV893" s="437">
        <f t="shared" si="685"/>
        <v>1113000</v>
      </c>
      <c r="AW893" s="437">
        <f t="shared" si="698"/>
        <v>56.411556006082108</v>
      </c>
      <c r="AX893" s="438"/>
      <c r="AY893" s="437">
        <f t="shared" si="699"/>
        <v>1973000</v>
      </c>
      <c r="AZ893" s="437">
        <f t="shared" si="700"/>
        <v>100</v>
      </c>
      <c r="BB893" s="95">
        <f t="shared" ref="BB893:BB956" si="713">S893-AY893</f>
        <v>0</v>
      </c>
      <c r="BC893" s="96">
        <f t="shared" ref="BC893:BC956" si="714">BB893/(S893/100)</f>
        <v>0</v>
      </c>
      <c r="BD893" s="96">
        <f t="shared" ref="BD893:BD956" si="715">S893-BB893</f>
        <v>1973000</v>
      </c>
      <c r="BE893" s="93"/>
    </row>
    <row r="894" spans="1:57" ht="30" customHeight="1" x14ac:dyDescent="0.2">
      <c r="A894" s="74"/>
      <c r="B894" s="76"/>
      <c r="C894" s="76"/>
      <c r="D894" s="77"/>
      <c r="E894" s="97" t="s">
        <v>60</v>
      </c>
      <c r="F894" s="76"/>
      <c r="G894" s="79"/>
      <c r="H894" s="80"/>
      <c r="I894" s="81"/>
      <c r="J894" s="78"/>
      <c r="K894" s="82"/>
      <c r="L894" s="83"/>
      <c r="M894" s="77"/>
      <c r="N894" s="84" t="s">
        <v>124</v>
      </c>
      <c r="O894" s="98">
        <v>1004000</v>
      </c>
      <c r="P894" s="99">
        <f t="shared" si="708"/>
        <v>1973000</v>
      </c>
      <c r="Q894" s="86">
        <f t="shared" si="708"/>
        <v>2135000</v>
      </c>
      <c r="R894" s="87">
        <f t="shared" si="708"/>
        <v>2324000</v>
      </c>
      <c r="S894" s="99">
        <f t="shared" si="708"/>
        <v>1973000</v>
      </c>
      <c r="T894" s="99"/>
      <c r="U894" s="99">
        <f t="shared" si="709"/>
        <v>144000</v>
      </c>
      <c r="V894" s="99">
        <f t="shared" si="709"/>
        <v>96000</v>
      </c>
      <c r="W894" s="99">
        <f>W1526+W895+W1216+W1272+W1470</f>
        <v>103000</v>
      </c>
      <c r="X894" s="99">
        <f t="shared" si="701"/>
        <v>343000</v>
      </c>
      <c r="Y894" s="99">
        <f t="shared" si="695"/>
        <v>17.384693360364928</v>
      </c>
      <c r="AA894" s="99">
        <f t="shared" si="710"/>
        <v>178500</v>
      </c>
      <c r="AB894" s="99">
        <f t="shared" si="710"/>
        <v>175500</v>
      </c>
      <c r="AC894" s="99">
        <f>AC1526+AC895+AC1216+AC1272+AC1470</f>
        <v>163000</v>
      </c>
      <c r="AD894" s="99">
        <f t="shared" si="702"/>
        <v>517000</v>
      </c>
      <c r="AE894" s="99">
        <f t="shared" si="689"/>
        <v>26.203750633552964</v>
      </c>
      <c r="AG894" s="99">
        <f t="shared" si="696"/>
        <v>860000</v>
      </c>
      <c r="AH894" s="99">
        <f t="shared" si="697"/>
        <v>43.588443993917892</v>
      </c>
      <c r="AJ894" s="99">
        <f t="shared" si="711"/>
        <v>171000</v>
      </c>
      <c r="AK894" s="99">
        <f t="shared" si="711"/>
        <v>171000</v>
      </c>
      <c r="AL894" s="99">
        <f>AL1526+AL895+AL1216+AL1272+AL1470</f>
        <v>171000</v>
      </c>
      <c r="AM894" s="99">
        <f t="shared" si="703"/>
        <v>513000</v>
      </c>
      <c r="AN894" s="99">
        <f t="shared" si="691"/>
        <v>26.001013684744045</v>
      </c>
      <c r="AP894" s="99">
        <f t="shared" si="712"/>
        <v>200000</v>
      </c>
      <c r="AQ894" s="99">
        <f t="shared" si="712"/>
        <v>200000</v>
      </c>
      <c r="AR894" s="99">
        <f>AR1526+AR895+AR1216+AR1272+AR1470</f>
        <v>200000</v>
      </c>
      <c r="AS894" s="99">
        <f t="shared" si="704"/>
        <v>600000</v>
      </c>
      <c r="AT894" s="99">
        <f t="shared" si="693"/>
        <v>30.410542321338063</v>
      </c>
      <c r="AV894" s="99">
        <f t="shared" si="685"/>
        <v>1113000</v>
      </c>
      <c r="AW894" s="99">
        <f t="shared" si="698"/>
        <v>56.411556006082108</v>
      </c>
      <c r="AY894" s="99">
        <f t="shared" si="699"/>
        <v>1973000</v>
      </c>
      <c r="AZ894" s="99">
        <f t="shared" si="700"/>
        <v>100</v>
      </c>
      <c r="BB894" s="98">
        <f t="shared" si="713"/>
        <v>0</v>
      </c>
      <c r="BC894" s="99">
        <f t="shared" si="714"/>
        <v>0</v>
      </c>
      <c r="BD894" s="99">
        <f t="shared" si="715"/>
        <v>1973000</v>
      </c>
      <c r="BE894" s="93"/>
    </row>
    <row r="895" spans="1:57" ht="30" customHeight="1" x14ac:dyDescent="0.2">
      <c r="A895" s="74"/>
      <c r="B895" s="76"/>
      <c r="C895" s="76"/>
      <c r="D895" s="77"/>
      <c r="E895" s="78"/>
      <c r="F895" s="100">
        <v>3</v>
      </c>
      <c r="G895" s="79"/>
      <c r="H895" s="80"/>
      <c r="I895" s="81"/>
      <c r="J895" s="78"/>
      <c r="K895" s="82"/>
      <c r="L895" s="83"/>
      <c r="M895" s="77"/>
      <c r="N895" s="101" t="s">
        <v>125</v>
      </c>
      <c r="O895" s="102">
        <v>1004000</v>
      </c>
      <c r="P895" s="103">
        <f t="shared" si="708"/>
        <v>1973000</v>
      </c>
      <c r="Q895" s="125">
        <f t="shared" si="708"/>
        <v>2135000</v>
      </c>
      <c r="R895" s="126">
        <f t="shared" si="708"/>
        <v>2324000</v>
      </c>
      <c r="S895" s="103">
        <f t="shared" si="708"/>
        <v>1973000</v>
      </c>
      <c r="T895" s="103"/>
      <c r="U895" s="103">
        <f t="shared" si="709"/>
        <v>144000</v>
      </c>
      <c r="V895" s="103">
        <f t="shared" si="709"/>
        <v>96000</v>
      </c>
      <c r="W895" s="103">
        <f>W1527+W896+W1217+W1273+W1471</f>
        <v>103000</v>
      </c>
      <c r="X895" s="103">
        <f t="shared" si="701"/>
        <v>343000</v>
      </c>
      <c r="Y895" s="103">
        <f t="shared" si="695"/>
        <v>17.384693360364928</v>
      </c>
      <c r="AA895" s="103">
        <f t="shared" si="710"/>
        <v>178500</v>
      </c>
      <c r="AB895" s="103">
        <f t="shared" si="710"/>
        <v>175500</v>
      </c>
      <c r="AC895" s="103">
        <f>AC1527+AC896+AC1217+AC1273+AC1471</f>
        <v>163000</v>
      </c>
      <c r="AD895" s="103">
        <f t="shared" si="702"/>
        <v>517000</v>
      </c>
      <c r="AE895" s="103">
        <f t="shared" si="689"/>
        <v>26.203750633552964</v>
      </c>
      <c r="AG895" s="103">
        <f t="shared" si="696"/>
        <v>860000</v>
      </c>
      <c r="AH895" s="103">
        <f t="shared" si="697"/>
        <v>43.588443993917892</v>
      </c>
      <c r="AJ895" s="103">
        <f t="shared" si="711"/>
        <v>171000</v>
      </c>
      <c r="AK895" s="103">
        <f t="shared" si="711"/>
        <v>171000</v>
      </c>
      <c r="AL895" s="103">
        <f>AL1527+AL896+AL1217+AL1273+AL1471</f>
        <v>171000</v>
      </c>
      <c r="AM895" s="103">
        <f t="shared" si="703"/>
        <v>513000</v>
      </c>
      <c r="AN895" s="103">
        <f t="shared" si="691"/>
        <v>26.001013684744045</v>
      </c>
      <c r="AP895" s="103">
        <f t="shared" si="712"/>
        <v>200000</v>
      </c>
      <c r="AQ895" s="103">
        <f t="shared" si="712"/>
        <v>200000</v>
      </c>
      <c r="AR895" s="103">
        <f>AR1527+AR896+AR1217+AR1273+AR1471</f>
        <v>200000</v>
      </c>
      <c r="AS895" s="103">
        <f t="shared" si="704"/>
        <v>600000</v>
      </c>
      <c r="AT895" s="103">
        <f t="shared" si="693"/>
        <v>30.410542321338063</v>
      </c>
      <c r="AV895" s="103">
        <f t="shared" si="685"/>
        <v>1113000</v>
      </c>
      <c r="AW895" s="103">
        <f t="shared" si="698"/>
        <v>56.411556006082108</v>
      </c>
      <c r="AY895" s="103">
        <f t="shared" si="699"/>
        <v>1973000</v>
      </c>
      <c r="AZ895" s="103">
        <f t="shared" si="700"/>
        <v>100</v>
      </c>
      <c r="BB895" s="102">
        <f t="shared" si="713"/>
        <v>0</v>
      </c>
      <c r="BC895" s="103">
        <f t="shared" si="714"/>
        <v>0</v>
      </c>
      <c r="BD895" s="103">
        <f t="shared" si="715"/>
        <v>1973000</v>
      </c>
      <c r="BE895" s="93"/>
    </row>
    <row r="896" spans="1:57" ht="30" customHeight="1" x14ac:dyDescent="0.2">
      <c r="A896" s="74"/>
      <c r="B896" s="76"/>
      <c r="C896" s="76"/>
      <c r="D896" s="77"/>
      <c r="E896" s="78"/>
      <c r="F896" s="76"/>
      <c r="G896" s="104">
        <v>9</v>
      </c>
      <c r="H896" s="105"/>
      <c r="I896" s="81"/>
      <c r="J896" s="78"/>
      <c r="K896" s="82"/>
      <c r="L896" s="83"/>
      <c r="M896" s="77"/>
      <c r="N896" s="101" t="s">
        <v>126</v>
      </c>
      <c r="O896" s="102">
        <v>1004000</v>
      </c>
      <c r="P896" s="103">
        <f t="shared" si="708"/>
        <v>1973000</v>
      </c>
      <c r="Q896" s="125">
        <f t="shared" si="708"/>
        <v>2135000</v>
      </c>
      <c r="R896" s="126">
        <f t="shared" si="708"/>
        <v>2324000</v>
      </c>
      <c r="S896" s="103">
        <f t="shared" si="708"/>
        <v>1973000</v>
      </c>
      <c r="T896" s="103"/>
      <c r="U896" s="103">
        <f t="shared" si="709"/>
        <v>144000</v>
      </c>
      <c r="V896" s="103">
        <f t="shared" si="709"/>
        <v>96000</v>
      </c>
      <c r="W896" s="103">
        <f>W1528+W897+W1218+W1274+W1472</f>
        <v>103000</v>
      </c>
      <c r="X896" s="103">
        <f t="shared" si="701"/>
        <v>343000</v>
      </c>
      <c r="Y896" s="103">
        <f t="shared" si="695"/>
        <v>17.384693360364928</v>
      </c>
      <c r="AA896" s="103">
        <f t="shared" si="710"/>
        <v>178500</v>
      </c>
      <c r="AB896" s="103">
        <f t="shared" si="710"/>
        <v>175500</v>
      </c>
      <c r="AC896" s="103">
        <f>AC1528+AC897+AC1218+AC1274+AC1472</f>
        <v>163000</v>
      </c>
      <c r="AD896" s="103">
        <f t="shared" si="702"/>
        <v>517000</v>
      </c>
      <c r="AE896" s="103">
        <f t="shared" si="689"/>
        <v>26.203750633552964</v>
      </c>
      <c r="AG896" s="103">
        <f t="shared" si="696"/>
        <v>860000</v>
      </c>
      <c r="AH896" s="103">
        <f t="shared" si="697"/>
        <v>43.588443993917892</v>
      </c>
      <c r="AJ896" s="103">
        <f t="shared" si="711"/>
        <v>171000</v>
      </c>
      <c r="AK896" s="103">
        <f t="shared" si="711"/>
        <v>171000</v>
      </c>
      <c r="AL896" s="103">
        <f>AL1528+AL897+AL1218+AL1274+AL1472</f>
        <v>171000</v>
      </c>
      <c r="AM896" s="103">
        <f t="shared" si="703"/>
        <v>513000</v>
      </c>
      <c r="AN896" s="103">
        <f t="shared" si="691"/>
        <v>26.001013684744045</v>
      </c>
      <c r="AP896" s="103">
        <f t="shared" si="712"/>
        <v>200000</v>
      </c>
      <c r="AQ896" s="103">
        <f t="shared" si="712"/>
        <v>200000</v>
      </c>
      <c r="AR896" s="103">
        <f>AR1528+AR897+AR1218+AR1274+AR1472</f>
        <v>200000</v>
      </c>
      <c r="AS896" s="103">
        <f t="shared" si="704"/>
        <v>600000</v>
      </c>
      <c r="AT896" s="103">
        <f t="shared" si="693"/>
        <v>30.410542321338063</v>
      </c>
      <c r="AV896" s="103">
        <f t="shared" si="685"/>
        <v>1113000</v>
      </c>
      <c r="AW896" s="103">
        <f t="shared" si="698"/>
        <v>56.411556006082108</v>
      </c>
      <c r="AY896" s="103">
        <f t="shared" si="699"/>
        <v>1973000</v>
      </c>
      <c r="AZ896" s="103">
        <f t="shared" si="700"/>
        <v>100</v>
      </c>
      <c r="BB896" s="102">
        <f t="shared" si="713"/>
        <v>0</v>
      </c>
      <c r="BC896" s="103">
        <f t="shared" si="714"/>
        <v>0</v>
      </c>
      <c r="BD896" s="103">
        <f t="shared" si="715"/>
        <v>1973000</v>
      </c>
      <c r="BE896" s="93"/>
    </row>
    <row r="897" spans="1:57" ht="30" customHeight="1" x14ac:dyDescent="0.2">
      <c r="A897" s="74"/>
      <c r="B897" s="76"/>
      <c r="C897" s="76"/>
      <c r="D897" s="77"/>
      <c r="E897" s="78"/>
      <c r="F897" s="76"/>
      <c r="G897" s="104"/>
      <c r="H897" s="169" t="s">
        <v>43</v>
      </c>
      <c r="I897" s="81"/>
      <c r="J897" s="78"/>
      <c r="K897" s="82"/>
      <c r="L897" s="83"/>
      <c r="M897" s="77"/>
      <c r="N897" s="101" t="s">
        <v>126</v>
      </c>
      <c r="O897" s="102">
        <v>1004000</v>
      </c>
      <c r="P897" s="103">
        <f t="shared" si="708"/>
        <v>1973000</v>
      </c>
      <c r="Q897" s="125">
        <f t="shared" si="708"/>
        <v>2135000</v>
      </c>
      <c r="R897" s="126">
        <f t="shared" si="708"/>
        <v>2324000</v>
      </c>
      <c r="S897" s="103">
        <f t="shared" si="708"/>
        <v>1973000</v>
      </c>
      <c r="T897" s="103"/>
      <c r="U897" s="103">
        <f t="shared" si="709"/>
        <v>144000</v>
      </c>
      <c r="V897" s="103">
        <f t="shared" si="709"/>
        <v>96000</v>
      </c>
      <c r="W897" s="103">
        <f>W1529+W898+W1219+W1275+W1473</f>
        <v>103000</v>
      </c>
      <c r="X897" s="103">
        <f t="shared" si="701"/>
        <v>343000</v>
      </c>
      <c r="Y897" s="103">
        <f t="shared" si="695"/>
        <v>17.384693360364928</v>
      </c>
      <c r="AA897" s="103">
        <f t="shared" si="710"/>
        <v>178500</v>
      </c>
      <c r="AB897" s="103">
        <f t="shared" si="710"/>
        <v>175500</v>
      </c>
      <c r="AC897" s="103">
        <f>AC1529+AC898+AC1219+AC1275+AC1473</f>
        <v>163000</v>
      </c>
      <c r="AD897" s="103">
        <f t="shared" si="702"/>
        <v>517000</v>
      </c>
      <c r="AE897" s="103">
        <f t="shared" si="689"/>
        <v>26.203750633552964</v>
      </c>
      <c r="AG897" s="103">
        <f t="shared" si="696"/>
        <v>860000</v>
      </c>
      <c r="AH897" s="103">
        <f t="shared" si="697"/>
        <v>43.588443993917892</v>
      </c>
      <c r="AJ897" s="103">
        <f t="shared" si="711"/>
        <v>171000</v>
      </c>
      <c r="AK897" s="103">
        <f t="shared" si="711"/>
        <v>171000</v>
      </c>
      <c r="AL897" s="103">
        <f>AL1529+AL898+AL1219+AL1275+AL1473</f>
        <v>171000</v>
      </c>
      <c r="AM897" s="103">
        <f t="shared" si="703"/>
        <v>513000</v>
      </c>
      <c r="AN897" s="103">
        <f t="shared" si="691"/>
        <v>26.001013684744045</v>
      </c>
      <c r="AP897" s="103">
        <f t="shared" si="712"/>
        <v>200000</v>
      </c>
      <c r="AQ897" s="103">
        <f t="shared" si="712"/>
        <v>200000</v>
      </c>
      <c r="AR897" s="103">
        <f>AR1529+AR898+AR1219+AR1275+AR1473</f>
        <v>200000</v>
      </c>
      <c r="AS897" s="103">
        <f t="shared" si="704"/>
        <v>600000</v>
      </c>
      <c r="AT897" s="103">
        <f t="shared" si="693"/>
        <v>30.410542321338063</v>
      </c>
      <c r="AV897" s="103">
        <f t="shared" si="685"/>
        <v>1113000</v>
      </c>
      <c r="AW897" s="103">
        <f t="shared" si="698"/>
        <v>56.411556006082108</v>
      </c>
      <c r="AY897" s="103">
        <f t="shared" si="699"/>
        <v>1973000</v>
      </c>
      <c r="AZ897" s="103">
        <f t="shared" si="700"/>
        <v>100</v>
      </c>
      <c r="BB897" s="102">
        <f t="shared" si="713"/>
        <v>0</v>
      </c>
      <c r="BC897" s="103">
        <f t="shared" si="714"/>
        <v>0</v>
      </c>
      <c r="BD897" s="103">
        <f t="shared" si="715"/>
        <v>1973000</v>
      </c>
      <c r="BE897" s="93"/>
    </row>
    <row r="898" spans="1:57" ht="30" customHeight="1" thickBot="1" x14ac:dyDescent="0.25">
      <c r="A898" s="74"/>
      <c r="B898" s="76"/>
      <c r="C898" s="76"/>
      <c r="D898" s="77"/>
      <c r="E898" s="78"/>
      <c r="F898" s="76"/>
      <c r="G898" s="79"/>
      <c r="H898" s="80"/>
      <c r="I898" s="118">
        <v>2</v>
      </c>
      <c r="J898" s="78"/>
      <c r="K898" s="82"/>
      <c r="L898" s="83"/>
      <c r="M898" s="77"/>
      <c r="N898" s="119" t="s">
        <v>51</v>
      </c>
      <c r="O898" s="120">
        <v>1004000</v>
      </c>
      <c r="P898" s="121">
        <f>P899+P901+P903</f>
        <v>1973000</v>
      </c>
      <c r="Q898" s="122">
        <f>Q899+Q901+Q903</f>
        <v>2135000</v>
      </c>
      <c r="R898" s="123">
        <f>R899+R901+R903</f>
        <v>2324000</v>
      </c>
      <c r="S898" s="121">
        <f>S899+S901+S903</f>
        <v>1973000</v>
      </c>
      <c r="T898" s="121"/>
      <c r="U898" s="121">
        <f>U899+U901+U903</f>
        <v>144000</v>
      </c>
      <c r="V898" s="121">
        <f>V899+V901+V903</f>
        <v>96000</v>
      </c>
      <c r="W898" s="121">
        <f>W899+W901+W903</f>
        <v>103000</v>
      </c>
      <c r="X898" s="121">
        <f t="shared" si="701"/>
        <v>343000</v>
      </c>
      <c r="Y898" s="121">
        <f t="shared" si="695"/>
        <v>17.384693360364928</v>
      </c>
      <c r="AA898" s="121">
        <f>AA899+AA901+AA903</f>
        <v>178500</v>
      </c>
      <c r="AB898" s="121">
        <f>AB899+AB901+AB903</f>
        <v>175500</v>
      </c>
      <c r="AC898" s="121">
        <f>AC899+AC901+AC903</f>
        <v>163000</v>
      </c>
      <c r="AD898" s="121">
        <f t="shared" si="702"/>
        <v>517000</v>
      </c>
      <c r="AE898" s="121">
        <f t="shared" si="689"/>
        <v>26.203750633552964</v>
      </c>
      <c r="AG898" s="121">
        <f t="shared" si="696"/>
        <v>860000</v>
      </c>
      <c r="AH898" s="121">
        <f t="shared" si="697"/>
        <v>43.588443993917892</v>
      </c>
      <c r="AJ898" s="121">
        <f>AJ899+AJ901+AJ903</f>
        <v>171000</v>
      </c>
      <c r="AK898" s="121">
        <f>AK899+AK901+AK903</f>
        <v>171000</v>
      </c>
      <c r="AL898" s="121">
        <f>AL899+AL901+AL903</f>
        <v>171000</v>
      </c>
      <c r="AM898" s="121">
        <f t="shared" si="703"/>
        <v>513000</v>
      </c>
      <c r="AN898" s="121">
        <f t="shared" si="691"/>
        <v>26.001013684744045</v>
      </c>
      <c r="AP898" s="121">
        <f>AP899+AP901+AP903</f>
        <v>200000</v>
      </c>
      <c r="AQ898" s="121">
        <f>AQ899+AQ901+AQ903</f>
        <v>200000</v>
      </c>
      <c r="AR898" s="121">
        <f>AR899+AR901+AR903</f>
        <v>200000</v>
      </c>
      <c r="AS898" s="121">
        <f t="shared" si="704"/>
        <v>600000</v>
      </c>
      <c r="AT898" s="121">
        <f t="shared" si="693"/>
        <v>30.410542321338063</v>
      </c>
      <c r="AV898" s="121">
        <f t="shared" si="685"/>
        <v>1113000</v>
      </c>
      <c r="AW898" s="121">
        <f t="shared" si="698"/>
        <v>56.411556006082108</v>
      </c>
      <c r="AY898" s="121">
        <f t="shared" si="699"/>
        <v>1973000</v>
      </c>
      <c r="AZ898" s="121">
        <f t="shared" si="700"/>
        <v>100</v>
      </c>
      <c r="BB898" s="120">
        <f t="shared" si="713"/>
        <v>0</v>
      </c>
      <c r="BC898" s="121">
        <f t="shared" si="714"/>
        <v>0</v>
      </c>
      <c r="BD898" s="121">
        <f t="shared" si="715"/>
        <v>1973000</v>
      </c>
      <c r="BE898" s="93"/>
    </row>
    <row r="899" spans="1:57" ht="30" customHeight="1" thickBot="1" x14ac:dyDescent="0.25">
      <c r="A899" s="74"/>
      <c r="B899" s="76"/>
      <c r="C899" s="76"/>
      <c r="D899" s="77"/>
      <c r="E899" s="78"/>
      <c r="F899" s="76"/>
      <c r="G899" s="79"/>
      <c r="H899" s="80"/>
      <c r="I899" s="81"/>
      <c r="J899" s="124" t="s">
        <v>60</v>
      </c>
      <c r="K899" s="82"/>
      <c r="L899" s="83"/>
      <c r="M899" s="77"/>
      <c r="N899" s="101" t="s">
        <v>61</v>
      </c>
      <c r="O899" s="103">
        <v>792000</v>
      </c>
      <c r="P899" s="103">
        <f>P900</f>
        <v>1712000</v>
      </c>
      <c r="Q899" s="125">
        <f>Q900</f>
        <v>1853000</v>
      </c>
      <c r="R899" s="126">
        <f>R900</f>
        <v>2019000</v>
      </c>
      <c r="S899" s="103">
        <f>S900</f>
        <v>1712000</v>
      </c>
      <c r="T899" s="103"/>
      <c r="U899" s="103">
        <f>U900</f>
        <v>120000</v>
      </c>
      <c r="V899" s="103">
        <f>V900</f>
        <v>80000</v>
      </c>
      <c r="W899" s="103">
        <f>W900</f>
        <v>85000</v>
      </c>
      <c r="X899" s="103">
        <f t="shared" si="701"/>
        <v>285000</v>
      </c>
      <c r="Y899" s="103">
        <f t="shared" si="695"/>
        <v>16.647196261682243</v>
      </c>
      <c r="AA899" s="103">
        <f>AA900</f>
        <v>150000</v>
      </c>
      <c r="AB899" s="103">
        <f>AB900</f>
        <v>150000</v>
      </c>
      <c r="AC899" s="103">
        <f>AC900</f>
        <v>137000</v>
      </c>
      <c r="AD899" s="103">
        <f t="shared" si="702"/>
        <v>437000</v>
      </c>
      <c r="AE899" s="170">
        <f>AD899/(P899/100)</f>
        <v>25.52570093457944</v>
      </c>
      <c r="AG899" s="103">
        <f t="shared" si="696"/>
        <v>722000</v>
      </c>
      <c r="AH899" s="103">
        <f t="shared" si="697"/>
        <v>42.17289719626168</v>
      </c>
      <c r="AJ899" s="103">
        <f>AJ900</f>
        <v>150000</v>
      </c>
      <c r="AK899" s="103">
        <f>AK900</f>
        <v>150000</v>
      </c>
      <c r="AL899" s="103">
        <f>AL900</f>
        <v>150000</v>
      </c>
      <c r="AM899" s="103">
        <f t="shared" si="703"/>
        <v>450000</v>
      </c>
      <c r="AN899" s="170">
        <f>AM899/(P899/100)</f>
        <v>26.285046728971963</v>
      </c>
      <c r="AP899" s="103">
        <f>AP900</f>
        <v>180000</v>
      </c>
      <c r="AQ899" s="103">
        <f>AQ900</f>
        <v>180000</v>
      </c>
      <c r="AR899" s="103">
        <f>AR900</f>
        <v>180000</v>
      </c>
      <c r="AS899" s="103">
        <f t="shared" si="704"/>
        <v>540000</v>
      </c>
      <c r="AT899" s="170">
        <f>AS899/(P899/100)</f>
        <v>31.542056074766354</v>
      </c>
      <c r="AV899" s="103">
        <f t="shared" si="685"/>
        <v>990000</v>
      </c>
      <c r="AW899" s="103">
        <f t="shared" si="698"/>
        <v>57.82710280373832</v>
      </c>
      <c r="AY899" s="103">
        <f t="shared" si="699"/>
        <v>1712000</v>
      </c>
      <c r="AZ899" s="103">
        <f t="shared" si="700"/>
        <v>100</v>
      </c>
      <c r="BB899" s="102">
        <f t="shared" si="713"/>
        <v>0</v>
      </c>
      <c r="BC899" s="103">
        <f t="shared" si="714"/>
        <v>0</v>
      </c>
      <c r="BD899" s="103">
        <f t="shared" si="715"/>
        <v>1712000</v>
      </c>
      <c r="BE899" s="93"/>
    </row>
    <row r="900" spans="1:57" ht="30" customHeight="1" thickBot="1" x14ac:dyDescent="0.25">
      <c r="A900" s="74"/>
      <c r="B900" s="76"/>
      <c r="C900" s="76"/>
      <c r="D900" s="77"/>
      <c r="E900" s="78"/>
      <c r="F900" s="76"/>
      <c r="G900" s="79"/>
      <c r="H900" s="80"/>
      <c r="I900" s="81"/>
      <c r="J900" s="78"/>
      <c r="K900" s="127">
        <v>1</v>
      </c>
      <c r="L900" s="83"/>
      <c r="M900" s="77"/>
      <c r="N900" s="128" t="s">
        <v>62</v>
      </c>
      <c r="O900" s="117">
        <v>792000</v>
      </c>
      <c r="P900" s="117">
        <v>1712000</v>
      </c>
      <c r="Q900" s="117">
        <v>1853000</v>
      </c>
      <c r="R900" s="117">
        <v>2019000</v>
      </c>
      <c r="S900" s="117">
        <v>1712000</v>
      </c>
      <c r="T900" s="117"/>
      <c r="U900" s="160">
        <v>120000</v>
      </c>
      <c r="V900" s="160">
        <v>80000</v>
      </c>
      <c r="W900" s="160">
        <v>85000</v>
      </c>
      <c r="X900" s="117">
        <f>U900+V900+W900</f>
        <v>285000</v>
      </c>
      <c r="Y900" s="144">
        <f>X900/(S900/100)</f>
        <v>16.647196261682243</v>
      </c>
      <c r="AA900" s="160">
        <v>150000</v>
      </c>
      <c r="AB900" s="160">
        <v>150000</v>
      </c>
      <c r="AC900" s="160">
        <v>137000</v>
      </c>
      <c r="AD900" s="117">
        <f t="shared" si="702"/>
        <v>437000</v>
      </c>
      <c r="AE900" s="171">
        <f>AD900/(P900/100)</f>
        <v>25.52570093457944</v>
      </c>
      <c r="AG900" s="117">
        <f>X900+AD900</f>
        <v>722000</v>
      </c>
      <c r="AH900" s="117">
        <f>AG900/(S900/100)</f>
        <v>42.17289719626168</v>
      </c>
      <c r="AJ900" s="160">
        <v>150000</v>
      </c>
      <c r="AK900" s="160">
        <v>150000</v>
      </c>
      <c r="AL900" s="160">
        <v>150000</v>
      </c>
      <c r="AM900" s="117">
        <f t="shared" si="703"/>
        <v>450000</v>
      </c>
      <c r="AN900" s="171">
        <f>AM900/(P900/100)</f>
        <v>26.285046728971963</v>
      </c>
      <c r="AP900" s="160">
        <v>180000</v>
      </c>
      <c r="AQ900" s="160">
        <v>180000</v>
      </c>
      <c r="AR900" s="160">
        <v>180000</v>
      </c>
      <c r="AS900" s="117">
        <f t="shared" si="704"/>
        <v>540000</v>
      </c>
      <c r="AT900" s="171">
        <f>AS900/(P900/100)</f>
        <v>31.542056074766354</v>
      </c>
      <c r="AV900" s="117">
        <f>AM900+AS900</f>
        <v>990000</v>
      </c>
      <c r="AW900" s="117">
        <f>AV900/(S900/100)</f>
        <v>57.82710280373832</v>
      </c>
      <c r="AY900" s="117">
        <f>AG900+AV900</f>
        <v>1712000</v>
      </c>
      <c r="AZ900" s="117">
        <f>AY900/(S900/100)</f>
        <v>100</v>
      </c>
      <c r="BB900" s="117">
        <f t="shared" si="713"/>
        <v>0</v>
      </c>
      <c r="BC900" s="117">
        <f t="shared" si="714"/>
        <v>0</v>
      </c>
      <c r="BD900" s="117">
        <f t="shared" si="715"/>
        <v>1712000</v>
      </c>
      <c r="BE900" s="93"/>
    </row>
    <row r="901" spans="1:57" ht="30" customHeight="1" thickBot="1" x14ac:dyDescent="0.25">
      <c r="A901" s="74"/>
      <c r="B901" s="76"/>
      <c r="C901" s="76"/>
      <c r="D901" s="77"/>
      <c r="E901" s="78"/>
      <c r="F901" s="76"/>
      <c r="G901" s="79"/>
      <c r="H901" s="80"/>
      <c r="I901" s="81"/>
      <c r="J901" s="124" t="s">
        <v>64</v>
      </c>
      <c r="K901" s="82"/>
      <c r="L901" s="83"/>
      <c r="M901" s="77"/>
      <c r="N901" s="101" t="s">
        <v>65</v>
      </c>
      <c r="O901" s="103">
        <v>200000</v>
      </c>
      <c r="P901" s="103">
        <f>P902</f>
        <v>250000</v>
      </c>
      <c r="Q901" s="125">
        <f>Q902</f>
        <v>270000</v>
      </c>
      <c r="R901" s="126">
        <f>R902</f>
        <v>293000</v>
      </c>
      <c r="S901" s="103">
        <f>S902</f>
        <v>250000</v>
      </c>
      <c r="T901" s="103"/>
      <c r="U901" s="103">
        <f>U902</f>
        <v>24000</v>
      </c>
      <c r="V901" s="103">
        <f>V902</f>
        <v>16000</v>
      </c>
      <c r="W901" s="103">
        <f>W902</f>
        <v>15000</v>
      </c>
      <c r="X901" s="103">
        <f t="shared" si="701"/>
        <v>55000</v>
      </c>
      <c r="Y901" s="103">
        <f t="shared" si="695"/>
        <v>22</v>
      </c>
      <c r="AA901" s="103">
        <f>AA902</f>
        <v>24000</v>
      </c>
      <c r="AB901" s="103">
        <f>AB902</f>
        <v>24000</v>
      </c>
      <c r="AC901" s="103">
        <f>AC902</f>
        <v>24000</v>
      </c>
      <c r="AD901" s="103">
        <f t="shared" si="702"/>
        <v>72000</v>
      </c>
      <c r="AE901" s="170">
        <f>AD901/(P901/100)</f>
        <v>28.8</v>
      </c>
      <c r="AG901" s="103">
        <f t="shared" si="696"/>
        <v>127000</v>
      </c>
      <c r="AH901" s="103">
        <f t="shared" si="697"/>
        <v>50.8</v>
      </c>
      <c r="AJ901" s="103">
        <f>AJ902</f>
        <v>21000</v>
      </c>
      <c r="AK901" s="103">
        <f>AK902</f>
        <v>21000</v>
      </c>
      <c r="AL901" s="103">
        <f>AL902</f>
        <v>21000</v>
      </c>
      <c r="AM901" s="103">
        <f t="shared" si="703"/>
        <v>63000</v>
      </c>
      <c r="AN901" s="170">
        <f>AM901/(P901/100)</f>
        <v>25.2</v>
      </c>
      <c r="AP901" s="103">
        <f>AP902</f>
        <v>20000</v>
      </c>
      <c r="AQ901" s="103">
        <f>AQ902</f>
        <v>20000</v>
      </c>
      <c r="AR901" s="103">
        <f>AR902</f>
        <v>20000</v>
      </c>
      <c r="AS901" s="103">
        <f t="shared" si="704"/>
        <v>60000</v>
      </c>
      <c r="AT901" s="170">
        <f>AS901/(P901/100)</f>
        <v>24</v>
      </c>
      <c r="AV901" s="103">
        <f t="shared" si="685"/>
        <v>123000</v>
      </c>
      <c r="AW901" s="103">
        <f t="shared" si="698"/>
        <v>49.2</v>
      </c>
      <c r="AY901" s="103">
        <f t="shared" si="699"/>
        <v>250000</v>
      </c>
      <c r="AZ901" s="103">
        <f t="shared" si="700"/>
        <v>100</v>
      </c>
      <c r="BB901" s="102">
        <f t="shared" si="713"/>
        <v>0</v>
      </c>
      <c r="BC901" s="103">
        <f t="shared" si="714"/>
        <v>0</v>
      </c>
      <c r="BD901" s="103">
        <f t="shared" si="715"/>
        <v>250000</v>
      </c>
      <c r="BE901" s="93"/>
    </row>
    <row r="902" spans="1:57" ht="30" customHeight="1" x14ac:dyDescent="0.2">
      <c r="A902" s="74"/>
      <c r="B902" s="76"/>
      <c r="C902" s="76"/>
      <c r="D902" s="77"/>
      <c r="E902" s="78"/>
      <c r="F902" s="76"/>
      <c r="G902" s="79"/>
      <c r="H902" s="80"/>
      <c r="I902" s="81"/>
      <c r="J902" s="78"/>
      <c r="K902" s="127">
        <v>1</v>
      </c>
      <c r="L902" s="83"/>
      <c r="M902" s="77"/>
      <c r="N902" s="128" t="s">
        <v>62</v>
      </c>
      <c r="O902" s="117">
        <v>200000</v>
      </c>
      <c r="P902" s="117">
        <v>250000</v>
      </c>
      <c r="Q902" s="117">
        <v>270000</v>
      </c>
      <c r="R902" s="117">
        <v>293000</v>
      </c>
      <c r="S902" s="117">
        <v>250000</v>
      </c>
      <c r="T902" s="117"/>
      <c r="U902" s="160">
        <v>24000</v>
      </c>
      <c r="V902" s="160">
        <v>16000</v>
      </c>
      <c r="W902" s="160">
        <v>15000</v>
      </c>
      <c r="X902" s="117">
        <f t="shared" si="701"/>
        <v>55000</v>
      </c>
      <c r="Y902" s="144">
        <f t="shared" si="695"/>
        <v>22</v>
      </c>
      <c r="AA902" s="160">
        <v>24000</v>
      </c>
      <c r="AB902" s="160">
        <v>24000</v>
      </c>
      <c r="AC902" s="160">
        <v>24000</v>
      </c>
      <c r="AD902" s="117">
        <f t="shared" si="702"/>
        <v>72000</v>
      </c>
      <c r="AE902" s="171">
        <f>AD902/(P902/100)</f>
        <v>28.8</v>
      </c>
      <c r="AG902" s="117">
        <f t="shared" si="696"/>
        <v>127000</v>
      </c>
      <c r="AH902" s="117">
        <f t="shared" si="697"/>
        <v>50.8</v>
      </c>
      <c r="AJ902" s="160">
        <v>21000</v>
      </c>
      <c r="AK902" s="160">
        <v>21000</v>
      </c>
      <c r="AL902" s="160">
        <v>21000</v>
      </c>
      <c r="AM902" s="117">
        <f t="shared" si="703"/>
        <v>63000</v>
      </c>
      <c r="AN902" s="171">
        <f>AM902/(P902/100)</f>
        <v>25.2</v>
      </c>
      <c r="AP902" s="160">
        <v>20000</v>
      </c>
      <c r="AQ902" s="160">
        <v>20000</v>
      </c>
      <c r="AR902" s="160">
        <v>20000</v>
      </c>
      <c r="AS902" s="117">
        <f t="shared" si="704"/>
        <v>60000</v>
      </c>
      <c r="AT902" s="171">
        <f>AS902/(P902/100)</f>
        <v>24</v>
      </c>
      <c r="AV902" s="117">
        <f t="shared" si="685"/>
        <v>123000</v>
      </c>
      <c r="AW902" s="117">
        <f t="shared" si="698"/>
        <v>49.2</v>
      </c>
      <c r="AY902" s="117">
        <f t="shared" si="699"/>
        <v>250000</v>
      </c>
      <c r="AZ902" s="117">
        <f t="shared" si="700"/>
        <v>100</v>
      </c>
      <c r="BB902" s="117">
        <f t="shared" si="713"/>
        <v>0</v>
      </c>
      <c r="BC902" s="117">
        <f t="shared" si="714"/>
        <v>0</v>
      </c>
      <c r="BD902" s="117">
        <f t="shared" si="715"/>
        <v>250000</v>
      </c>
      <c r="BE902" s="93"/>
    </row>
    <row r="903" spans="1:57" ht="30" customHeight="1" x14ac:dyDescent="0.2">
      <c r="A903" s="74"/>
      <c r="B903" s="76"/>
      <c r="C903" s="76"/>
      <c r="D903" s="77"/>
      <c r="E903" s="78"/>
      <c r="F903" s="76"/>
      <c r="G903" s="79"/>
      <c r="H903" s="80"/>
      <c r="I903" s="81"/>
      <c r="J903" s="124" t="s">
        <v>52</v>
      </c>
      <c r="K903" s="82"/>
      <c r="L903" s="83"/>
      <c r="M903" s="77"/>
      <c r="N903" s="101" t="s">
        <v>53</v>
      </c>
      <c r="O903" s="102">
        <v>12000</v>
      </c>
      <c r="P903" s="103">
        <f>P904+P905+P906+P907</f>
        <v>11000</v>
      </c>
      <c r="Q903" s="125">
        <f>Q904+Q905+Q906+Q907</f>
        <v>12000</v>
      </c>
      <c r="R903" s="126">
        <f>R904+R905+R906+R907</f>
        <v>12000</v>
      </c>
      <c r="S903" s="103">
        <f>S904+S905+S906+S907</f>
        <v>11000</v>
      </c>
      <c r="T903" s="103"/>
      <c r="U903" s="103">
        <f>U904+U905+U906+U907</f>
        <v>0</v>
      </c>
      <c r="V903" s="103">
        <f>V904+V905+V906+V907</f>
        <v>0</v>
      </c>
      <c r="W903" s="103">
        <f>W904+W905+W906+W907</f>
        <v>3000</v>
      </c>
      <c r="X903" s="103">
        <f t="shared" si="701"/>
        <v>3000</v>
      </c>
      <c r="Y903" s="103">
        <f t="shared" si="695"/>
        <v>27.272727272727273</v>
      </c>
      <c r="AA903" s="103">
        <f>AA904+AA905+AA906+AA907</f>
        <v>4500</v>
      </c>
      <c r="AB903" s="103">
        <f>AB904+AB905+AB906+AB907</f>
        <v>1500</v>
      </c>
      <c r="AC903" s="103">
        <f>AC904+AC905+AC906+AC907</f>
        <v>2000</v>
      </c>
      <c r="AD903" s="103">
        <f t="shared" si="702"/>
        <v>8000</v>
      </c>
      <c r="AE903" s="103">
        <f>AD903/(S903/100)</f>
        <v>72.727272727272734</v>
      </c>
      <c r="AG903" s="103">
        <f t="shared" si="696"/>
        <v>11000</v>
      </c>
      <c r="AH903" s="103">
        <f t="shared" si="697"/>
        <v>100</v>
      </c>
      <c r="AJ903" s="103">
        <f>AJ904+AJ905+AJ906+AJ907</f>
        <v>0</v>
      </c>
      <c r="AK903" s="103">
        <f>AK904+AK905+AK906+AK907</f>
        <v>0</v>
      </c>
      <c r="AL903" s="103">
        <f>AL904+AL905+AL906+AL907</f>
        <v>0</v>
      </c>
      <c r="AM903" s="103">
        <f t="shared" si="703"/>
        <v>0</v>
      </c>
      <c r="AN903" s="103">
        <f>AM903/(S903/100)</f>
        <v>0</v>
      </c>
      <c r="AP903" s="103">
        <f>AP904+AP905+AP906+AP907</f>
        <v>0</v>
      </c>
      <c r="AQ903" s="103">
        <f>AQ904+AQ905+AQ906+AQ907</f>
        <v>0</v>
      </c>
      <c r="AR903" s="103">
        <f>AR904+AR905+AR906+AR907</f>
        <v>0</v>
      </c>
      <c r="AS903" s="103">
        <f t="shared" si="704"/>
        <v>0</v>
      </c>
      <c r="AT903" s="103">
        <f>AS903/(S903/100)</f>
        <v>0</v>
      </c>
      <c r="AV903" s="103">
        <f t="shared" si="685"/>
        <v>0</v>
      </c>
      <c r="AW903" s="103">
        <f t="shared" si="698"/>
        <v>0</v>
      </c>
      <c r="AY903" s="103">
        <f t="shared" si="699"/>
        <v>11000</v>
      </c>
      <c r="AZ903" s="103">
        <f t="shared" si="700"/>
        <v>100</v>
      </c>
      <c r="BB903" s="102">
        <f t="shared" si="713"/>
        <v>0</v>
      </c>
      <c r="BC903" s="103">
        <f t="shared" si="714"/>
        <v>0</v>
      </c>
      <c r="BD903" s="103">
        <f t="shared" si="715"/>
        <v>11000</v>
      </c>
      <c r="BE903" s="93"/>
    </row>
    <row r="904" spans="1:57" ht="30" customHeight="1" x14ac:dyDescent="0.2">
      <c r="A904" s="74"/>
      <c r="B904" s="76"/>
      <c r="C904" s="76"/>
      <c r="D904" s="77"/>
      <c r="E904" s="78"/>
      <c r="F904" s="76"/>
      <c r="G904" s="79"/>
      <c r="H904" s="80"/>
      <c r="I904" s="81"/>
      <c r="J904" s="78"/>
      <c r="K904" s="127">
        <v>2</v>
      </c>
      <c r="L904" s="83"/>
      <c r="M904" s="77"/>
      <c r="N904" s="128" t="s">
        <v>54</v>
      </c>
      <c r="O904" s="129">
        <v>3000</v>
      </c>
      <c r="P904" s="117">
        <v>2000</v>
      </c>
      <c r="Q904" s="117">
        <v>2000</v>
      </c>
      <c r="R904" s="117">
        <v>2000</v>
      </c>
      <c r="S904" s="117">
        <v>2000</v>
      </c>
      <c r="T904" s="117"/>
      <c r="U904" s="117"/>
      <c r="V904" s="117"/>
      <c r="W904" s="117">
        <v>500</v>
      </c>
      <c r="X904" s="117">
        <f t="shared" si="701"/>
        <v>500</v>
      </c>
      <c r="Y904" s="144">
        <f t="shared" si="695"/>
        <v>25</v>
      </c>
      <c r="AA904" s="117">
        <v>500</v>
      </c>
      <c r="AB904" s="117">
        <v>500</v>
      </c>
      <c r="AC904" s="117">
        <v>500</v>
      </c>
      <c r="AD904" s="117">
        <f t="shared" si="702"/>
        <v>1500</v>
      </c>
      <c r="AE904" s="144">
        <f>AD904/(S904/100)</f>
        <v>75</v>
      </c>
      <c r="AG904" s="117">
        <f t="shared" si="696"/>
        <v>2000</v>
      </c>
      <c r="AH904" s="117">
        <f t="shared" si="697"/>
        <v>100</v>
      </c>
      <c r="AJ904" s="117"/>
      <c r="AK904" s="117"/>
      <c r="AL904" s="117"/>
      <c r="AM904" s="117">
        <f t="shared" si="703"/>
        <v>0</v>
      </c>
      <c r="AN904" s="144">
        <f>AM904/(S904/100)</f>
        <v>0</v>
      </c>
      <c r="AP904" s="117"/>
      <c r="AQ904" s="117"/>
      <c r="AR904" s="117"/>
      <c r="AS904" s="117">
        <f t="shared" si="704"/>
        <v>0</v>
      </c>
      <c r="AT904" s="144">
        <f>AS904/(S904/100)</f>
        <v>0</v>
      </c>
      <c r="AV904" s="117">
        <f t="shared" si="685"/>
        <v>0</v>
      </c>
      <c r="AW904" s="117">
        <f t="shared" si="698"/>
        <v>0</v>
      </c>
      <c r="AY904" s="117">
        <f t="shared" si="699"/>
        <v>2000</v>
      </c>
      <c r="AZ904" s="117">
        <f t="shared" si="700"/>
        <v>100</v>
      </c>
      <c r="BB904" s="117">
        <f t="shared" si="713"/>
        <v>0</v>
      </c>
      <c r="BC904" s="117">
        <f t="shared" si="714"/>
        <v>0</v>
      </c>
      <c r="BD904" s="117">
        <f t="shared" si="715"/>
        <v>2000</v>
      </c>
      <c r="BE904" s="93"/>
    </row>
    <row r="905" spans="1:57" ht="30" customHeight="1" x14ac:dyDescent="0.2">
      <c r="A905" s="74"/>
      <c r="B905" s="76"/>
      <c r="C905" s="76"/>
      <c r="D905" s="77"/>
      <c r="E905" s="78"/>
      <c r="F905" s="76"/>
      <c r="G905" s="79"/>
      <c r="H905" s="80"/>
      <c r="I905" s="81"/>
      <c r="J905" s="78"/>
      <c r="K905" s="127">
        <v>3</v>
      </c>
      <c r="L905" s="83"/>
      <c r="M905" s="77"/>
      <c r="N905" s="128" t="s">
        <v>66</v>
      </c>
      <c r="O905" s="129">
        <v>3000</v>
      </c>
      <c r="P905" s="117">
        <v>3000</v>
      </c>
      <c r="Q905" s="117">
        <v>4000</v>
      </c>
      <c r="R905" s="117">
        <v>4000</v>
      </c>
      <c r="S905" s="117">
        <v>3000</v>
      </c>
      <c r="T905" s="117"/>
      <c r="U905" s="117"/>
      <c r="V905" s="117"/>
      <c r="W905" s="117">
        <v>1000</v>
      </c>
      <c r="X905" s="117">
        <f t="shared" si="701"/>
        <v>1000</v>
      </c>
      <c r="Y905" s="144">
        <f t="shared" si="695"/>
        <v>33.333333333333336</v>
      </c>
      <c r="AA905" s="117">
        <v>500</v>
      </c>
      <c r="AB905" s="117">
        <v>500</v>
      </c>
      <c r="AC905" s="117">
        <v>1000</v>
      </c>
      <c r="AD905" s="117">
        <f t="shared" si="702"/>
        <v>2000</v>
      </c>
      <c r="AE905" s="144">
        <f>AD905/(S905/100)</f>
        <v>66.666666666666671</v>
      </c>
      <c r="AG905" s="117">
        <f t="shared" si="696"/>
        <v>3000</v>
      </c>
      <c r="AH905" s="117">
        <f t="shared" si="697"/>
        <v>100</v>
      </c>
      <c r="AJ905" s="117"/>
      <c r="AK905" s="117"/>
      <c r="AL905" s="117"/>
      <c r="AM905" s="117">
        <f t="shared" si="703"/>
        <v>0</v>
      </c>
      <c r="AN905" s="144">
        <f>AM905/(S905/100)</f>
        <v>0</v>
      </c>
      <c r="AP905" s="117"/>
      <c r="AQ905" s="117"/>
      <c r="AR905" s="117"/>
      <c r="AS905" s="117">
        <f t="shared" si="704"/>
        <v>0</v>
      </c>
      <c r="AT905" s="144">
        <f>AS905/(S905/100)</f>
        <v>0</v>
      </c>
      <c r="AV905" s="117">
        <f t="shared" si="685"/>
        <v>0</v>
      </c>
      <c r="AW905" s="117">
        <f t="shared" si="698"/>
        <v>0</v>
      </c>
      <c r="AY905" s="117">
        <f t="shared" si="699"/>
        <v>3000</v>
      </c>
      <c r="AZ905" s="117">
        <f t="shared" si="700"/>
        <v>100</v>
      </c>
      <c r="BB905" s="117">
        <f t="shared" si="713"/>
        <v>0</v>
      </c>
      <c r="BC905" s="117">
        <f t="shared" si="714"/>
        <v>0</v>
      </c>
      <c r="BD905" s="117">
        <f t="shared" si="715"/>
        <v>3000</v>
      </c>
      <c r="BE905" s="93"/>
    </row>
    <row r="906" spans="1:57" ht="30" customHeight="1" x14ac:dyDescent="0.2">
      <c r="A906" s="74"/>
      <c r="B906" s="76"/>
      <c r="C906" s="76"/>
      <c r="D906" s="77"/>
      <c r="E906" s="78"/>
      <c r="F906" s="76"/>
      <c r="G906" s="79"/>
      <c r="H906" s="80"/>
      <c r="I906" s="81"/>
      <c r="J906" s="78"/>
      <c r="K906" s="127">
        <v>5</v>
      </c>
      <c r="L906" s="83"/>
      <c r="M906" s="77"/>
      <c r="N906" s="128" t="s">
        <v>55</v>
      </c>
      <c r="O906" s="129">
        <v>3000</v>
      </c>
      <c r="P906" s="117">
        <v>2000</v>
      </c>
      <c r="Q906" s="117">
        <v>2000</v>
      </c>
      <c r="R906" s="117">
        <v>2000</v>
      </c>
      <c r="S906" s="117">
        <v>2000</v>
      </c>
      <c r="T906" s="117"/>
      <c r="U906" s="117"/>
      <c r="V906" s="117"/>
      <c r="W906" s="117">
        <v>500</v>
      </c>
      <c r="X906" s="117">
        <f t="shared" si="701"/>
        <v>500</v>
      </c>
      <c r="Y906" s="144">
        <f t="shared" si="695"/>
        <v>25</v>
      </c>
      <c r="AA906" s="117">
        <v>500</v>
      </c>
      <c r="AB906" s="117">
        <v>500</v>
      </c>
      <c r="AC906" s="117">
        <v>500</v>
      </c>
      <c r="AD906" s="117">
        <f t="shared" si="702"/>
        <v>1500</v>
      </c>
      <c r="AE906" s="144">
        <f>AD906/(S906/100)</f>
        <v>75</v>
      </c>
      <c r="AG906" s="117">
        <f t="shared" si="696"/>
        <v>2000</v>
      </c>
      <c r="AH906" s="117">
        <f t="shared" si="697"/>
        <v>100</v>
      </c>
      <c r="AJ906" s="117"/>
      <c r="AK906" s="117"/>
      <c r="AL906" s="117"/>
      <c r="AM906" s="117">
        <f t="shared" si="703"/>
        <v>0</v>
      </c>
      <c r="AN906" s="144">
        <f>AM906/(S906/100)</f>
        <v>0</v>
      </c>
      <c r="AP906" s="117"/>
      <c r="AQ906" s="117"/>
      <c r="AR906" s="117"/>
      <c r="AS906" s="117">
        <f t="shared" si="704"/>
        <v>0</v>
      </c>
      <c r="AT906" s="144">
        <f>AS906/(S906/100)</f>
        <v>0</v>
      </c>
      <c r="AV906" s="117">
        <f t="shared" si="685"/>
        <v>0</v>
      </c>
      <c r="AW906" s="117">
        <f t="shared" si="698"/>
        <v>0</v>
      </c>
      <c r="AY906" s="117">
        <f t="shared" si="699"/>
        <v>2000</v>
      </c>
      <c r="AZ906" s="117">
        <f t="shared" si="700"/>
        <v>100</v>
      </c>
      <c r="BB906" s="117">
        <f t="shared" si="713"/>
        <v>0</v>
      </c>
      <c r="BC906" s="117">
        <f t="shared" si="714"/>
        <v>0</v>
      </c>
      <c r="BD906" s="117">
        <f t="shared" si="715"/>
        <v>2000</v>
      </c>
      <c r="BE906" s="93"/>
    </row>
    <row r="907" spans="1:57" ht="30" customHeight="1" x14ac:dyDescent="0.2">
      <c r="A907" s="74"/>
      <c r="B907" s="76"/>
      <c r="C907" s="76"/>
      <c r="D907" s="77"/>
      <c r="E907" s="78"/>
      <c r="F907" s="76"/>
      <c r="G907" s="79"/>
      <c r="H907" s="80"/>
      <c r="I907" s="81"/>
      <c r="J907" s="78"/>
      <c r="K907" s="127">
        <v>7</v>
      </c>
      <c r="L907" s="83"/>
      <c r="M907" s="77"/>
      <c r="N907" s="128" t="s">
        <v>56</v>
      </c>
      <c r="O907" s="129">
        <v>3000</v>
      </c>
      <c r="P907" s="117">
        <v>4000</v>
      </c>
      <c r="Q907" s="117">
        <v>4000</v>
      </c>
      <c r="R907" s="117">
        <v>4000</v>
      </c>
      <c r="S907" s="117">
        <v>4000</v>
      </c>
      <c r="T907" s="117"/>
      <c r="U907" s="117"/>
      <c r="V907" s="117"/>
      <c r="W907" s="117">
        <v>1000</v>
      </c>
      <c r="X907" s="117">
        <f t="shared" si="701"/>
        <v>1000</v>
      </c>
      <c r="Y907" s="144">
        <f t="shared" si="695"/>
        <v>25</v>
      </c>
      <c r="AA907" s="117">
        <v>3000</v>
      </c>
      <c r="AB907" s="117"/>
      <c r="AC907" s="117"/>
      <c r="AD907" s="117">
        <f t="shared" si="702"/>
        <v>3000</v>
      </c>
      <c r="AE907" s="144">
        <f>AD907/(S907/100)</f>
        <v>75</v>
      </c>
      <c r="AG907" s="117">
        <f t="shared" si="696"/>
        <v>4000</v>
      </c>
      <c r="AH907" s="117">
        <f t="shared" si="697"/>
        <v>100</v>
      </c>
      <c r="AJ907" s="117"/>
      <c r="AK907" s="117"/>
      <c r="AL907" s="117"/>
      <c r="AM907" s="117">
        <f t="shared" si="703"/>
        <v>0</v>
      </c>
      <c r="AN907" s="144">
        <f>AM907/(S907/100)</f>
        <v>0</v>
      </c>
      <c r="AP907" s="117"/>
      <c r="AQ907" s="117"/>
      <c r="AR907" s="117"/>
      <c r="AS907" s="117">
        <f t="shared" si="704"/>
        <v>0</v>
      </c>
      <c r="AT907" s="144">
        <f>AS907/(S907/100)</f>
        <v>0</v>
      </c>
      <c r="AV907" s="117">
        <f t="shared" si="685"/>
        <v>0</v>
      </c>
      <c r="AW907" s="117">
        <f t="shared" si="698"/>
        <v>0</v>
      </c>
      <c r="AY907" s="117">
        <f t="shared" si="699"/>
        <v>4000</v>
      </c>
      <c r="AZ907" s="117">
        <f t="shared" si="700"/>
        <v>100</v>
      </c>
      <c r="BB907" s="117">
        <f t="shared" si="713"/>
        <v>0</v>
      </c>
      <c r="BC907" s="117">
        <f t="shared" si="714"/>
        <v>0</v>
      </c>
      <c r="BD907" s="117">
        <f t="shared" si="715"/>
        <v>4000</v>
      </c>
      <c r="BE907" s="93"/>
    </row>
    <row r="908" spans="1:57" ht="30" customHeight="1" x14ac:dyDescent="0.2">
      <c r="A908" s="74"/>
      <c r="B908" s="76"/>
      <c r="C908" s="76"/>
      <c r="D908" s="386" t="s">
        <v>45</v>
      </c>
      <c r="E908" s="387"/>
      <c r="F908" s="388"/>
      <c r="G908" s="389"/>
      <c r="H908" s="390"/>
      <c r="I908" s="391"/>
      <c r="J908" s="387"/>
      <c r="K908" s="392"/>
      <c r="L908" s="393"/>
      <c r="M908" s="394"/>
      <c r="N908" s="395" t="s">
        <v>157</v>
      </c>
      <c r="O908" s="396">
        <v>18681000</v>
      </c>
      <c r="P908" s="397">
        <f>P909+P923+P930</f>
        <v>19906000</v>
      </c>
      <c r="Q908" s="399">
        <f>Q909+Q923+Q930</f>
        <v>24037000</v>
      </c>
      <c r="R908" s="400">
        <f>R909+R923+R930</f>
        <v>26815000</v>
      </c>
      <c r="S908" s="397">
        <f>S909+S923+S930</f>
        <v>19906000</v>
      </c>
      <c r="T908" s="397"/>
      <c r="U908" s="397">
        <f>U909+U923+U930</f>
        <v>425000</v>
      </c>
      <c r="V908" s="397">
        <f>V909+V923+V930</f>
        <v>498000</v>
      </c>
      <c r="W908" s="397">
        <f>W909+W923+W930</f>
        <v>3632500</v>
      </c>
      <c r="X908" s="397">
        <f t="shared" si="701"/>
        <v>4555500</v>
      </c>
      <c r="Y908" s="397">
        <f t="shared" si="695"/>
        <v>22.885059780970561</v>
      </c>
      <c r="Z908" s="398"/>
      <c r="AA908" s="397">
        <f>AA909+AA923+AA930</f>
        <v>1164000</v>
      </c>
      <c r="AB908" s="397">
        <f>AB909+AB923+AB930</f>
        <v>1163000</v>
      </c>
      <c r="AC908" s="397">
        <f>AC909+AC923+AC930</f>
        <v>1161500</v>
      </c>
      <c r="AD908" s="397">
        <f t="shared" si="702"/>
        <v>3488500</v>
      </c>
      <c r="AE908" s="397">
        <f t="shared" si="689"/>
        <v>17.524866874309254</v>
      </c>
      <c r="AF908" s="398"/>
      <c r="AG908" s="397">
        <f t="shared" si="696"/>
        <v>8044000</v>
      </c>
      <c r="AH908" s="397">
        <f t="shared" si="697"/>
        <v>40.409926655279818</v>
      </c>
      <c r="AI908" s="398"/>
      <c r="AJ908" s="397">
        <f>AJ909+AJ923+AJ930</f>
        <v>2250500</v>
      </c>
      <c r="AK908" s="397">
        <f>AK909+AK923+AK930</f>
        <v>2250000</v>
      </c>
      <c r="AL908" s="397">
        <f>AL909+AL923+AL930</f>
        <v>2408000</v>
      </c>
      <c r="AM908" s="397">
        <f t="shared" si="703"/>
        <v>6908500</v>
      </c>
      <c r="AN908" s="397">
        <f t="shared" si="691"/>
        <v>34.705616397066208</v>
      </c>
      <c r="AO908" s="398"/>
      <c r="AP908" s="397">
        <f>AP909+AP923+AP930</f>
        <v>1629000</v>
      </c>
      <c r="AQ908" s="397">
        <f>AQ909+AQ923+AQ930</f>
        <v>1628500</v>
      </c>
      <c r="AR908" s="397">
        <f>AR909+AR923+AR930</f>
        <v>1696000</v>
      </c>
      <c r="AS908" s="397">
        <f t="shared" si="704"/>
        <v>4953500</v>
      </c>
      <c r="AT908" s="397">
        <f t="shared" si="693"/>
        <v>24.884456947653973</v>
      </c>
      <c r="AU908" s="398"/>
      <c r="AV908" s="397">
        <f t="shared" si="685"/>
        <v>11862000</v>
      </c>
      <c r="AW908" s="397">
        <f t="shared" si="698"/>
        <v>59.590073344720182</v>
      </c>
      <c r="AX908" s="398"/>
      <c r="AY908" s="397">
        <f t="shared" si="699"/>
        <v>19906000</v>
      </c>
      <c r="AZ908" s="397">
        <f t="shared" si="700"/>
        <v>100</v>
      </c>
      <c r="BB908" s="95">
        <f t="shared" si="713"/>
        <v>0</v>
      </c>
      <c r="BC908" s="96">
        <f t="shared" si="714"/>
        <v>0</v>
      </c>
      <c r="BD908" s="96">
        <f t="shared" si="715"/>
        <v>19906000</v>
      </c>
      <c r="BE908" s="93"/>
    </row>
    <row r="909" spans="1:57" ht="30" customHeight="1" x14ac:dyDescent="0.2">
      <c r="A909" s="74"/>
      <c r="B909" s="76"/>
      <c r="C909" s="76"/>
      <c r="D909" s="77"/>
      <c r="E909" s="97" t="s">
        <v>60</v>
      </c>
      <c r="F909" s="76"/>
      <c r="G909" s="79"/>
      <c r="H909" s="80"/>
      <c r="I909" s="81"/>
      <c r="J909" s="78"/>
      <c r="K909" s="82"/>
      <c r="L909" s="83"/>
      <c r="M909" s="77"/>
      <c r="N909" s="84" t="s">
        <v>124</v>
      </c>
      <c r="O909" s="98">
        <v>2699000</v>
      </c>
      <c r="P909" s="99">
        <f t="shared" ref="P909:S912" si="716">P910</f>
        <v>4106000</v>
      </c>
      <c r="Q909" s="86">
        <f t="shared" si="716"/>
        <v>4511000</v>
      </c>
      <c r="R909" s="87">
        <f t="shared" si="716"/>
        <v>4876000</v>
      </c>
      <c r="S909" s="99">
        <f t="shared" si="716"/>
        <v>4106000</v>
      </c>
      <c r="T909" s="99"/>
      <c r="U909" s="99">
        <f t="shared" ref="U909:V912" si="717">U910</f>
        <v>425000</v>
      </c>
      <c r="V909" s="99">
        <f t="shared" si="717"/>
        <v>293000</v>
      </c>
      <c r="W909" s="99">
        <f>W1541+W910+W1231+W1287+W1485</f>
        <v>297500</v>
      </c>
      <c r="X909" s="99">
        <f t="shared" si="701"/>
        <v>1015500</v>
      </c>
      <c r="Y909" s="99">
        <f t="shared" si="695"/>
        <v>24.732099366780322</v>
      </c>
      <c r="AA909" s="99">
        <f t="shared" ref="AA909:AB912" si="718">AA910</f>
        <v>343000</v>
      </c>
      <c r="AB909" s="99">
        <f t="shared" si="718"/>
        <v>342000</v>
      </c>
      <c r="AC909" s="99">
        <f>AC1541+AC910+AC1231+AC1287+AC1485</f>
        <v>340500</v>
      </c>
      <c r="AD909" s="99">
        <f t="shared" si="702"/>
        <v>1025500</v>
      </c>
      <c r="AE909" s="99">
        <f t="shared" si="689"/>
        <v>24.975645396980028</v>
      </c>
      <c r="AG909" s="99">
        <f t="shared" si="696"/>
        <v>2041000</v>
      </c>
      <c r="AH909" s="99">
        <f t="shared" si="697"/>
        <v>49.707744763760353</v>
      </c>
      <c r="AJ909" s="99">
        <f t="shared" ref="AJ909:AK912" si="719">AJ910</f>
        <v>354500</v>
      </c>
      <c r="AK909" s="99">
        <f t="shared" si="719"/>
        <v>354000</v>
      </c>
      <c r="AL909" s="99">
        <f>AL1541+AL910+AL1231+AL1287+AL1485</f>
        <v>354000</v>
      </c>
      <c r="AM909" s="99">
        <f t="shared" si="703"/>
        <v>1062500</v>
      </c>
      <c r="AN909" s="99">
        <f t="shared" si="691"/>
        <v>25.876765708718949</v>
      </c>
      <c r="AP909" s="99">
        <f t="shared" ref="AP909:AQ912" si="720">AP910</f>
        <v>365000</v>
      </c>
      <c r="AQ909" s="99">
        <f t="shared" si="720"/>
        <v>364500</v>
      </c>
      <c r="AR909" s="99">
        <f>AR1541+AR910+AR1231+AR1287+AR1485</f>
        <v>273000</v>
      </c>
      <c r="AS909" s="99">
        <f t="shared" si="704"/>
        <v>1002500</v>
      </c>
      <c r="AT909" s="99">
        <f t="shared" si="693"/>
        <v>24.415489527520702</v>
      </c>
      <c r="AV909" s="99">
        <f t="shared" ref="AV909:AV914" si="721">AM909+AS909</f>
        <v>2065000</v>
      </c>
      <c r="AW909" s="99">
        <f t="shared" si="698"/>
        <v>50.292255236239647</v>
      </c>
      <c r="AY909" s="99">
        <f t="shared" si="699"/>
        <v>4106000</v>
      </c>
      <c r="AZ909" s="99">
        <f t="shared" si="700"/>
        <v>100</v>
      </c>
      <c r="BB909" s="98">
        <f t="shared" si="713"/>
        <v>0</v>
      </c>
      <c r="BC909" s="99">
        <f t="shared" si="714"/>
        <v>0</v>
      </c>
      <c r="BD909" s="99">
        <f t="shared" si="715"/>
        <v>4106000</v>
      </c>
      <c r="BE909" s="93"/>
    </row>
    <row r="910" spans="1:57" ht="30" customHeight="1" x14ac:dyDescent="0.2">
      <c r="A910" s="74"/>
      <c r="B910" s="76"/>
      <c r="C910" s="76"/>
      <c r="D910" s="77"/>
      <c r="E910" s="78"/>
      <c r="F910" s="100">
        <v>3</v>
      </c>
      <c r="G910" s="79"/>
      <c r="H910" s="80"/>
      <c r="I910" s="81"/>
      <c r="J910" s="78"/>
      <c r="K910" s="82"/>
      <c r="L910" s="83"/>
      <c r="M910" s="77"/>
      <c r="N910" s="101" t="s">
        <v>125</v>
      </c>
      <c r="O910" s="102">
        <v>2699000</v>
      </c>
      <c r="P910" s="103">
        <f t="shared" si="716"/>
        <v>4106000</v>
      </c>
      <c r="Q910" s="125">
        <f t="shared" si="716"/>
        <v>4511000</v>
      </c>
      <c r="R910" s="126">
        <f t="shared" si="716"/>
        <v>4876000</v>
      </c>
      <c r="S910" s="103">
        <f t="shared" si="716"/>
        <v>4106000</v>
      </c>
      <c r="T910" s="103"/>
      <c r="U910" s="103">
        <f t="shared" si="717"/>
        <v>425000</v>
      </c>
      <c r="V910" s="103">
        <f t="shared" si="717"/>
        <v>293000</v>
      </c>
      <c r="W910" s="103">
        <f>W1542+W911+W1232+W1288+W1486</f>
        <v>297500</v>
      </c>
      <c r="X910" s="103">
        <f t="shared" si="701"/>
        <v>1015500</v>
      </c>
      <c r="Y910" s="103">
        <f t="shared" si="695"/>
        <v>24.732099366780322</v>
      </c>
      <c r="AA910" s="103">
        <f t="shared" si="718"/>
        <v>343000</v>
      </c>
      <c r="AB910" s="103">
        <f t="shared" si="718"/>
        <v>342000</v>
      </c>
      <c r="AC910" s="103">
        <f>AC1542+AC911+AC1232+AC1288+AC1486</f>
        <v>340500</v>
      </c>
      <c r="AD910" s="103">
        <f t="shared" si="702"/>
        <v>1025500</v>
      </c>
      <c r="AE910" s="103">
        <f t="shared" si="689"/>
        <v>24.975645396980028</v>
      </c>
      <c r="AG910" s="103">
        <f t="shared" si="696"/>
        <v>2041000</v>
      </c>
      <c r="AH910" s="103">
        <f t="shared" si="697"/>
        <v>49.707744763760353</v>
      </c>
      <c r="AJ910" s="103">
        <f t="shared" si="719"/>
        <v>354500</v>
      </c>
      <c r="AK910" s="103">
        <f t="shared" si="719"/>
        <v>354000</v>
      </c>
      <c r="AL910" s="103">
        <f>AL1542+AL911+AL1232+AL1288+AL1486</f>
        <v>354000</v>
      </c>
      <c r="AM910" s="103">
        <f t="shared" si="703"/>
        <v>1062500</v>
      </c>
      <c r="AN910" s="103">
        <f t="shared" si="691"/>
        <v>25.876765708718949</v>
      </c>
      <c r="AP910" s="103">
        <f t="shared" si="720"/>
        <v>365000</v>
      </c>
      <c r="AQ910" s="103">
        <f t="shared" si="720"/>
        <v>364500</v>
      </c>
      <c r="AR910" s="103">
        <f>AR1542+AR911+AR1232+AR1288+AR1486</f>
        <v>273000</v>
      </c>
      <c r="AS910" s="103">
        <f t="shared" si="704"/>
        <v>1002500</v>
      </c>
      <c r="AT910" s="103">
        <f t="shared" si="693"/>
        <v>24.415489527520702</v>
      </c>
      <c r="AV910" s="103">
        <f t="shared" si="721"/>
        <v>2065000</v>
      </c>
      <c r="AW910" s="103">
        <f t="shared" si="698"/>
        <v>50.292255236239647</v>
      </c>
      <c r="AY910" s="103">
        <f t="shared" si="699"/>
        <v>4106000</v>
      </c>
      <c r="AZ910" s="103">
        <f t="shared" si="700"/>
        <v>100</v>
      </c>
      <c r="BB910" s="102">
        <f t="shared" si="713"/>
        <v>0</v>
      </c>
      <c r="BC910" s="103">
        <f t="shared" si="714"/>
        <v>0</v>
      </c>
      <c r="BD910" s="103">
        <f t="shared" si="715"/>
        <v>4106000</v>
      </c>
      <c r="BE910" s="93"/>
    </row>
    <row r="911" spans="1:57" ht="30" customHeight="1" x14ac:dyDescent="0.2">
      <c r="A911" s="74"/>
      <c r="B911" s="76"/>
      <c r="C911" s="76"/>
      <c r="D911" s="77"/>
      <c r="E911" s="78"/>
      <c r="F911" s="76"/>
      <c r="G911" s="104">
        <v>9</v>
      </c>
      <c r="H911" s="105"/>
      <c r="I911" s="81"/>
      <c r="J911" s="78"/>
      <c r="K911" s="82"/>
      <c r="L911" s="83"/>
      <c r="M911" s="77"/>
      <c r="N911" s="101" t="s">
        <v>126</v>
      </c>
      <c r="O911" s="102">
        <v>2699000</v>
      </c>
      <c r="P911" s="103">
        <f t="shared" si="716"/>
        <v>4106000</v>
      </c>
      <c r="Q911" s="125">
        <f t="shared" si="716"/>
        <v>4511000</v>
      </c>
      <c r="R911" s="126">
        <f t="shared" si="716"/>
        <v>4876000</v>
      </c>
      <c r="S911" s="103">
        <f t="shared" si="716"/>
        <v>4106000</v>
      </c>
      <c r="T911" s="103"/>
      <c r="U911" s="103">
        <f t="shared" si="717"/>
        <v>425000</v>
      </c>
      <c r="V911" s="103">
        <f t="shared" si="717"/>
        <v>293000</v>
      </c>
      <c r="W911" s="103">
        <f>W1543+W912+W1233+W1289+W1487</f>
        <v>297500</v>
      </c>
      <c r="X911" s="103">
        <f t="shared" si="701"/>
        <v>1015500</v>
      </c>
      <c r="Y911" s="103">
        <f t="shared" si="695"/>
        <v>24.732099366780322</v>
      </c>
      <c r="AA911" s="103">
        <f t="shared" si="718"/>
        <v>343000</v>
      </c>
      <c r="AB911" s="103">
        <f t="shared" si="718"/>
        <v>342000</v>
      </c>
      <c r="AC911" s="103">
        <f>AC1543+AC912+AC1233+AC1289+AC1487</f>
        <v>340500</v>
      </c>
      <c r="AD911" s="103">
        <f t="shared" si="702"/>
        <v>1025500</v>
      </c>
      <c r="AE911" s="103">
        <f t="shared" si="689"/>
        <v>24.975645396980028</v>
      </c>
      <c r="AG911" s="103">
        <f t="shared" si="696"/>
        <v>2041000</v>
      </c>
      <c r="AH911" s="103">
        <f t="shared" si="697"/>
        <v>49.707744763760353</v>
      </c>
      <c r="AJ911" s="103">
        <f t="shared" si="719"/>
        <v>354500</v>
      </c>
      <c r="AK911" s="103">
        <f t="shared" si="719"/>
        <v>354000</v>
      </c>
      <c r="AL911" s="103">
        <f>AL1543+AL912+AL1233+AL1289+AL1487</f>
        <v>354000</v>
      </c>
      <c r="AM911" s="103">
        <f t="shared" si="703"/>
        <v>1062500</v>
      </c>
      <c r="AN911" s="103">
        <f t="shared" si="691"/>
        <v>25.876765708718949</v>
      </c>
      <c r="AP911" s="103">
        <f t="shared" si="720"/>
        <v>365000</v>
      </c>
      <c r="AQ911" s="103">
        <f t="shared" si="720"/>
        <v>364500</v>
      </c>
      <c r="AR911" s="103">
        <f>AR1543+AR912+AR1233+AR1289+AR1487</f>
        <v>273000</v>
      </c>
      <c r="AS911" s="103">
        <f t="shared" si="704"/>
        <v>1002500</v>
      </c>
      <c r="AT911" s="103">
        <f t="shared" si="693"/>
        <v>24.415489527520702</v>
      </c>
      <c r="AV911" s="103">
        <f t="shared" si="721"/>
        <v>2065000</v>
      </c>
      <c r="AW911" s="103">
        <f t="shared" si="698"/>
        <v>50.292255236239647</v>
      </c>
      <c r="AY911" s="103">
        <f t="shared" si="699"/>
        <v>4106000</v>
      </c>
      <c r="AZ911" s="103">
        <f t="shared" si="700"/>
        <v>100</v>
      </c>
      <c r="BB911" s="102">
        <f t="shared" si="713"/>
        <v>0</v>
      </c>
      <c r="BC911" s="103">
        <f t="shared" si="714"/>
        <v>0</v>
      </c>
      <c r="BD911" s="103">
        <f t="shared" si="715"/>
        <v>4106000</v>
      </c>
      <c r="BE911" s="93"/>
    </row>
    <row r="912" spans="1:57" ht="30" customHeight="1" x14ac:dyDescent="0.2">
      <c r="A912" s="74"/>
      <c r="B912" s="76"/>
      <c r="C912" s="76"/>
      <c r="D912" s="77"/>
      <c r="E912" s="78"/>
      <c r="F912" s="76"/>
      <c r="G912" s="104"/>
      <c r="H912" s="169" t="s">
        <v>43</v>
      </c>
      <c r="I912" s="81"/>
      <c r="J912" s="78"/>
      <c r="K912" s="82"/>
      <c r="L912" s="83"/>
      <c r="M912" s="77"/>
      <c r="N912" s="101" t="s">
        <v>126</v>
      </c>
      <c r="O912" s="102">
        <v>2699000</v>
      </c>
      <c r="P912" s="103">
        <f t="shared" si="716"/>
        <v>4106000</v>
      </c>
      <c r="Q912" s="125">
        <f t="shared" si="716"/>
        <v>4511000</v>
      </c>
      <c r="R912" s="126">
        <f t="shared" si="716"/>
        <v>4876000</v>
      </c>
      <c r="S912" s="103">
        <f t="shared" si="716"/>
        <v>4106000</v>
      </c>
      <c r="T912" s="103"/>
      <c r="U912" s="103">
        <f t="shared" si="717"/>
        <v>425000</v>
      </c>
      <c r="V912" s="103">
        <f t="shared" si="717"/>
        <v>293000</v>
      </c>
      <c r="W912" s="103">
        <f>W1544+W913+W1234+W1290+W1488</f>
        <v>297500</v>
      </c>
      <c r="X912" s="103">
        <f t="shared" si="701"/>
        <v>1015500</v>
      </c>
      <c r="Y912" s="103">
        <f t="shared" si="695"/>
        <v>24.732099366780322</v>
      </c>
      <c r="AA912" s="103">
        <f t="shared" si="718"/>
        <v>343000</v>
      </c>
      <c r="AB912" s="103">
        <f t="shared" si="718"/>
        <v>342000</v>
      </c>
      <c r="AC912" s="103">
        <f>AC1544+AC913+AC1234+AC1290+AC1488</f>
        <v>340500</v>
      </c>
      <c r="AD912" s="103">
        <f t="shared" si="702"/>
        <v>1025500</v>
      </c>
      <c r="AE912" s="103">
        <f t="shared" si="689"/>
        <v>24.975645396980028</v>
      </c>
      <c r="AG912" s="103">
        <f t="shared" si="696"/>
        <v>2041000</v>
      </c>
      <c r="AH912" s="103">
        <f t="shared" si="697"/>
        <v>49.707744763760353</v>
      </c>
      <c r="AJ912" s="103">
        <f t="shared" si="719"/>
        <v>354500</v>
      </c>
      <c r="AK912" s="103">
        <f t="shared" si="719"/>
        <v>354000</v>
      </c>
      <c r="AL912" s="103">
        <f>AL1544+AL913+AL1234+AL1290+AL1488</f>
        <v>354000</v>
      </c>
      <c r="AM912" s="103">
        <f t="shared" si="703"/>
        <v>1062500</v>
      </c>
      <c r="AN912" s="103">
        <f t="shared" si="691"/>
        <v>25.876765708718949</v>
      </c>
      <c r="AP912" s="103">
        <f t="shared" si="720"/>
        <v>365000</v>
      </c>
      <c r="AQ912" s="103">
        <f t="shared" si="720"/>
        <v>364500</v>
      </c>
      <c r="AR912" s="103">
        <f>AR1544+AR913+AR1234+AR1290+AR1488</f>
        <v>273000</v>
      </c>
      <c r="AS912" s="103">
        <f t="shared" si="704"/>
        <v>1002500</v>
      </c>
      <c r="AT912" s="103">
        <f t="shared" si="693"/>
        <v>24.415489527520702</v>
      </c>
      <c r="AV912" s="103">
        <f t="shared" si="721"/>
        <v>2065000</v>
      </c>
      <c r="AW912" s="103">
        <f t="shared" si="698"/>
        <v>50.292255236239647</v>
      </c>
      <c r="AY912" s="103">
        <f t="shared" si="699"/>
        <v>4106000</v>
      </c>
      <c r="AZ912" s="103">
        <f t="shared" si="700"/>
        <v>100</v>
      </c>
      <c r="BB912" s="102">
        <f t="shared" si="713"/>
        <v>0</v>
      </c>
      <c r="BC912" s="103">
        <f t="shared" si="714"/>
        <v>0</v>
      </c>
      <c r="BD912" s="103">
        <f t="shared" si="715"/>
        <v>4106000</v>
      </c>
      <c r="BE912" s="93"/>
    </row>
    <row r="913" spans="1:57" ht="30" customHeight="1" thickBot="1" x14ac:dyDescent="0.25">
      <c r="A913" s="74"/>
      <c r="B913" s="76"/>
      <c r="C913" s="76"/>
      <c r="D913" s="77"/>
      <c r="E913" s="78"/>
      <c r="F913" s="76"/>
      <c r="G913" s="79"/>
      <c r="H913" s="80"/>
      <c r="I913" s="118">
        <v>2</v>
      </c>
      <c r="J913" s="78"/>
      <c r="K913" s="82"/>
      <c r="L913" s="83"/>
      <c r="M913" s="77"/>
      <c r="N913" s="119" t="s">
        <v>51</v>
      </c>
      <c r="O913" s="120">
        <v>2699000</v>
      </c>
      <c r="P913" s="121">
        <f>P914+P916+P918</f>
        <v>4106000</v>
      </c>
      <c r="Q913" s="122">
        <f>Q914+Q916+Q918</f>
        <v>4511000</v>
      </c>
      <c r="R913" s="123">
        <f>R914+R916+R918</f>
        <v>4876000</v>
      </c>
      <c r="S913" s="121">
        <f>S914+S916+S918</f>
        <v>4106000</v>
      </c>
      <c r="T913" s="121"/>
      <c r="U913" s="121">
        <f>U914+U916+U918</f>
        <v>425000</v>
      </c>
      <c r="V913" s="121">
        <f>V914+V916+V918</f>
        <v>293000</v>
      </c>
      <c r="W913" s="121">
        <f>W914+W916+W918</f>
        <v>297500</v>
      </c>
      <c r="X913" s="121">
        <f t="shared" si="701"/>
        <v>1015500</v>
      </c>
      <c r="Y913" s="121">
        <f t="shared" si="695"/>
        <v>24.732099366780322</v>
      </c>
      <c r="AA913" s="121">
        <f>AA914+AA916+AA918</f>
        <v>343000</v>
      </c>
      <c r="AB913" s="121">
        <f>AB914+AB916+AB918</f>
        <v>342000</v>
      </c>
      <c r="AC913" s="121">
        <f>AC914+AC916+AC918</f>
        <v>340500</v>
      </c>
      <c r="AD913" s="121">
        <f t="shared" si="702"/>
        <v>1025500</v>
      </c>
      <c r="AE913" s="121">
        <f t="shared" si="689"/>
        <v>24.975645396980028</v>
      </c>
      <c r="AG913" s="121">
        <f t="shared" si="696"/>
        <v>2041000</v>
      </c>
      <c r="AH913" s="121">
        <f t="shared" si="697"/>
        <v>49.707744763760353</v>
      </c>
      <c r="AJ913" s="121">
        <f>AJ914+AJ916+AJ918</f>
        <v>354500</v>
      </c>
      <c r="AK913" s="121">
        <f>AK914+AK916+AK918</f>
        <v>354000</v>
      </c>
      <c r="AL913" s="121">
        <f>AL914+AL916+AL918</f>
        <v>354000</v>
      </c>
      <c r="AM913" s="121">
        <f t="shared" si="703"/>
        <v>1062500</v>
      </c>
      <c r="AN913" s="121">
        <f t="shared" si="691"/>
        <v>25.876765708718949</v>
      </c>
      <c r="AP913" s="121">
        <f>AP914+AP916+AP918</f>
        <v>365000</v>
      </c>
      <c r="AQ913" s="121">
        <f>AQ914+AQ916+AQ918</f>
        <v>364500</v>
      </c>
      <c r="AR913" s="121">
        <f>AR914+AR916+AR918</f>
        <v>273000</v>
      </c>
      <c r="AS913" s="121">
        <f t="shared" si="704"/>
        <v>1002500</v>
      </c>
      <c r="AT913" s="121">
        <f t="shared" si="693"/>
        <v>24.415489527520702</v>
      </c>
      <c r="AV913" s="121">
        <f t="shared" si="721"/>
        <v>2065000</v>
      </c>
      <c r="AW913" s="121">
        <f t="shared" si="698"/>
        <v>50.292255236239647</v>
      </c>
      <c r="AY913" s="121">
        <f t="shared" si="699"/>
        <v>4106000</v>
      </c>
      <c r="AZ913" s="121">
        <f t="shared" si="700"/>
        <v>100</v>
      </c>
      <c r="BB913" s="120">
        <f t="shared" si="713"/>
        <v>0</v>
      </c>
      <c r="BC913" s="121">
        <f t="shared" si="714"/>
        <v>0</v>
      </c>
      <c r="BD913" s="121">
        <f t="shared" si="715"/>
        <v>4106000</v>
      </c>
      <c r="BE913" s="93"/>
    </row>
    <row r="914" spans="1:57" ht="30" customHeight="1" thickBot="1" x14ac:dyDescent="0.25">
      <c r="A914" s="74"/>
      <c r="B914" s="76"/>
      <c r="C914" s="76"/>
      <c r="D914" s="77"/>
      <c r="E914" s="78"/>
      <c r="F914" s="76"/>
      <c r="G914" s="79"/>
      <c r="H914" s="80"/>
      <c r="I914" s="81"/>
      <c r="J914" s="124" t="s">
        <v>60</v>
      </c>
      <c r="K914" s="82"/>
      <c r="L914" s="83"/>
      <c r="M914" s="77"/>
      <c r="N914" s="101" t="s">
        <v>61</v>
      </c>
      <c r="O914" s="103">
        <v>2284000</v>
      </c>
      <c r="P914" s="103">
        <f>P915</f>
        <v>3577000</v>
      </c>
      <c r="Q914" s="125">
        <f>Q915</f>
        <v>3934000</v>
      </c>
      <c r="R914" s="126">
        <f>R915</f>
        <v>4252000</v>
      </c>
      <c r="S914" s="103">
        <f>S915</f>
        <v>3577000</v>
      </c>
      <c r="T914" s="103"/>
      <c r="U914" s="103">
        <f>U915</f>
        <v>360000</v>
      </c>
      <c r="V914" s="103">
        <f>V915</f>
        <v>245000</v>
      </c>
      <c r="W914" s="103">
        <f>W915</f>
        <v>250000</v>
      </c>
      <c r="X914" s="103">
        <f t="shared" si="701"/>
        <v>855000</v>
      </c>
      <c r="Y914" s="103">
        <f t="shared" si="695"/>
        <v>23.902711769639364</v>
      </c>
      <c r="AA914" s="103">
        <f>AA915</f>
        <v>300000</v>
      </c>
      <c r="AB914" s="103">
        <f>AB915</f>
        <v>300000</v>
      </c>
      <c r="AC914" s="103">
        <f>AC915</f>
        <v>300000</v>
      </c>
      <c r="AD914" s="103">
        <f t="shared" si="702"/>
        <v>900000</v>
      </c>
      <c r="AE914" s="170">
        <f>AD914/(P914/100)</f>
        <v>25.160749231199329</v>
      </c>
      <c r="AG914" s="103">
        <f t="shared" si="696"/>
        <v>1755000</v>
      </c>
      <c r="AH914" s="103">
        <f t="shared" si="697"/>
        <v>49.063461000838693</v>
      </c>
      <c r="AJ914" s="103">
        <f>AJ915</f>
        <v>310000</v>
      </c>
      <c r="AK914" s="103">
        <f>AK915</f>
        <v>310000</v>
      </c>
      <c r="AL914" s="103">
        <f>AL915</f>
        <v>310000</v>
      </c>
      <c r="AM914" s="103">
        <f t="shared" si="703"/>
        <v>930000</v>
      </c>
      <c r="AN914" s="170">
        <f>AM914/(P914/100)</f>
        <v>25.999440872239308</v>
      </c>
      <c r="AP914" s="103">
        <f>AP915</f>
        <v>320000</v>
      </c>
      <c r="AQ914" s="103">
        <f>AQ915</f>
        <v>320000</v>
      </c>
      <c r="AR914" s="103">
        <f>AR915</f>
        <v>252000</v>
      </c>
      <c r="AS914" s="103">
        <f t="shared" si="704"/>
        <v>892000</v>
      </c>
      <c r="AT914" s="170">
        <f>AS914/(P914/100)</f>
        <v>24.937098126922002</v>
      </c>
      <c r="AV914" s="103">
        <f t="shared" si="721"/>
        <v>1822000</v>
      </c>
      <c r="AW914" s="103">
        <f t="shared" si="698"/>
        <v>50.936538999161307</v>
      </c>
      <c r="AY914" s="103">
        <f t="shared" si="699"/>
        <v>3577000</v>
      </c>
      <c r="AZ914" s="103">
        <f t="shared" si="700"/>
        <v>100</v>
      </c>
      <c r="BB914" s="102">
        <f t="shared" si="713"/>
        <v>0</v>
      </c>
      <c r="BC914" s="103">
        <f t="shared" si="714"/>
        <v>0</v>
      </c>
      <c r="BD914" s="103">
        <f t="shared" si="715"/>
        <v>3577000</v>
      </c>
      <c r="BE914" s="93"/>
    </row>
    <row r="915" spans="1:57" ht="30" customHeight="1" thickBot="1" x14ac:dyDescent="0.25">
      <c r="A915" s="74"/>
      <c r="B915" s="76"/>
      <c r="C915" s="76"/>
      <c r="D915" s="77"/>
      <c r="E915" s="78"/>
      <c r="F915" s="76"/>
      <c r="G915" s="79"/>
      <c r="H915" s="80"/>
      <c r="I915" s="81"/>
      <c r="J915" s="78"/>
      <c r="K915" s="127">
        <v>1</v>
      </c>
      <c r="L915" s="83"/>
      <c r="M915" s="77"/>
      <c r="N915" s="128" t="s">
        <v>62</v>
      </c>
      <c r="O915" s="117">
        <v>2284000</v>
      </c>
      <c r="P915" s="117">
        <v>3577000</v>
      </c>
      <c r="Q915" s="117">
        <v>3934000</v>
      </c>
      <c r="R915" s="117">
        <v>4252000</v>
      </c>
      <c r="S915" s="117">
        <v>3577000</v>
      </c>
      <c r="T915" s="117"/>
      <c r="U915" s="160">
        <v>360000</v>
      </c>
      <c r="V915" s="160">
        <v>245000</v>
      </c>
      <c r="W915" s="160">
        <v>250000</v>
      </c>
      <c r="X915" s="117">
        <f>U915+V915+W915</f>
        <v>855000</v>
      </c>
      <c r="Y915" s="144">
        <f>X915/(S915/100)</f>
        <v>23.902711769639364</v>
      </c>
      <c r="AA915" s="160">
        <v>300000</v>
      </c>
      <c r="AB915" s="160">
        <v>300000</v>
      </c>
      <c r="AC915" s="160">
        <v>300000</v>
      </c>
      <c r="AD915" s="117">
        <f>AA915+AB915+AC915</f>
        <v>900000</v>
      </c>
      <c r="AE915" s="171">
        <f>AD915/(P915/100)</f>
        <v>25.160749231199329</v>
      </c>
      <c r="AG915" s="117">
        <f>X915+AD915</f>
        <v>1755000</v>
      </c>
      <c r="AH915" s="117">
        <f>AG915/(S915/100)</f>
        <v>49.063461000838693</v>
      </c>
      <c r="AJ915" s="160">
        <v>310000</v>
      </c>
      <c r="AK915" s="160">
        <v>310000</v>
      </c>
      <c r="AL915" s="160">
        <v>310000</v>
      </c>
      <c r="AM915" s="117">
        <f>AJ915+AK915+AL915</f>
        <v>930000</v>
      </c>
      <c r="AN915" s="171">
        <f>AM915/(P915/100)</f>
        <v>25.999440872239308</v>
      </c>
      <c r="AP915" s="160">
        <v>320000</v>
      </c>
      <c r="AQ915" s="160">
        <v>320000</v>
      </c>
      <c r="AR915" s="160">
        <v>252000</v>
      </c>
      <c r="AS915" s="117">
        <f>AP915+AQ915+AR915</f>
        <v>892000</v>
      </c>
      <c r="AT915" s="171">
        <f>AS915/(P915/100)</f>
        <v>24.937098126922002</v>
      </c>
      <c r="AV915" s="117">
        <f>AM915+AS915</f>
        <v>1822000</v>
      </c>
      <c r="AW915" s="117">
        <f>AV915/(S915/100)</f>
        <v>50.936538999161307</v>
      </c>
      <c r="AY915" s="117">
        <f>AG915+AV915</f>
        <v>3577000</v>
      </c>
      <c r="AZ915" s="117">
        <f>AY915/(S915/100)</f>
        <v>100</v>
      </c>
      <c r="BB915" s="117">
        <f t="shared" si="713"/>
        <v>0</v>
      </c>
      <c r="BC915" s="117">
        <f t="shared" si="714"/>
        <v>0</v>
      </c>
      <c r="BD915" s="117">
        <f t="shared" si="715"/>
        <v>3577000</v>
      </c>
      <c r="BE915" s="93"/>
    </row>
    <row r="916" spans="1:57" ht="30" customHeight="1" thickBot="1" x14ac:dyDescent="0.25">
      <c r="A916" s="74"/>
      <c r="B916" s="76"/>
      <c r="C916" s="76"/>
      <c r="D916" s="77"/>
      <c r="E916" s="78"/>
      <c r="F916" s="76"/>
      <c r="G916" s="79"/>
      <c r="H916" s="80"/>
      <c r="I916" s="81"/>
      <c r="J916" s="124" t="s">
        <v>64</v>
      </c>
      <c r="K916" s="82"/>
      <c r="L916" s="83"/>
      <c r="M916" s="77"/>
      <c r="N916" s="101" t="s">
        <v>65</v>
      </c>
      <c r="O916" s="103">
        <v>400000</v>
      </c>
      <c r="P916" s="103">
        <f>P917</f>
        <v>510000</v>
      </c>
      <c r="Q916" s="125">
        <f>Q917</f>
        <v>557000</v>
      </c>
      <c r="R916" s="126">
        <f>R917</f>
        <v>603000</v>
      </c>
      <c r="S916" s="103">
        <f>S917</f>
        <v>510000</v>
      </c>
      <c r="T916" s="103"/>
      <c r="U916" s="103">
        <f>U917</f>
        <v>64000</v>
      </c>
      <c r="V916" s="103">
        <f>V917</f>
        <v>46000</v>
      </c>
      <c r="W916" s="103">
        <f>W917</f>
        <v>45000</v>
      </c>
      <c r="X916" s="103">
        <f t="shared" ref="X916:X975" si="722">U916+V916+W916</f>
        <v>155000</v>
      </c>
      <c r="Y916" s="103">
        <f t="shared" ref="Y916:Y975" si="723">X916/(S916/100)</f>
        <v>30.392156862745097</v>
      </c>
      <c r="AA916" s="103">
        <f>AA917</f>
        <v>40000</v>
      </c>
      <c r="AB916" s="103">
        <f>AB917</f>
        <v>40000</v>
      </c>
      <c r="AC916" s="103">
        <f>AC917</f>
        <v>40000</v>
      </c>
      <c r="AD916" s="103">
        <f t="shared" ref="AD916:AD978" si="724">AA916+AB916+AC916</f>
        <v>120000</v>
      </c>
      <c r="AE916" s="170">
        <f>AD916/(P916/100)</f>
        <v>23.529411764705884</v>
      </c>
      <c r="AG916" s="103">
        <f t="shared" ref="AG916:AG975" si="725">X916+AD916</f>
        <v>275000</v>
      </c>
      <c r="AH916" s="103">
        <f t="shared" ref="AH916:AH975" si="726">AG916/(S916/100)</f>
        <v>53.921568627450981</v>
      </c>
      <c r="AJ916" s="103">
        <f>AJ917</f>
        <v>43000</v>
      </c>
      <c r="AK916" s="103">
        <f>AK917</f>
        <v>43000</v>
      </c>
      <c r="AL916" s="103">
        <f>AL917</f>
        <v>43000</v>
      </c>
      <c r="AM916" s="103">
        <f t="shared" ref="AM916:AM978" si="727">AJ916+AK916+AL916</f>
        <v>129000</v>
      </c>
      <c r="AN916" s="170">
        <f>AM916/(P916/100)</f>
        <v>25.294117647058822</v>
      </c>
      <c r="AP916" s="103">
        <f>AP917</f>
        <v>43000</v>
      </c>
      <c r="AQ916" s="103">
        <f>AQ917</f>
        <v>43000</v>
      </c>
      <c r="AR916" s="103">
        <f>AR917</f>
        <v>20000</v>
      </c>
      <c r="AS916" s="103">
        <f t="shared" ref="AS916:AS978" si="728">AP916+AQ916+AR916</f>
        <v>106000</v>
      </c>
      <c r="AT916" s="170">
        <f>AS916/(P916/100)</f>
        <v>20.784313725490197</v>
      </c>
      <c r="AV916" s="103">
        <f t="shared" ref="AV916:AV975" si="729">AM916+AS916</f>
        <v>235000</v>
      </c>
      <c r="AW916" s="103">
        <f t="shared" ref="AW916:AW975" si="730">AV916/(S916/100)</f>
        <v>46.078431372549019</v>
      </c>
      <c r="AY916" s="103">
        <f t="shared" ref="AY916:AY975" si="731">AG916+AV916</f>
        <v>510000</v>
      </c>
      <c r="AZ916" s="103">
        <f t="shared" ref="AZ916:AZ975" si="732">AY916/(S916/100)</f>
        <v>100</v>
      </c>
      <c r="BB916" s="102">
        <f t="shared" si="713"/>
        <v>0</v>
      </c>
      <c r="BC916" s="103">
        <f t="shared" si="714"/>
        <v>0</v>
      </c>
      <c r="BD916" s="103">
        <f t="shared" si="715"/>
        <v>510000</v>
      </c>
      <c r="BE916" s="93"/>
    </row>
    <row r="917" spans="1:57" ht="30" customHeight="1" x14ac:dyDescent="0.2">
      <c r="A917" s="74"/>
      <c r="B917" s="76"/>
      <c r="C917" s="76"/>
      <c r="D917" s="77"/>
      <c r="E917" s="78"/>
      <c r="F917" s="76"/>
      <c r="G917" s="79"/>
      <c r="H917" s="80"/>
      <c r="I917" s="81"/>
      <c r="J917" s="78"/>
      <c r="K917" s="127">
        <v>1</v>
      </c>
      <c r="L917" s="83"/>
      <c r="M917" s="77"/>
      <c r="N917" s="128" t="s">
        <v>62</v>
      </c>
      <c r="O917" s="117">
        <v>400000</v>
      </c>
      <c r="P917" s="117">
        <v>510000</v>
      </c>
      <c r="Q917" s="117">
        <v>557000</v>
      </c>
      <c r="R917" s="117">
        <v>603000</v>
      </c>
      <c r="S917" s="117">
        <v>510000</v>
      </c>
      <c r="T917" s="117"/>
      <c r="U917" s="160">
        <v>64000</v>
      </c>
      <c r="V917" s="160">
        <v>46000</v>
      </c>
      <c r="W917" s="160">
        <v>45000</v>
      </c>
      <c r="X917" s="117">
        <f>U917+V917+W917</f>
        <v>155000</v>
      </c>
      <c r="Y917" s="144">
        <f>X917/(S917/100)</f>
        <v>30.392156862745097</v>
      </c>
      <c r="AA917" s="160">
        <v>40000</v>
      </c>
      <c r="AB917" s="160">
        <v>40000</v>
      </c>
      <c r="AC917" s="160">
        <v>40000</v>
      </c>
      <c r="AD917" s="117">
        <f>AA917+AB917+AC917</f>
        <v>120000</v>
      </c>
      <c r="AE917" s="171">
        <f>AD917/(P917/100)</f>
        <v>23.529411764705884</v>
      </c>
      <c r="AG917" s="117">
        <f>X917+AD917</f>
        <v>275000</v>
      </c>
      <c r="AH917" s="117">
        <f>AG917/(S917/100)</f>
        <v>53.921568627450981</v>
      </c>
      <c r="AJ917" s="160">
        <v>43000</v>
      </c>
      <c r="AK917" s="160">
        <v>43000</v>
      </c>
      <c r="AL917" s="160">
        <v>43000</v>
      </c>
      <c r="AM917" s="117">
        <f>AJ917+AK917+AL917</f>
        <v>129000</v>
      </c>
      <c r="AN917" s="171">
        <f>AM917/(P917/100)</f>
        <v>25.294117647058822</v>
      </c>
      <c r="AP917" s="160">
        <v>43000</v>
      </c>
      <c r="AQ917" s="160">
        <v>43000</v>
      </c>
      <c r="AR917" s="160">
        <v>20000</v>
      </c>
      <c r="AS917" s="117">
        <f>AP917+AQ917+AR917</f>
        <v>106000</v>
      </c>
      <c r="AT917" s="171">
        <f>AS917/(P917/100)</f>
        <v>20.784313725490197</v>
      </c>
      <c r="AV917" s="117">
        <f>AM917+AS917</f>
        <v>235000</v>
      </c>
      <c r="AW917" s="117">
        <f>AV917/(S917/100)</f>
        <v>46.078431372549019</v>
      </c>
      <c r="AY917" s="117">
        <f>AG917+AV917</f>
        <v>510000</v>
      </c>
      <c r="AZ917" s="117">
        <f>AY917/(S917/100)</f>
        <v>100</v>
      </c>
      <c r="BB917" s="117">
        <f t="shared" si="713"/>
        <v>0</v>
      </c>
      <c r="BC917" s="117">
        <f t="shared" si="714"/>
        <v>0</v>
      </c>
      <c r="BD917" s="117">
        <f t="shared" si="715"/>
        <v>510000</v>
      </c>
      <c r="BE917" s="93"/>
    </row>
    <row r="918" spans="1:57" ht="30" customHeight="1" x14ac:dyDescent="0.2">
      <c r="A918" s="74"/>
      <c r="B918" s="76"/>
      <c r="C918" s="76"/>
      <c r="D918" s="77"/>
      <c r="E918" s="78"/>
      <c r="F918" s="76"/>
      <c r="G918" s="79"/>
      <c r="H918" s="80"/>
      <c r="I918" s="81"/>
      <c r="J918" s="124" t="s">
        <v>52</v>
      </c>
      <c r="K918" s="82"/>
      <c r="L918" s="83"/>
      <c r="M918" s="77"/>
      <c r="N918" s="101" t="s">
        <v>53</v>
      </c>
      <c r="O918" s="102">
        <v>15000</v>
      </c>
      <c r="P918" s="103">
        <f>P919+P920+P921+P922</f>
        <v>19000</v>
      </c>
      <c r="Q918" s="125">
        <f>Q919+Q920+Q921+Q922</f>
        <v>20000</v>
      </c>
      <c r="R918" s="126">
        <f>R919+R920+R921+R922</f>
        <v>21000</v>
      </c>
      <c r="S918" s="103">
        <f>S919+S920+S921+S922</f>
        <v>19000</v>
      </c>
      <c r="T918" s="103"/>
      <c r="U918" s="103">
        <f>U919+U920+U921+U922</f>
        <v>1000</v>
      </c>
      <c r="V918" s="103">
        <f>V919+V920+V921+V922</f>
        <v>2000</v>
      </c>
      <c r="W918" s="103">
        <f>W919+W920+W921+W922</f>
        <v>2500</v>
      </c>
      <c r="X918" s="103">
        <f t="shared" si="722"/>
        <v>5500</v>
      </c>
      <c r="Y918" s="103">
        <f t="shared" si="723"/>
        <v>28.94736842105263</v>
      </c>
      <c r="AA918" s="103">
        <f>AA919+AA920+AA921+AA922</f>
        <v>3000</v>
      </c>
      <c r="AB918" s="103">
        <f>AB919+AB920+AB921+AB922</f>
        <v>2000</v>
      </c>
      <c r="AC918" s="103">
        <f>AC919+AC920+AC921+AC922</f>
        <v>500</v>
      </c>
      <c r="AD918" s="103">
        <f t="shared" si="724"/>
        <v>5500</v>
      </c>
      <c r="AE918" s="103">
        <f>AD918/(S918/100)</f>
        <v>28.94736842105263</v>
      </c>
      <c r="AG918" s="103">
        <f t="shared" si="725"/>
        <v>11000</v>
      </c>
      <c r="AH918" s="103">
        <f t="shared" si="726"/>
        <v>57.89473684210526</v>
      </c>
      <c r="AJ918" s="103">
        <f>AJ919+AJ920+AJ921+AJ922</f>
        <v>1500</v>
      </c>
      <c r="AK918" s="103">
        <f>AK919+AK920+AK921+AK922</f>
        <v>1000</v>
      </c>
      <c r="AL918" s="103">
        <f>AL919+AL920+AL921+AL922</f>
        <v>1000</v>
      </c>
      <c r="AM918" s="103">
        <f t="shared" si="727"/>
        <v>3500</v>
      </c>
      <c r="AN918" s="103">
        <f>AM918/(S918/100)</f>
        <v>18.421052631578949</v>
      </c>
      <c r="AP918" s="103">
        <f>AP919+AP920+AP921+AP922</f>
        <v>2000</v>
      </c>
      <c r="AQ918" s="103">
        <f>AQ919+AQ920+AQ921+AQ922</f>
        <v>1500</v>
      </c>
      <c r="AR918" s="103">
        <f>AR919+AR920+AR921+AR922</f>
        <v>1000</v>
      </c>
      <c r="AS918" s="103">
        <f t="shared" si="728"/>
        <v>4500</v>
      </c>
      <c r="AT918" s="103">
        <f>AS918/(S918/100)</f>
        <v>23.684210526315791</v>
      </c>
      <c r="AV918" s="103">
        <f t="shared" si="729"/>
        <v>8000</v>
      </c>
      <c r="AW918" s="103">
        <f t="shared" si="730"/>
        <v>42.10526315789474</v>
      </c>
      <c r="AY918" s="103">
        <f t="shared" si="731"/>
        <v>19000</v>
      </c>
      <c r="AZ918" s="103">
        <f t="shared" si="732"/>
        <v>100</v>
      </c>
      <c r="BB918" s="102">
        <f t="shared" si="713"/>
        <v>0</v>
      </c>
      <c r="BC918" s="103">
        <f t="shared" si="714"/>
        <v>0</v>
      </c>
      <c r="BD918" s="103">
        <f t="shared" si="715"/>
        <v>19000</v>
      </c>
      <c r="BE918" s="93"/>
    </row>
    <row r="919" spans="1:57" ht="30" customHeight="1" x14ac:dyDescent="0.2">
      <c r="A919" s="74"/>
      <c r="B919" s="76"/>
      <c r="C919" s="76"/>
      <c r="D919" s="77"/>
      <c r="E919" s="78"/>
      <c r="F919" s="76"/>
      <c r="G919" s="79"/>
      <c r="H919" s="80"/>
      <c r="I919" s="81"/>
      <c r="J919" s="78"/>
      <c r="K919" s="127">
        <v>2</v>
      </c>
      <c r="L919" s="83"/>
      <c r="M919" s="77"/>
      <c r="N919" s="128" t="s">
        <v>54</v>
      </c>
      <c r="O919" s="129">
        <v>2000</v>
      </c>
      <c r="P919" s="117">
        <v>1000</v>
      </c>
      <c r="Q919" s="117">
        <v>1000</v>
      </c>
      <c r="R919" s="117">
        <v>1000</v>
      </c>
      <c r="S919" s="117">
        <v>1000</v>
      </c>
      <c r="T919" s="117"/>
      <c r="U919" s="117"/>
      <c r="V919" s="117"/>
      <c r="W919" s="117">
        <v>500</v>
      </c>
      <c r="X919" s="117">
        <f t="shared" si="722"/>
        <v>500</v>
      </c>
      <c r="Y919" s="144">
        <f t="shared" si="723"/>
        <v>50</v>
      </c>
      <c r="AA919" s="117">
        <v>500</v>
      </c>
      <c r="AB919" s="117"/>
      <c r="AC919" s="117"/>
      <c r="AD919" s="117">
        <f t="shared" si="724"/>
        <v>500</v>
      </c>
      <c r="AE919" s="144">
        <f>AD919/(S919/100)</f>
        <v>50</v>
      </c>
      <c r="AG919" s="117">
        <f t="shared" si="725"/>
        <v>1000</v>
      </c>
      <c r="AH919" s="117">
        <f t="shared" si="726"/>
        <v>100</v>
      </c>
      <c r="AJ919" s="117"/>
      <c r="AK919" s="117"/>
      <c r="AL919" s="117"/>
      <c r="AM919" s="117">
        <f t="shared" si="727"/>
        <v>0</v>
      </c>
      <c r="AN919" s="144">
        <f>AM919/(S919/100)</f>
        <v>0</v>
      </c>
      <c r="AP919" s="117"/>
      <c r="AQ919" s="117"/>
      <c r="AR919" s="117"/>
      <c r="AS919" s="117">
        <f t="shared" si="728"/>
        <v>0</v>
      </c>
      <c r="AT919" s="144">
        <f>AS919/(S919/100)</f>
        <v>0</v>
      </c>
      <c r="AV919" s="117">
        <f t="shared" si="729"/>
        <v>0</v>
      </c>
      <c r="AW919" s="117">
        <f t="shared" si="730"/>
        <v>0</v>
      </c>
      <c r="AY919" s="117">
        <f t="shared" si="731"/>
        <v>1000</v>
      </c>
      <c r="AZ919" s="117">
        <f t="shared" si="732"/>
        <v>100</v>
      </c>
      <c r="BB919" s="117">
        <f t="shared" si="713"/>
        <v>0</v>
      </c>
      <c r="BC919" s="117">
        <f t="shared" si="714"/>
        <v>0</v>
      </c>
      <c r="BD919" s="117">
        <f t="shared" si="715"/>
        <v>1000</v>
      </c>
      <c r="BE919" s="93"/>
    </row>
    <row r="920" spans="1:57" ht="30" customHeight="1" x14ac:dyDescent="0.2">
      <c r="A920" s="74"/>
      <c r="B920" s="76"/>
      <c r="C920" s="76"/>
      <c r="D920" s="77"/>
      <c r="E920" s="78"/>
      <c r="F920" s="76"/>
      <c r="G920" s="79"/>
      <c r="H920" s="80"/>
      <c r="I920" s="81"/>
      <c r="J920" s="78"/>
      <c r="K920" s="127">
        <v>3</v>
      </c>
      <c r="L920" s="83"/>
      <c r="M920" s="77"/>
      <c r="N920" s="128" t="s">
        <v>66</v>
      </c>
      <c r="O920" s="129">
        <v>2000</v>
      </c>
      <c r="P920" s="117">
        <v>3000</v>
      </c>
      <c r="Q920" s="117">
        <v>3000</v>
      </c>
      <c r="R920" s="117">
        <v>3000</v>
      </c>
      <c r="S920" s="117">
        <v>3000</v>
      </c>
      <c r="T920" s="117"/>
      <c r="U920" s="117"/>
      <c r="V920" s="117"/>
      <c r="W920" s="117">
        <v>1000</v>
      </c>
      <c r="X920" s="117">
        <f t="shared" si="722"/>
        <v>1000</v>
      </c>
      <c r="Y920" s="144">
        <f t="shared" si="723"/>
        <v>33.333333333333336</v>
      </c>
      <c r="AA920" s="117">
        <v>500</v>
      </c>
      <c r="AB920" s="117">
        <v>500</v>
      </c>
      <c r="AC920" s="117"/>
      <c r="AD920" s="117">
        <f t="shared" si="724"/>
        <v>1000</v>
      </c>
      <c r="AE920" s="144">
        <f>AD920/(S920/100)</f>
        <v>33.333333333333336</v>
      </c>
      <c r="AG920" s="117">
        <f t="shared" si="725"/>
        <v>2000</v>
      </c>
      <c r="AH920" s="117">
        <f t="shared" si="726"/>
        <v>66.666666666666671</v>
      </c>
      <c r="AJ920" s="117">
        <v>500</v>
      </c>
      <c r="AK920" s="117">
        <v>500</v>
      </c>
      <c r="AL920" s="117"/>
      <c r="AM920" s="117">
        <f t="shared" si="727"/>
        <v>1000</v>
      </c>
      <c r="AN920" s="144">
        <f>AM920/(S920/100)</f>
        <v>33.333333333333336</v>
      </c>
      <c r="AP920" s="117"/>
      <c r="AQ920" s="117"/>
      <c r="AR920" s="117"/>
      <c r="AS920" s="117">
        <f t="shared" si="728"/>
        <v>0</v>
      </c>
      <c r="AT920" s="144">
        <f>AS920/(S920/100)</f>
        <v>0</v>
      </c>
      <c r="AV920" s="117">
        <f t="shared" si="729"/>
        <v>1000</v>
      </c>
      <c r="AW920" s="117">
        <f t="shared" si="730"/>
        <v>33.333333333333336</v>
      </c>
      <c r="AY920" s="117">
        <f t="shared" si="731"/>
        <v>3000</v>
      </c>
      <c r="AZ920" s="117">
        <f t="shared" si="732"/>
        <v>100</v>
      </c>
      <c r="BB920" s="117">
        <f t="shared" si="713"/>
        <v>0</v>
      </c>
      <c r="BC920" s="117">
        <f t="shared" si="714"/>
        <v>0</v>
      </c>
      <c r="BD920" s="117">
        <f t="shared" si="715"/>
        <v>3000</v>
      </c>
      <c r="BE920" s="93"/>
    </row>
    <row r="921" spans="1:57" ht="30" customHeight="1" x14ac:dyDescent="0.2">
      <c r="A921" s="74"/>
      <c r="B921" s="76"/>
      <c r="C921" s="76"/>
      <c r="D921" s="77"/>
      <c r="E921" s="78"/>
      <c r="F921" s="76"/>
      <c r="G921" s="79"/>
      <c r="H921" s="80"/>
      <c r="I921" s="81"/>
      <c r="J921" s="78"/>
      <c r="K921" s="127">
        <v>5</v>
      </c>
      <c r="L921" s="83"/>
      <c r="M921" s="77"/>
      <c r="N921" s="128" t="s">
        <v>55</v>
      </c>
      <c r="O921" s="129">
        <v>10000</v>
      </c>
      <c r="P921" s="117">
        <v>12000</v>
      </c>
      <c r="Q921" s="117">
        <v>13000</v>
      </c>
      <c r="R921" s="117">
        <v>14000</v>
      </c>
      <c r="S921" s="117">
        <v>12000</v>
      </c>
      <c r="T921" s="117"/>
      <c r="U921" s="117">
        <v>1000</v>
      </c>
      <c r="V921" s="117">
        <v>2000</v>
      </c>
      <c r="W921" s="117"/>
      <c r="X921" s="117">
        <f t="shared" si="722"/>
        <v>3000</v>
      </c>
      <c r="Y921" s="144">
        <f t="shared" si="723"/>
        <v>25</v>
      </c>
      <c r="AA921" s="117"/>
      <c r="AB921" s="117">
        <v>1500</v>
      </c>
      <c r="AC921" s="117">
        <v>500</v>
      </c>
      <c r="AD921" s="117">
        <f t="shared" si="724"/>
        <v>2000</v>
      </c>
      <c r="AE921" s="144">
        <f>AD921/(S921/100)</f>
        <v>16.666666666666668</v>
      </c>
      <c r="AG921" s="117">
        <f t="shared" si="725"/>
        <v>5000</v>
      </c>
      <c r="AH921" s="117">
        <f t="shared" si="726"/>
        <v>41.666666666666664</v>
      </c>
      <c r="AJ921" s="117">
        <v>1000</v>
      </c>
      <c r="AK921" s="117">
        <v>500</v>
      </c>
      <c r="AL921" s="117">
        <v>1000</v>
      </c>
      <c r="AM921" s="117">
        <f t="shared" si="727"/>
        <v>2500</v>
      </c>
      <c r="AN921" s="144">
        <f>AM921/(S921/100)</f>
        <v>20.833333333333332</v>
      </c>
      <c r="AP921" s="117">
        <v>2000</v>
      </c>
      <c r="AQ921" s="117">
        <v>1500</v>
      </c>
      <c r="AR921" s="117">
        <v>1000</v>
      </c>
      <c r="AS921" s="117">
        <f t="shared" si="728"/>
        <v>4500</v>
      </c>
      <c r="AT921" s="144">
        <f>AS921/(S921/100)</f>
        <v>37.5</v>
      </c>
      <c r="AV921" s="117">
        <f t="shared" si="729"/>
        <v>7000</v>
      </c>
      <c r="AW921" s="117">
        <f t="shared" si="730"/>
        <v>58.333333333333336</v>
      </c>
      <c r="AY921" s="117">
        <f t="shared" si="731"/>
        <v>12000</v>
      </c>
      <c r="AZ921" s="117">
        <f t="shared" si="732"/>
        <v>100</v>
      </c>
      <c r="BB921" s="117">
        <f t="shared" si="713"/>
        <v>0</v>
      </c>
      <c r="BC921" s="117">
        <f t="shared" si="714"/>
        <v>0</v>
      </c>
      <c r="BD921" s="117">
        <f t="shared" si="715"/>
        <v>12000</v>
      </c>
      <c r="BE921" s="93"/>
    </row>
    <row r="922" spans="1:57" ht="30" customHeight="1" x14ac:dyDescent="0.2">
      <c r="A922" s="74"/>
      <c r="B922" s="76"/>
      <c r="C922" s="76"/>
      <c r="D922" s="77"/>
      <c r="E922" s="78"/>
      <c r="F922" s="76"/>
      <c r="G922" s="79"/>
      <c r="H922" s="80"/>
      <c r="I922" s="81"/>
      <c r="J922" s="78"/>
      <c r="K922" s="127">
        <v>7</v>
      </c>
      <c r="L922" s="83"/>
      <c r="M922" s="77"/>
      <c r="N922" s="128" t="s">
        <v>56</v>
      </c>
      <c r="O922" s="129">
        <v>1000</v>
      </c>
      <c r="P922" s="117">
        <v>3000</v>
      </c>
      <c r="Q922" s="117">
        <v>3000</v>
      </c>
      <c r="R922" s="117">
        <v>3000</v>
      </c>
      <c r="S922" s="117">
        <v>3000</v>
      </c>
      <c r="T922" s="117"/>
      <c r="U922" s="117"/>
      <c r="V922" s="117"/>
      <c r="W922" s="117">
        <v>1000</v>
      </c>
      <c r="X922" s="117">
        <f t="shared" si="722"/>
        <v>1000</v>
      </c>
      <c r="Y922" s="144">
        <f t="shared" si="723"/>
        <v>33.333333333333336</v>
      </c>
      <c r="AA922" s="117">
        <v>2000</v>
      </c>
      <c r="AB922" s="117"/>
      <c r="AC922" s="117"/>
      <c r="AD922" s="117">
        <f t="shared" si="724"/>
        <v>2000</v>
      </c>
      <c r="AE922" s="144">
        <f>AD922/(S922/100)</f>
        <v>66.666666666666671</v>
      </c>
      <c r="AG922" s="117">
        <f t="shared" si="725"/>
        <v>3000</v>
      </c>
      <c r="AH922" s="117">
        <f t="shared" si="726"/>
        <v>100</v>
      </c>
      <c r="AJ922" s="117"/>
      <c r="AK922" s="117"/>
      <c r="AL922" s="117"/>
      <c r="AM922" s="117">
        <f t="shared" si="727"/>
        <v>0</v>
      </c>
      <c r="AN922" s="144">
        <f>AM922/(S922/100)</f>
        <v>0</v>
      </c>
      <c r="AP922" s="117"/>
      <c r="AQ922" s="117"/>
      <c r="AR922" s="117"/>
      <c r="AS922" s="117">
        <f t="shared" si="728"/>
        <v>0</v>
      </c>
      <c r="AT922" s="144">
        <f>AS922/(S922/100)</f>
        <v>0</v>
      </c>
      <c r="AV922" s="117">
        <f t="shared" si="729"/>
        <v>0</v>
      </c>
      <c r="AW922" s="117">
        <f t="shared" si="730"/>
        <v>0</v>
      </c>
      <c r="AY922" s="117">
        <f t="shared" si="731"/>
        <v>3000</v>
      </c>
      <c r="AZ922" s="117">
        <f t="shared" si="732"/>
        <v>100</v>
      </c>
      <c r="BB922" s="117">
        <f t="shared" si="713"/>
        <v>0</v>
      </c>
      <c r="BC922" s="117">
        <f t="shared" si="714"/>
        <v>0</v>
      </c>
      <c r="BD922" s="117">
        <f t="shared" si="715"/>
        <v>3000</v>
      </c>
      <c r="BE922" s="93"/>
    </row>
    <row r="923" spans="1:57" ht="30" customHeight="1" x14ac:dyDescent="0.2">
      <c r="A923" s="74"/>
      <c r="B923" s="76"/>
      <c r="C923" s="76"/>
      <c r="D923" s="82"/>
      <c r="E923" s="97" t="s">
        <v>57</v>
      </c>
      <c r="F923" s="88"/>
      <c r="G923" s="104"/>
      <c r="H923" s="105"/>
      <c r="I923" s="376"/>
      <c r="J923" s="78"/>
      <c r="K923" s="82"/>
      <c r="L923" s="83"/>
      <c r="M923" s="77"/>
      <c r="N923" s="84" t="s">
        <v>138</v>
      </c>
      <c r="O923" s="98">
        <v>2000</v>
      </c>
      <c r="P923" s="99">
        <f t="shared" ref="P923:W928" si="733">P924</f>
        <v>2500000</v>
      </c>
      <c r="Q923" s="86">
        <f t="shared" si="733"/>
        <v>2826000</v>
      </c>
      <c r="R923" s="87">
        <f t="shared" si="733"/>
        <v>3139000</v>
      </c>
      <c r="S923" s="99">
        <f t="shared" si="733"/>
        <v>2500000</v>
      </c>
      <c r="T923" s="99"/>
      <c r="U923" s="99">
        <f t="shared" ref="U923:V927" si="734">U924</f>
        <v>0</v>
      </c>
      <c r="V923" s="99">
        <f t="shared" si="734"/>
        <v>0</v>
      </c>
      <c r="W923" s="99">
        <f>W1555+W924+W1245+W1301+W1499</f>
        <v>200000</v>
      </c>
      <c r="X923" s="99">
        <f t="shared" si="722"/>
        <v>200000</v>
      </c>
      <c r="Y923" s="99">
        <f t="shared" si="723"/>
        <v>8</v>
      </c>
      <c r="AA923" s="99">
        <f t="shared" ref="AA923:AC928" si="735">AA924</f>
        <v>250000</v>
      </c>
      <c r="AB923" s="99">
        <f t="shared" si="735"/>
        <v>250000</v>
      </c>
      <c r="AC923" s="99">
        <f>AC1555+AC924+AC1245+AC1301+AC1499</f>
        <v>250000</v>
      </c>
      <c r="AD923" s="99">
        <f t="shared" si="724"/>
        <v>750000</v>
      </c>
      <c r="AE923" s="99">
        <f t="shared" ref="AE923:AE972" si="736">AD923/(S923/100)</f>
        <v>30</v>
      </c>
      <c r="AG923" s="99">
        <f t="shared" si="725"/>
        <v>950000</v>
      </c>
      <c r="AH923" s="99">
        <f t="shared" si="726"/>
        <v>38</v>
      </c>
      <c r="AJ923" s="99">
        <f t="shared" ref="AJ923:AL928" si="737">AJ924</f>
        <v>300000</v>
      </c>
      <c r="AK923" s="99">
        <f t="shared" si="737"/>
        <v>300000</v>
      </c>
      <c r="AL923" s="99">
        <f>AL1555+AL924+AL1245+AL1301+AL1499</f>
        <v>325000</v>
      </c>
      <c r="AM923" s="99">
        <f t="shared" si="727"/>
        <v>925000</v>
      </c>
      <c r="AN923" s="99">
        <f t="shared" ref="AN923:AN972" si="738">AM923/(S923/100)</f>
        <v>37</v>
      </c>
      <c r="AP923" s="99">
        <f t="shared" ref="AP923:AR928" si="739">AP924</f>
        <v>200000</v>
      </c>
      <c r="AQ923" s="99">
        <f t="shared" si="739"/>
        <v>200000</v>
      </c>
      <c r="AR923" s="99">
        <f>AR1555+AR924+AR1245+AR1301+AR1499</f>
        <v>225000</v>
      </c>
      <c r="AS923" s="99">
        <f t="shared" si="728"/>
        <v>625000</v>
      </c>
      <c r="AT923" s="99">
        <f t="shared" ref="AT923:AT972" si="740">AS923/(S923/100)</f>
        <v>25</v>
      </c>
      <c r="AV923" s="99">
        <f t="shared" si="729"/>
        <v>1550000</v>
      </c>
      <c r="AW923" s="99">
        <f t="shared" si="730"/>
        <v>62</v>
      </c>
      <c r="AY923" s="99">
        <f t="shared" si="731"/>
        <v>2500000</v>
      </c>
      <c r="AZ923" s="99">
        <f t="shared" si="732"/>
        <v>100</v>
      </c>
      <c r="BB923" s="98">
        <f t="shared" si="713"/>
        <v>0</v>
      </c>
      <c r="BC923" s="99">
        <f t="shared" si="714"/>
        <v>0</v>
      </c>
      <c r="BD923" s="99">
        <f t="shared" si="715"/>
        <v>2500000</v>
      </c>
      <c r="BE923" s="93"/>
    </row>
    <row r="924" spans="1:57" ht="30" customHeight="1" x14ac:dyDescent="0.2">
      <c r="A924" s="74"/>
      <c r="B924" s="76"/>
      <c r="C924" s="76"/>
      <c r="D924" s="77"/>
      <c r="E924" s="78"/>
      <c r="F924" s="100">
        <v>1</v>
      </c>
      <c r="G924" s="79"/>
      <c r="H924" s="80"/>
      <c r="I924" s="81"/>
      <c r="J924" s="78"/>
      <c r="K924" s="82"/>
      <c r="L924" s="83"/>
      <c r="M924" s="77"/>
      <c r="N924" s="101" t="s">
        <v>158</v>
      </c>
      <c r="O924" s="102">
        <v>2000</v>
      </c>
      <c r="P924" s="103">
        <f t="shared" si="733"/>
        <v>2500000</v>
      </c>
      <c r="Q924" s="125">
        <f t="shared" si="733"/>
        <v>2826000</v>
      </c>
      <c r="R924" s="126">
        <f t="shared" si="733"/>
        <v>3139000</v>
      </c>
      <c r="S924" s="103">
        <f t="shared" si="733"/>
        <v>2500000</v>
      </c>
      <c r="T924" s="103"/>
      <c r="U924" s="103">
        <f t="shared" si="734"/>
        <v>0</v>
      </c>
      <c r="V924" s="103">
        <f t="shared" si="734"/>
        <v>0</v>
      </c>
      <c r="W924" s="103">
        <f>W1556+W925+W1246+W1302+W1500</f>
        <v>200000</v>
      </c>
      <c r="X924" s="103">
        <f t="shared" si="722"/>
        <v>200000</v>
      </c>
      <c r="Y924" s="103">
        <f t="shared" si="723"/>
        <v>8</v>
      </c>
      <c r="AA924" s="103">
        <f t="shared" si="735"/>
        <v>250000</v>
      </c>
      <c r="AB924" s="103">
        <f t="shared" si="735"/>
        <v>250000</v>
      </c>
      <c r="AC924" s="103">
        <f>AC1556+AC925+AC1246+AC1302+AC1500</f>
        <v>250000</v>
      </c>
      <c r="AD924" s="103">
        <f t="shared" si="724"/>
        <v>750000</v>
      </c>
      <c r="AE924" s="103">
        <f t="shared" si="736"/>
        <v>30</v>
      </c>
      <c r="AG924" s="103">
        <f t="shared" si="725"/>
        <v>950000</v>
      </c>
      <c r="AH924" s="103">
        <f t="shared" si="726"/>
        <v>38</v>
      </c>
      <c r="AJ924" s="103">
        <f t="shared" si="737"/>
        <v>300000</v>
      </c>
      <c r="AK924" s="103">
        <f t="shared" si="737"/>
        <v>300000</v>
      </c>
      <c r="AL924" s="103">
        <f>AL1556+AL925+AL1246+AL1302+AL1500</f>
        <v>325000</v>
      </c>
      <c r="AM924" s="103">
        <f t="shared" si="727"/>
        <v>925000</v>
      </c>
      <c r="AN924" s="103">
        <f t="shared" si="738"/>
        <v>37</v>
      </c>
      <c r="AP924" s="103">
        <f t="shared" si="739"/>
        <v>200000</v>
      </c>
      <c r="AQ924" s="103">
        <f t="shared" si="739"/>
        <v>200000</v>
      </c>
      <c r="AR924" s="103">
        <f>AR1556+AR925+AR1246+AR1302+AR1500</f>
        <v>225000</v>
      </c>
      <c r="AS924" s="103">
        <f t="shared" si="728"/>
        <v>625000</v>
      </c>
      <c r="AT924" s="103">
        <f t="shared" si="740"/>
        <v>25</v>
      </c>
      <c r="AV924" s="103">
        <f t="shared" si="729"/>
        <v>1550000</v>
      </c>
      <c r="AW924" s="103">
        <f t="shared" si="730"/>
        <v>62</v>
      </c>
      <c r="AY924" s="103">
        <f t="shared" si="731"/>
        <v>2500000</v>
      </c>
      <c r="AZ924" s="103">
        <f t="shared" si="732"/>
        <v>100</v>
      </c>
      <c r="BB924" s="102">
        <f t="shared" si="713"/>
        <v>0</v>
      </c>
      <c r="BC924" s="103">
        <f t="shared" si="714"/>
        <v>0</v>
      </c>
      <c r="BD924" s="103">
        <f t="shared" si="715"/>
        <v>2500000</v>
      </c>
      <c r="BE924" s="93"/>
    </row>
    <row r="925" spans="1:57" ht="30" customHeight="1" x14ac:dyDescent="0.2">
      <c r="A925" s="74"/>
      <c r="B925" s="76"/>
      <c r="C925" s="76"/>
      <c r="D925" s="77"/>
      <c r="E925" s="78"/>
      <c r="F925" s="76"/>
      <c r="G925" s="104">
        <v>0</v>
      </c>
      <c r="H925" s="105"/>
      <c r="I925" s="81"/>
      <c r="J925" s="78"/>
      <c r="K925" s="82"/>
      <c r="L925" s="83"/>
      <c r="M925" s="77"/>
      <c r="N925" s="101" t="s">
        <v>158</v>
      </c>
      <c r="O925" s="102">
        <v>2000</v>
      </c>
      <c r="P925" s="103">
        <f t="shared" si="733"/>
        <v>2500000</v>
      </c>
      <c r="Q925" s="125">
        <f t="shared" si="733"/>
        <v>2826000</v>
      </c>
      <c r="R925" s="126">
        <f t="shared" si="733"/>
        <v>3139000</v>
      </c>
      <c r="S925" s="103">
        <f t="shared" si="733"/>
        <v>2500000</v>
      </c>
      <c r="T925" s="103"/>
      <c r="U925" s="103">
        <f t="shared" si="734"/>
        <v>0</v>
      </c>
      <c r="V925" s="103">
        <f t="shared" si="734"/>
        <v>0</v>
      </c>
      <c r="W925" s="103">
        <f>W1557+W926+W1247+W1303+W1501</f>
        <v>200000</v>
      </c>
      <c r="X925" s="103">
        <f t="shared" si="722"/>
        <v>200000</v>
      </c>
      <c r="Y925" s="103">
        <f t="shared" si="723"/>
        <v>8</v>
      </c>
      <c r="AA925" s="103">
        <f t="shared" si="735"/>
        <v>250000</v>
      </c>
      <c r="AB925" s="103">
        <f t="shared" si="735"/>
        <v>250000</v>
      </c>
      <c r="AC925" s="103">
        <f>AC1557+AC926+AC1247+AC1303+AC1501</f>
        <v>250000</v>
      </c>
      <c r="AD925" s="103">
        <f t="shared" si="724"/>
        <v>750000</v>
      </c>
      <c r="AE925" s="103">
        <f t="shared" si="736"/>
        <v>30</v>
      </c>
      <c r="AG925" s="103">
        <f t="shared" si="725"/>
        <v>950000</v>
      </c>
      <c r="AH925" s="103">
        <f t="shared" si="726"/>
        <v>38</v>
      </c>
      <c r="AJ925" s="103">
        <f t="shared" si="737"/>
        <v>300000</v>
      </c>
      <c r="AK925" s="103">
        <f t="shared" si="737"/>
        <v>300000</v>
      </c>
      <c r="AL925" s="103">
        <f>AL1557+AL926+AL1247+AL1303+AL1501</f>
        <v>325000</v>
      </c>
      <c r="AM925" s="103">
        <f t="shared" si="727"/>
        <v>925000</v>
      </c>
      <c r="AN925" s="103">
        <f t="shared" si="738"/>
        <v>37</v>
      </c>
      <c r="AP925" s="103">
        <f t="shared" si="739"/>
        <v>200000</v>
      </c>
      <c r="AQ925" s="103">
        <f t="shared" si="739"/>
        <v>200000</v>
      </c>
      <c r="AR925" s="103">
        <f>AR1557+AR926+AR1247+AR1303+AR1501</f>
        <v>225000</v>
      </c>
      <c r="AS925" s="103">
        <f t="shared" si="728"/>
        <v>625000</v>
      </c>
      <c r="AT925" s="103">
        <f t="shared" si="740"/>
        <v>25</v>
      </c>
      <c r="AV925" s="103">
        <f t="shared" si="729"/>
        <v>1550000</v>
      </c>
      <c r="AW925" s="103">
        <f t="shared" si="730"/>
        <v>62</v>
      </c>
      <c r="AY925" s="103">
        <f t="shared" si="731"/>
        <v>2500000</v>
      </c>
      <c r="AZ925" s="103">
        <f t="shared" si="732"/>
        <v>100</v>
      </c>
      <c r="BB925" s="102">
        <f t="shared" si="713"/>
        <v>0</v>
      </c>
      <c r="BC925" s="103">
        <f t="shared" si="714"/>
        <v>0</v>
      </c>
      <c r="BD925" s="103">
        <f t="shared" si="715"/>
        <v>2500000</v>
      </c>
      <c r="BE925" s="93"/>
    </row>
    <row r="926" spans="1:57" ht="30" customHeight="1" x14ac:dyDescent="0.2">
      <c r="A926" s="74"/>
      <c r="B926" s="76"/>
      <c r="C926" s="76"/>
      <c r="D926" s="77"/>
      <c r="E926" s="78"/>
      <c r="F926" s="76"/>
      <c r="G926" s="104"/>
      <c r="H926" s="169" t="s">
        <v>43</v>
      </c>
      <c r="I926" s="81"/>
      <c r="J926" s="78"/>
      <c r="K926" s="82"/>
      <c r="L926" s="83"/>
      <c r="M926" s="77"/>
      <c r="N926" s="101" t="s">
        <v>158</v>
      </c>
      <c r="O926" s="102">
        <v>2000</v>
      </c>
      <c r="P926" s="103">
        <f t="shared" si="733"/>
        <v>2500000</v>
      </c>
      <c r="Q926" s="125">
        <f t="shared" si="733"/>
        <v>2826000</v>
      </c>
      <c r="R926" s="126">
        <f t="shared" si="733"/>
        <v>3139000</v>
      </c>
      <c r="S926" s="103">
        <f t="shared" si="733"/>
        <v>2500000</v>
      </c>
      <c r="T926" s="103"/>
      <c r="U926" s="103">
        <f t="shared" si="734"/>
        <v>0</v>
      </c>
      <c r="V926" s="103">
        <f t="shared" si="734"/>
        <v>0</v>
      </c>
      <c r="W926" s="103">
        <f>W1558+W927+W1248+W1304+W1502</f>
        <v>200000</v>
      </c>
      <c r="X926" s="103">
        <f t="shared" si="722"/>
        <v>200000</v>
      </c>
      <c r="Y926" s="103">
        <f t="shared" si="723"/>
        <v>8</v>
      </c>
      <c r="AA926" s="103">
        <f t="shared" si="735"/>
        <v>250000</v>
      </c>
      <c r="AB926" s="103">
        <f t="shared" si="735"/>
        <v>250000</v>
      </c>
      <c r="AC926" s="103">
        <f>AC1558+AC927+AC1248+AC1304+AC1502</f>
        <v>250000</v>
      </c>
      <c r="AD926" s="103">
        <f t="shared" si="724"/>
        <v>750000</v>
      </c>
      <c r="AE926" s="103">
        <f t="shared" si="736"/>
        <v>30</v>
      </c>
      <c r="AG926" s="103">
        <f t="shared" si="725"/>
        <v>950000</v>
      </c>
      <c r="AH926" s="103">
        <f t="shared" si="726"/>
        <v>38</v>
      </c>
      <c r="AJ926" s="103">
        <f t="shared" si="737"/>
        <v>300000</v>
      </c>
      <c r="AK926" s="103">
        <f t="shared" si="737"/>
        <v>300000</v>
      </c>
      <c r="AL926" s="103">
        <f>AL1558+AL927+AL1248+AL1304+AL1502</f>
        <v>325000</v>
      </c>
      <c r="AM926" s="103">
        <f t="shared" si="727"/>
        <v>925000</v>
      </c>
      <c r="AN926" s="103">
        <f t="shared" si="738"/>
        <v>37</v>
      </c>
      <c r="AP926" s="103">
        <f t="shared" si="739"/>
        <v>200000</v>
      </c>
      <c r="AQ926" s="103">
        <f t="shared" si="739"/>
        <v>200000</v>
      </c>
      <c r="AR926" s="103">
        <f>AR1558+AR927+AR1248+AR1304+AR1502</f>
        <v>225000</v>
      </c>
      <c r="AS926" s="103">
        <f t="shared" si="728"/>
        <v>625000</v>
      </c>
      <c r="AT926" s="103">
        <f t="shared" si="740"/>
        <v>25</v>
      </c>
      <c r="AV926" s="103">
        <f t="shared" si="729"/>
        <v>1550000</v>
      </c>
      <c r="AW926" s="103">
        <f t="shared" si="730"/>
        <v>62</v>
      </c>
      <c r="AY926" s="103">
        <f t="shared" si="731"/>
        <v>2500000</v>
      </c>
      <c r="AZ926" s="103">
        <f t="shared" si="732"/>
        <v>100</v>
      </c>
      <c r="BB926" s="102">
        <f t="shared" si="713"/>
        <v>0</v>
      </c>
      <c r="BC926" s="103">
        <f t="shared" si="714"/>
        <v>0</v>
      </c>
      <c r="BD926" s="103">
        <f t="shared" si="715"/>
        <v>2500000</v>
      </c>
      <c r="BE926" s="93"/>
    </row>
    <row r="927" spans="1:57" ht="30" customHeight="1" x14ac:dyDescent="0.2">
      <c r="A927" s="74"/>
      <c r="B927" s="76"/>
      <c r="C927" s="76"/>
      <c r="D927" s="77"/>
      <c r="E927" s="78"/>
      <c r="F927" s="76"/>
      <c r="G927" s="79"/>
      <c r="H927" s="80"/>
      <c r="I927" s="118">
        <v>2</v>
      </c>
      <c r="J927" s="78"/>
      <c r="K927" s="82"/>
      <c r="L927" s="83"/>
      <c r="M927" s="77"/>
      <c r="N927" s="119" t="s">
        <v>51</v>
      </c>
      <c r="O927" s="120">
        <v>2000</v>
      </c>
      <c r="P927" s="121">
        <f t="shared" si="733"/>
        <v>2500000</v>
      </c>
      <c r="Q927" s="122">
        <f t="shared" si="733"/>
        <v>2826000</v>
      </c>
      <c r="R927" s="123">
        <f t="shared" si="733"/>
        <v>3139000</v>
      </c>
      <c r="S927" s="121">
        <f t="shared" si="733"/>
        <v>2500000</v>
      </c>
      <c r="T927" s="121"/>
      <c r="U927" s="121">
        <f t="shared" si="734"/>
        <v>0</v>
      </c>
      <c r="V927" s="121">
        <f t="shared" si="734"/>
        <v>0</v>
      </c>
      <c r="W927" s="121">
        <f>W1559+W928+W1249+W1305+W1503</f>
        <v>200000</v>
      </c>
      <c r="X927" s="121">
        <f t="shared" si="722"/>
        <v>200000</v>
      </c>
      <c r="Y927" s="121">
        <f t="shared" si="723"/>
        <v>8</v>
      </c>
      <c r="AA927" s="121">
        <f t="shared" si="735"/>
        <v>250000</v>
      </c>
      <c r="AB927" s="121">
        <f t="shared" si="735"/>
        <v>250000</v>
      </c>
      <c r="AC927" s="121">
        <f>AC1559+AC928+AC1249+AC1305+AC1503</f>
        <v>250000</v>
      </c>
      <c r="AD927" s="121">
        <f t="shared" si="724"/>
        <v>750000</v>
      </c>
      <c r="AE927" s="121">
        <f t="shared" si="736"/>
        <v>30</v>
      </c>
      <c r="AG927" s="121">
        <f t="shared" si="725"/>
        <v>950000</v>
      </c>
      <c r="AH927" s="121">
        <f t="shared" si="726"/>
        <v>38</v>
      </c>
      <c r="AJ927" s="121">
        <f t="shared" si="737"/>
        <v>300000</v>
      </c>
      <c r="AK927" s="121">
        <f t="shared" si="737"/>
        <v>300000</v>
      </c>
      <c r="AL927" s="121">
        <f>AL1559+AL928+AL1249+AL1305+AL1503</f>
        <v>325000</v>
      </c>
      <c r="AM927" s="121">
        <f t="shared" si="727"/>
        <v>925000</v>
      </c>
      <c r="AN927" s="121">
        <f t="shared" si="738"/>
        <v>37</v>
      </c>
      <c r="AP927" s="121">
        <f t="shared" si="739"/>
        <v>200000</v>
      </c>
      <c r="AQ927" s="121">
        <f t="shared" si="739"/>
        <v>200000</v>
      </c>
      <c r="AR927" s="121">
        <f>AR1559+AR928+AR1249+AR1305+AR1503</f>
        <v>225000</v>
      </c>
      <c r="AS927" s="121">
        <f t="shared" si="728"/>
        <v>625000</v>
      </c>
      <c r="AT927" s="121">
        <f t="shared" si="740"/>
        <v>25</v>
      </c>
      <c r="AV927" s="121">
        <f t="shared" si="729"/>
        <v>1550000</v>
      </c>
      <c r="AW927" s="121">
        <f t="shared" si="730"/>
        <v>62</v>
      </c>
      <c r="AY927" s="121">
        <f t="shared" si="731"/>
        <v>2500000</v>
      </c>
      <c r="AZ927" s="121">
        <f t="shared" si="732"/>
        <v>100</v>
      </c>
      <c r="BB927" s="120">
        <f t="shared" si="713"/>
        <v>0</v>
      </c>
      <c r="BC927" s="121">
        <f t="shared" si="714"/>
        <v>0</v>
      </c>
      <c r="BD927" s="121">
        <f t="shared" si="715"/>
        <v>2500000</v>
      </c>
      <c r="BE927" s="93"/>
    </row>
    <row r="928" spans="1:57" ht="30" customHeight="1" x14ac:dyDescent="0.2">
      <c r="A928" s="74"/>
      <c r="B928" s="76"/>
      <c r="C928" s="76"/>
      <c r="D928" s="77"/>
      <c r="E928" s="78"/>
      <c r="F928" s="76"/>
      <c r="G928" s="79"/>
      <c r="H928" s="80"/>
      <c r="I928" s="81"/>
      <c r="J928" s="124" t="s">
        <v>89</v>
      </c>
      <c r="K928" s="82"/>
      <c r="L928" s="83"/>
      <c r="M928" s="77"/>
      <c r="N928" s="101" t="s">
        <v>111</v>
      </c>
      <c r="O928" s="102">
        <v>2000</v>
      </c>
      <c r="P928" s="103">
        <f t="shared" si="733"/>
        <v>2500000</v>
      </c>
      <c r="Q928" s="125">
        <f t="shared" si="733"/>
        <v>2826000</v>
      </c>
      <c r="R928" s="126">
        <f t="shared" si="733"/>
        <v>3139000</v>
      </c>
      <c r="S928" s="103">
        <f t="shared" si="733"/>
        <v>2500000</v>
      </c>
      <c r="T928" s="103"/>
      <c r="U928" s="103">
        <f t="shared" si="733"/>
        <v>0</v>
      </c>
      <c r="V928" s="103">
        <f t="shared" si="733"/>
        <v>0</v>
      </c>
      <c r="W928" s="103">
        <f t="shared" si="733"/>
        <v>200000</v>
      </c>
      <c r="X928" s="103">
        <f t="shared" si="722"/>
        <v>200000</v>
      </c>
      <c r="Y928" s="103">
        <f t="shared" si="723"/>
        <v>8</v>
      </c>
      <c r="AA928" s="103">
        <f t="shared" si="735"/>
        <v>250000</v>
      </c>
      <c r="AB928" s="103">
        <f t="shared" si="735"/>
        <v>250000</v>
      </c>
      <c r="AC928" s="103">
        <f t="shared" si="735"/>
        <v>250000</v>
      </c>
      <c r="AD928" s="103">
        <f t="shared" si="724"/>
        <v>750000</v>
      </c>
      <c r="AE928" s="103">
        <f t="shared" si="736"/>
        <v>30</v>
      </c>
      <c r="AG928" s="103">
        <f t="shared" si="725"/>
        <v>950000</v>
      </c>
      <c r="AH928" s="103">
        <f t="shared" si="726"/>
        <v>38</v>
      </c>
      <c r="AJ928" s="103">
        <f t="shared" si="737"/>
        <v>300000</v>
      </c>
      <c r="AK928" s="103">
        <f t="shared" si="737"/>
        <v>300000</v>
      </c>
      <c r="AL928" s="103">
        <f t="shared" si="737"/>
        <v>325000</v>
      </c>
      <c r="AM928" s="103">
        <f t="shared" si="727"/>
        <v>925000</v>
      </c>
      <c r="AN928" s="103">
        <f t="shared" si="738"/>
        <v>37</v>
      </c>
      <c r="AP928" s="103">
        <f t="shared" si="739"/>
        <v>200000</v>
      </c>
      <c r="AQ928" s="103">
        <f t="shared" si="739"/>
        <v>200000</v>
      </c>
      <c r="AR928" s="103">
        <f t="shared" si="739"/>
        <v>225000</v>
      </c>
      <c r="AS928" s="103">
        <f t="shared" si="728"/>
        <v>625000</v>
      </c>
      <c r="AT928" s="103">
        <f t="shared" si="740"/>
        <v>25</v>
      </c>
      <c r="AV928" s="103">
        <f t="shared" si="729"/>
        <v>1550000</v>
      </c>
      <c r="AW928" s="103">
        <f t="shared" si="730"/>
        <v>62</v>
      </c>
      <c r="AY928" s="103">
        <f t="shared" si="731"/>
        <v>2500000</v>
      </c>
      <c r="AZ928" s="103">
        <f t="shared" si="732"/>
        <v>100</v>
      </c>
      <c r="BB928" s="102">
        <f>S928-AY928</f>
        <v>0</v>
      </c>
      <c r="BC928" s="103">
        <f>BB928/(S928/100)</f>
        <v>0</v>
      </c>
      <c r="BD928" s="103">
        <f>S928-BB928</f>
        <v>2500000</v>
      </c>
      <c r="BE928" s="93"/>
    </row>
    <row r="929" spans="1:57" ht="30" customHeight="1" x14ac:dyDescent="0.2">
      <c r="A929" s="74"/>
      <c r="B929" s="76"/>
      <c r="C929" s="76"/>
      <c r="D929" s="77"/>
      <c r="E929" s="78"/>
      <c r="F929" s="76"/>
      <c r="G929" s="79"/>
      <c r="H929" s="80"/>
      <c r="I929" s="81"/>
      <c r="J929" s="78"/>
      <c r="K929" s="127">
        <v>5</v>
      </c>
      <c r="L929" s="83"/>
      <c r="M929" s="77"/>
      <c r="N929" s="128" t="s">
        <v>115</v>
      </c>
      <c r="O929" s="129">
        <v>2000</v>
      </c>
      <c r="P929" s="117">
        <v>2500000</v>
      </c>
      <c r="Q929" s="117">
        <v>2826000</v>
      </c>
      <c r="R929" s="117">
        <v>3139000</v>
      </c>
      <c r="S929" s="117">
        <v>2500000</v>
      </c>
      <c r="T929" s="117"/>
      <c r="U929" s="117"/>
      <c r="V929" s="117"/>
      <c r="W929" s="117">
        <v>200000</v>
      </c>
      <c r="X929" s="117">
        <f t="shared" si="722"/>
        <v>200000</v>
      </c>
      <c r="Y929" s="144">
        <f t="shared" si="723"/>
        <v>8</v>
      </c>
      <c r="AA929" s="117">
        <v>250000</v>
      </c>
      <c r="AB929" s="117">
        <v>250000</v>
      </c>
      <c r="AC929" s="117">
        <v>250000</v>
      </c>
      <c r="AD929" s="117">
        <f t="shared" si="724"/>
        <v>750000</v>
      </c>
      <c r="AE929" s="144">
        <f t="shared" si="736"/>
        <v>30</v>
      </c>
      <c r="AG929" s="117">
        <f t="shared" si="725"/>
        <v>950000</v>
      </c>
      <c r="AH929" s="117">
        <f t="shared" si="726"/>
        <v>38</v>
      </c>
      <c r="AJ929" s="117">
        <v>300000</v>
      </c>
      <c r="AK929" s="117">
        <v>300000</v>
      </c>
      <c r="AL929" s="117">
        <v>325000</v>
      </c>
      <c r="AM929" s="117">
        <f t="shared" si="727"/>
        <v>925000</v>
      </c>
      <c r="AN929" s="117">
        <f t="shared" si="738"/>
        <v>37</v>
      </c>
      <c r="AP929" s="117">
        <v>200000</v>
      </c>
      <c r="AQ929" s="117">
        <v>200000</v>
      </c>
      <c r="AR929" s="117">
        <v>225000</v>
      </c>
      <c r="AS929" s="117">
        <f t="shared" si="728"/>
        <v>625000</v>
      </c>
      <c r="AT929" s="117">
        <f t="shared" si="740"/>
        <v>25</v>
      </c>
      <c r="AV929" s="117">
        <f t="shared" si="729"/>
        <v>1550000</v>
      </c>
      <c r="AW929" s="117">
        <f t="shared" si="730"/>
        <v>62</v>
      </c>
      <c r="AY929" s="117">
        <f t="shared" si="731"/>
        <v>2500000</v>
      </c>
      <c r="AZ929" s="117">
        <f t="shared" si="732"/>
        <v>100</v>
      </c>
      <c r="BB929" s="117">
        <f>S929-AY929</f>
        <v>0</v>
      </c>
      <c r="BC929" s="117">
        <f>BB929/(S929/100)</f>
        <v>0</v>
      </c>
      <c r="BD929" s="117">
        <f>S929-BB929</f>
        <v>2500000</v>
      </c>
      <c r="BE929" s="93"/>
    </row>
    <row r="930" spans="1:57" ht="30" customHeight="1" x14ac:dyDescent="0.2">
      <c r="A930" s="74"/>
      <c r="B930" s="76"/>
      <c r="C930" s="76"/>
      <c r="D930" s="77"/>
      <c r="E930" s="97" t="s">
        <v>45</v>
      </c>
      <c r="F930" s="76"/>
      <c r="G930" s="79"/>
      <c r="H930" s="80"/>
      <c r="I930" s="81"/>
      <c r="J930" s="78"/>
      <c r="K930" s="82"/>
      <c r="L930" s="83"/>
      <c r="M930" s="77"/>
      <c r="N930" s="84" t="s">
        <v>46</v>
      </c>
      <c r="O930" s="98">
        <v>15980000</v>
      </c>
      <c r="P930" s="99">
        <f t="shared" ref="P930:S934" si="741">P931</f>
        <v>13300000</v>
      </c>
      <c r="Q930" s="86">
        <f t="shared" si="741"/>
        <v>16700000</v>
      </c>
      <c r="R930" s="87">
        <f t="shared" si="741"/>
        <v>18800000</v>
      </c>
      <c r="S930" s="99">
        <f t="shared" si="741"/>
        <v>13300000</v>
      </c>
      <c r="T930" s="99"/>
      <c r="U930" s="99">
        <f t="shared" ref="U930:V932" si="742">U931</f>
        <v>0</v>
      </c>
      <c r="V930" s="99">
        <f t="shared" si="742"/>
        <v>205000</v>
      </c>
      <c r="W930" s="99">
        <f>W1562+W931+W1252+W1308+W1506</f>
        <v>3135000</v>
      </c>
      <c r="X930" s="99">
        <f t="shared" si="722"/>
        <v>3340000</v>
      </c>
      <c r="Y930" s="99">
        <f t="shared" si="723"/>
        <v>25.112781954887218</v>
      </c>
      <c r="AA930" s="99">
        <f t="shared" ref="AA930:AB932" si="743">AA931</f>
        <v>571000</v>
      </c>
      <c r="AB930" s="99">
        <f t="shared" si="743"/>
        <v>571000</v>
      </c>
      <c r="AC930" s="99">
        <f>AC1562+AC931+AC1252+AC1308+AC1506</f>
        <v>571000</v>
      </c>
      <c r="AD930" s="99">
        <f t="shared" si="724"/>
        <v>1713000</v>
      </c>
      <c r="AE930" s="99">
        <f t="shared" si="736"/>
        <v>12.8796992481203</v>
      </c>
      <c r="AG930" s="99">
        <f t="shared" si="725"/>
        <v>5053000</v>
      </c>
      <c r="AH930" s="99">
        <f t="shared" si="726"/>
        <v>37.992481203007522</v>
      </c>
      <c r="AJ930" s="99">
        <f t="shared" ref="AJ930:AK932" si="744">AJ931</f>
        <v>1596000</v>
      </c>
      <c r="AK930" s="99">
        <f t="shared" si="744"/>
        <v>1596000</v>
      </c>
      <c r="AL930" s="99">
        <f>AL1562+AL931+AL1252+AL1308+AL1506</f>
        <v>1729000</v>
      </c>
      <c r="AM930" s="99">
        <f t="shared" si="727"/>
        <v>4921000</v>
      </c>
      <c r="AN930" s="99">
        <f t="shared" si="738"/>
        <v>37</v>
      </c>
      <c r="AP930" s="99">
        <f t="shared" ref="AP930:AQ932" si="745">AP931</f>
        <v>1064000</v>
      </c>
      <c r="AQ930" s="99">
        <f t="shared" si="745"/>
        <v>1064000</v>
      </c>
      <c r="AR930" s="99">
        <f>AR1562+AR931+AR1252+AR1308+AR1506</f>
        <v>1198000</v>
      </c>
      <c r="AS930" s="99">
        <f t="shared" si="728"/>
        <v>3326000</v>
      </c>
      <c r="AT930" s="99">
        <f t="shared" si="740"/>
        <v>25.007518796992482</v>
      </c>
      <c r="AV930" s="99">
        <f t="shared" si="729"/>
        <v>8247000</v>
      </c>
      <c r="AW930" s="99">
        <f t="shared" si="730"/>
        <v>62.007518796992478</v>
      </c>
      <c r="AY930" s="99">
        <f t="shared" si="731"/>
        <v>13300000</v>
      </c>
      <c r="AZ930" s="99">
        <f t="shared" si="732"/>
        <v>100</v>
      </c>
      <c r="BB930" s="98">
        <f t="shared" si="713"/>
        <v>0</v>
      </c>
      <c r="BC930" s="99">
        <f t="shared" si="714"/>
        <v>0</v>
      </c>
      <c r="BD930" s="99">
        <f t="shared" si="715"/>
        <v>13300000</v>
      </c>
      <c r="BE930" s="93"/>
    </row>
    <row r="931" spans="1:57" ht="30" customHeight="1" x14ac:dyDescent="0.2">
      <c r="A931" s="74"/>
      <c r="B931" s="76"/>
      <c r="C931" s="76"/>
      <c r="D931" s="77"/>
      <c r="E931" s="78"/>
      <c r="F931" s="100">
        <v>4</v>
      </c>
      <c r="G931" s="79"/>
      <c r="H931" s="80"/>
      <c r="I931" s="81"/>
      <c r="J931" s="78"/>
      <c r="K931" s="82"/>
      <c r="L931" s="83"/>
      <c r="M931" s="77"/>
      <c r="N931" s="101" t="s">
        <v>47</v>
      </c>
      <c r="O931" s="102">
        <v>15980000</v>
      </c>
      <c r="P931" s="103">
        <f t="shared" si="741"/>
        <v>13300000</v>
      </c>
      <c r="Q931" s="125">
        <f t="shared" si="741"/>
        <v>16700000</v>
      </c>
      <c r="R931" s="126">
        <f t="shared" si="741"/>
        <v>18800000</v>
      </c>
      <c r="S931" s="103">
        <f t="shared" si="741"/>
        <v>13300000</v>
      </c>
      <c r="T931" s="103"/>
      <c r="U931" s="103">
        <f t="shared" si="742"/>
        <v>0</v>
      </c>
      <c r="V931" s="103">
        <f t="shared" si="742"/>
        <v>205000</v>
      </c>
      <c r="W931" s="103">
        <f>W1563+W932+W1253+W1309+W1507</f>
        <v>3135000</v>
      </c>
      <c r="X931" s="103">
        <f t="shared" si="722"/>
        <v>3340000</v>
      </c>
      <c r="Y931" s="103">
        <f t="shared" si="723"/>
        <v>25.112781954887218</v>
      </c>
      <c r="AA931" s="103">
        <f t="shared" si="743"/>
        <v>571000</v>
      </c>
      <c r="AB931" s="103">
        <f t="shared" si="743"/>
        <v>571000</v>
      </c>
      <c r="AC931" s="103">
        <f>AC1563+AC932+AC1253+AC1309+AC1507</f>
        <v>571000</v>
      </c>
      <c r="AD931" s="103">
        <f t="shared" si="724"/>
        <v>1713000</v>
      </c>
      <c r="AE931" s="103">
        <f t="shared" si="736"/>
        <v>12.8796992481203</v>
      </c>
      <c r="AG931" s="103">
        <f t="shared" si="725"/>
        <v>5053000</v>
      </c>
      <c r="AH931" s="103">
        <f t="shared" si="726"/>
        <v>37.992481203007522</v>
      </c>
      <c r="AJ931" s="103">
        <f t="shared" si="744"/>
        <v>1596000</v>
      </c>
      <c r="AK931" s="103">
        <f t="shared" si="744"/>
        <v>1596000</v>
      </c>
      <c r="AL931" s="103">
        <f>AL1563+AL932+AL1253+AL1309+AL1507</f>
        <v>1729000</v>
      </c>
      <c r="AM931" s="103">
        <f t="shared" si="727"/>
        <v>4921000</v>
      </c>
      <c r="AN931" s="103">
        <f t="shared" si="738"/>
        <v>37</v>
      </c>
      <c r="AP931" s="103">
        <f t="shared" si="745"/>
        <v>1064000</v>
      </c>
      <c r="AQ931" s="103">
        <f t="shared" si="745"/>
        <v>1064000</v>
      </c>
      <c r="AR931" s="103">
        <f>AR1563+AR932+AR1253+AR1309+AR1507</f>
        <v>1198000</v>
      </c>
      <c r="AS931" s="103">
        <f t="shared" si="728"/>
        <v>3326000</v>
      </c>
      <c r="AT931" s="103">
        <f t="shared" si="740"/>
        <v>25.007518796992482</v>
      </c>
      <c r="AV931" s="103">
        <f t="shared" si="729"/>
        <v>8247000</v>
      </c>
      <c r="AW931" s="103">
        <f t="shared" si="730"/>
        <v>62.007518796992478</v>
      </c>
      <c r="AY931" s="103">
        <f t="shared" si="731"/>
        <v>13300000</v>
      </c>
      <c r="AZ931" s="103">
        <f t="shared" si="732"/>
        <v>100</v>
      </c>
      <c r="BB931" s="102">
        <f t="shared" si="713"/>
        <v>0</v>
      </c>
      <c r="BC931" s="103">
        <f t="shared" si="714"/>
        <v>0</v>
      </c>
      <c r="BD931" s="103">
        <f t="shared" si="715"/>
        <v>13300000</v>
      </c>
      <c r="BE931" s="93"/>
    </row>
    <row r="932" spans="1:57" ht="30" customHeight="1" x14ac:dyDescent="0.2">
      <c r="A932" s="74"/>
      <c r="B932" s="76"/>
      <c r="C932" s="76"/>
      <c r="D932" s="77"/>
      <c r="E932" s="78"/>
      <c r="F932" s="76"/>
      <c r="G932" s="104">
        <v>1</v>
      </c>
      <c r="H932" s="105"/>
      <c r="I932" s="81"/>
      <c r="J932" s="78"/>
      <c r="K932" s="82"/>
      <c r="L932" s="83"/>
      <c r="M932" s="77"/>
      <c r="N932" s="101" t="s">
        <v>48</v>
      </c>
      <c r="O932" s="102">
        <v>15980000</v>
      </c>
      <c r="P932" s="103">
        <f t="shared" si="741"/>
        <v>13300000</v>
      </c>
      <c r="Q932" s="125">
        <f t="shared" si="741"/>
        <v>16700000</v>
      </c>
      <c r="R932" s="126">
        <f t="shared" si="741"/>
        <v>18800000</v>
      </c>
      <c r="S932" s="103">
        <f t="shared" si="741"/>
        <v>13300000</v>
      </c>
      <c r="T932" s="103"/>
      <c r="U932" s="103">
        <f t="shared" si="742"/>
        <v>0</v>
      </c>
      <c r="V932" s="103">
        <f t="shared" si="742"/>
        <v>205000</v>
      </c>
      <c r="W932" s="103">
        <f>W1564+W933+W1254+W1310+W1508</f>
        <v>3135000</v>
      </c>
      <c r="X932" s="103">
        <f t="shared" si="722"/>
        <v>3340000</v>
      </c>
      <c r="Y932" s="103">
        <f t="shared" si="723"/>
        <v>25.112781954887218</v>
      </c>
      <c r="AA932" s="103">
        <f t="shared" si="743"/>
        <v>571000</v>
      </c>
      <c r="AB932" s="103">
        <f t="shared" si="743"/>
        <v>571000</v>
      </c>
      <c r="AC932" s="103">
        <f>AC1564+AC933+AC1254+AC1310+AC1508</f>
        <v>571000</v>
      </c>
      <c r="AD932" s="103">
        <f t="shared" si="724"/>
        <v>1713000</v>
      </c>
      <c r="AE932" s="103">
        <f t="shared" si="736"/>
        <v>12.8796992481203</v>
      </c>
      <c r="AG932" s="103">
        <f t="shared" si="725"/>
        <v>5053000</v>
      </c>
      <c r="AH932" s="103">
        <f t="shared" si="726"/>
        <v>37.992481203007522</v>
      </c>
      <c r="AJ932" s="103">
        <f t="shared" si="744"/>
        <v>1596000</v>
      </c>
      <c r="AK932" s="103">
        <f t="shared" si="744"/>
        <v>1596000</v>
      </c>
      <c r="AL932" s="103">
        <f>AL1564+AL933+AL1254+AL1310+AL1508</f>
        <v>1729000</v>
      </c>
      <c r="AM932" s="103">
        <f t="shared" si="727"/>
        <v>4921000</v>
      </c>
      <c r="AN932" s="103">
        <f t="shared" si="738"/>
        <v>37</v>
      </c>
      <c r="AP932" s="103">
        <f t="shared" si="745"/>
        <v>1064000</v>
      </c>
      <c r="AQ932" s="103">
        <f t="shared" si="745"/>
        <v>1064000</v>
      </c>
      <c r="AR932" s="103">
        <f>AR1564+AR933+AR1254+AR1310+AR1508</f>
        <v>1198000</v>
      </c>
      <c r="AS932" s="103">
        <f t="shared" si="728"/>
        <v>3326000</v>
      </c>
      <c r="AT932" s="103">
        <f t="shared" si="740"/>
        <v>25.007518796992482</v>
      </c>
      <c r="AV932" s="103">
        <f t="shared" si="729"/>
        <v>8247000</v>
      </c>
      <c r="AW932" s="103">
        <f t="shared" si="730"/>
        <v>62.007518796992478</v>
      </c>
      <c r="AY932" s="103">
        <f t="shared" si="731"/>
        <v>13300000</v>
      </c>
      <c r="AZ932" s="103">
        <f t="shared" si="732"/>
        <v>100</v>
      </c>
      <c r="BB932" s="102">
        <f t="shared" si="713"/>
        <v>0</v>
      </c>
      <c r="BC932" s="103">
        <f t="shared" si="714"/>
        <v>0</v>
      </c>
      <c r="BD932" s="103">
        <f t="shared" si="715"/>
        <v>13300000</v>
      </c>
      <c r="BE932" s="93"/>
    </row>
    <row r="933" spans="1:57" ht="30" customHeight="1" x14ac:dyDescent="0.2">
      <c r="A933" s="74"/>
      <c r="B933" s="76"/>
      <c r="C933" s="76"/>
      <c r="D933" s="77"/>
      <c r="E933" s="78"/>
      <c r="F933" s="76"/>
      <c r="G933" s="104"/>
      <c r="H933" s="169" t="s">
        <v>43</v>
      </c>
      <c r="I933" s="81"/>
      <c r="J933" s="78"/>
      <c r="K933" s="82"/>
      <c r="L933" s="83"/>
      <c r="M933" s="77"/>
      <c r="N933" s="101" t="s">
        <v>48</v>
      </c>
      <c r="O933" s="102">
        <v>15980000</v>
      </c>
      <c r="P933" s="103">
        <f t="shared" si="741"/>
        <v>13300000</v>
      </c>
      <c r="Q933" s="125">
        <f t="shared" si="741"/>
        <v>16700000</v>
      </c>
      <c r="R933" s="126">
        <f t="shared" si="741"/>
        <v>18800000</v>
      </c>
      <c r="S933" s="103">
        <f t="shared" si="741"/>
        <v>13300000</v>
      </c>
      <c r="T933" s="103"/>
      <c r="U933" s="103">
        <f>U934</f>
        <v>0</v>
      </c>
      <c r="V933" s="103">
        <f>V934</f>
        <v>205000</v>
      </c>
      <c r="W933" s="103">
        <f>W1565+W934+W1255+W1311+W1509</f>
        <v>3135000</v>
      </c>
      <c r="X933" s="103">
        <f t="shared" si="722"/>
        <v>3340000</v>
      </c>
      <c r="Y933" s="103">
        <f t="shared" si="723"/>
        <v>25.112781954887218</v>
      </c>
      <c r="AA933" s="103">
        <f>AA934</f>
        <v>571000</v>
      </c>
      <c r="AB933" s="103">
        <f>AB934</f>
        <v>571000</v>
      </c>
      <c r="AC933" s="103">
        <f>AC1565+AC934+AC1255+AC1311+AC1509</f>
        <v>571000</v>
      </c>
      <c r="AD933" s="103">
        <f t="shared" si="724"/>
        <v>1713000</v>
      </c>
      <c r="AE933" s="103">
        <f t="shared" si="736"/>
        <v>12.8796992481203</v>
      </c>
      <c r="AG933" s="103">
        <f t="shared" si="725"/>
        <v>5053000</v>
      </c>
      <c r="AH933" s="103">
        <f t="shared" si="726"/>
        <v>37.992481203007522</v>
      </c>
      <c r="AJ933" s="103">
        <f>AJ934</f>
        <v>1596000</v>
      </c>
      <c r="AK933" s="103">
        <f>AK934</f>
        <v>1596000</v>
      </c>
      <c r="AL933" s="103">
        <f>AL1565+AL934+AL1255+AL1311+AL1509</f>
        <v>1729000</v>
      </c>
      <c r="AM933" s="103">
        <f t="shared" si="727"/>
        <v>4921000</v>
      </c>
      <c r="AN933" s="103">
        <f t="shared" si="738"/>
        <v>37</v>
      </c>
      <c r="AP933" s="103">
        <f>AP934</f>
        <v>1064000</v>
      </c>
      <c r="AQ933" s="103">
        <f>AQ934</f>
        <v>1064000</v>
      </c>
      <c r="AR933" s="103">
        <f>AR1565+AR934+AR1255+AR1311+AR1509</f>
        <v>1198000</v>
      </c>
      <c r="AS933" s="103">
        <f t="shared" si="728"/>
        <v>3326000</v>
      </c>
      <c r="AT933" s="103">
        <f t="shared" si="740"/>
        <v>25.007518796992482</v>
      </c>
      <c r="AV933" s="103">
        <f t="shared" si="729"/>
        <v>8247000</v>
      </c>
      <c r="AW933" s="103">
        <f t="shared" si="730"/>
        <v>62.007518796992478</v>
      </c>
      <c r="AY933" s="103">
        <f t="shared" si="731"/>
        <v>13300000</v>
      </c>
      <c r="AZ933" s="103">
        <f t="shared" si="732"/>
        <v>100</v>
      </c>
      <c r="BB933" s="102">
        <f t="shared" si="713"/>
        <v>0</v>
      </c>
      <c r="BC933" s="103">
        <f t="shared" si="714"/>
        <v>0</v>
      </c>
      <c r="BD933" s="103">
        <f t="shared" si="715"/>
        <v>13300000</v>
      </c>
      <c r="BE933" s="93"/>
    </row>
    <row r="934" spans="1:57" ht="30" customHeight="1" x14ac:dyDescent="0.2">
      <c r="A934" s="74"/>
      <c r="B934" s="76"/>
      <c r="C934" s="76"/>
      <c r="D934" s="77"/>
      <c r="E934" s="78"/>
      <c r="F934" s="76"/>
      <c r="G934" s="79"/>
      <c r="H934" s="80"/>
      <c r="I934" s="118">
        <v>2</v>
      </c>
      <c r="J934" s="78"/>
      <c r="K934" s="82"/>
      <c r="L934" s="83"/>
      <c r="M934" s="77"/>
      <c r="N934" s="119" t="s">
        <v>51</v>
      </c>
      <c r="O934" s="120">
        <v>15980000</v>
      </c>
      <c r="P934" s="120">
        <f t="shared" si="741"/>
        <v>13300000</v>
      </c>
      <c r="Q934" s="120">
        <f t="shared" si="741"/>
        <v>16700000</v>
      </c>
      <c r="R934" s="120">
        <f t="shared" si="741"/>
        <v>18800000</v>
      </c>
      <c r="S934" s="120">
        <f t="shared" si="741"/>
        <v>13300000</v>
      </c>
      <c r="T934" s="120"/>
      <c r="U934" s="120">
        <f>U935</f>
        <v>0</v>
      </c>
      <c r="V934" s="120">
        <f>V935</f>
        <v>205000</v>
      </c>
      <c r="W934" s="120">
        <f>W1566+W935+W1256+W1312+W1510</f>
        <v>3135000</v>
      </c>
      <c r="X934" s="120">
        <f t="shared" si="722"/>
        <v>3340000</v>
      </c>
      <c r="Y934" s="120">
        <f t="shared" si="723"/>
        <v>25.112781954887218</v>
      </c>
      <c r="AA934" s="120">
        <f>AA935</f>
        <v>571000</v>
      </c>
      <c r="AB934" s="120">
        <f>AB935</f>
        <v>571000</v>
      </c>
      <c r="AC934" s="120">
        <f>AC1566+AC935+AC1256+AC1312+AC1510</f>
        <v>571000</v>
      </c>
      <c r="AD934" s="120">
        <f t="shared" si="724"/>
        <v>1713000</v>
      </c>
      <c r="AE934" s="120">
        <f t="shared" si="736"/>
        <v>12.8796992481203</v>
      </c>
      <c r="AG934" s="120">
        <f t="shared" si="725"/>
        <v>5053000</v>
      </c>
      <c r="AH934" s="120">
        <f t="shared" si="726"/>
        <v>37.992481203007522</v>
      </c>
      <c r="AJ934" s="120">
        <f>AJ935</f>
        <v>1596000</v>
      </c>
      <c r="AK934" s="120">
        <f>AK935</f>
        <v>1596000</v>
      </c>
      <c r="AL934" s="120">
        <f>AL1566+AL935+AL1256+AL1312+AL1510</f>
        <v>1729000</v>
      </c>
      <c r="AM934" s="120">
        <f t="shared" si="727"/>
        <v>4921000</v>
      </c>
      <c r="AN934" s="120">
        <f t="shared" si="738"/>
        <v>37</v>
      </c>
      <c r="AP934" s="120">
        <f>AP935</f>
        <v>1064000</v>
      </c>
      <c r="AQ934" s="120">
        <f>AQ935</f>
        <v>1064000</v>
      </c>
      <c r="AR934" s="120">
        <f>AR1566+AR935+AR1256+AR1312+AR1510</f>
        <v>1198000</v>
      </c>
      <c r="AS934" s="120">
        <f t="shared" si="728"/>
        <v>3326000</v>
      </c>
      <c r="AT934" s="120">
        <f t="shared" si="740"/>
        <v>25.007518796992482</v>
      </c>
      <c r="AV934" s="120">
        <f t="shared" si="729"/>
        <v>8247000</v>
      </c>
      <c r="AW934" s="120">
        <f t="shared" si="730"/>
        <v>62.007518796992478</v>
      </c>
      <c r="AY934" s="120">
        <f t="shared" si="731"/>
        <v>13300000</v>
      </c>
      <c r="AZ934" s="120">
        <f t="shared" si="732"/>
        <v>100</v>
      </c>
      <c r="BB934" s="120">
        <f t="shared" si="713"/>
        <v>0</v>
      </c>
      <c r="BC934" s="120">
        <f t="shared" si="714"/>
        <v>0</v>
      </c>
      <c r="BD934" s="120">
        <f t="shared" si="715"/>
        <v>13300000</v>
      </c>
      <c r="BE934" s="93"/>
    </row>
    <row r="935" spans="1:57" ht="30" customHeight="1" x14ac:dyDescent="0.2">
      <c r="A935" s="74"/>
      <c r="B935" s="76"/>
      <c r="C935" s="76"/>
      <c r="D935" s="77"/>
      <c r="E935" s="78"/>
      <c r="F935" s="76"/>
      <c r="G935" s="79"/>
      <c r="H935" s="80"/>
      <c r="I935" s="81"/>
      <c r="J935" s="124" t="s">
        <v>89</v>
      </c>
      <c r="K935" s="82"/>
      <c r="L935" s="83"/>
      <c r="M935" s="77"/>
      <c r="N935" s="101" t="s">
        <v>111</v>
      </c>
      <c r="O935" s="102">
        <v>15980000</v>
      </c>
      <c r="P935" s="103">
        <f>P936+P937</f>
        <v>13300000</v>
      </c>
      <c r="Q935" s="103">
        <f t="shared" ref="Q935:W935" si="746">Q936+Q937</f>
        <v>16700000</v>
      </c>
      <c r="R935" s="103">
        <f t="shared" si="746"/>
        <v>18800000</v>
      </c>
      <c r="S935" s="103">
        <f>S936+S937</f>
        <v>13300000</v>
      </c>
      <c r="T935" s="103"/>
      <c r="U935" s="103">
        <f t="shared" si="746"/>
        <v>0</v>
      </c>
      <c r="V935" s="103">
        <f t="shared" si="746"/>
        <v>205000</v>
      </c>
      <c r="W935" s="103">
        <f t="shared" si="746"/>
        <v>3135000</v>
      </c>
      <c r="X935" s="103">
        <f t="shared" si="722"/>
        <v>3340000</v>
      </c>
      <c r="Y935" s="103">
        <f t="shared" si="723"/>
        <v>25.112781954887218</v>
      </c>
      <c r="AA935" s="103">
        <f>AA936+AA937</f>
        <v>571000</v>
      </c>
      <c r="AB935" s="103">
        <f>AB936+AB937</f>
        <v>571000</v>
      </c>
      <c r="AC935" s="103">
        <f>AC936+AC937</f>
        <v>571000</v>
      </c>
      <c r="AD935" s="103">
        <f t="shared" si="724"/>
        <v>1713000</v>
      </c>
      <c r="AE935" s="103">
        <f t="shared" si="736"/>
        <v>12.8796992481203</v>
      </c>
      <c r="AG935" s="103">
        <f t="shared" si="725"/>
        <v>5053000</v>
      </c>
      <c r="AH935" s="103">
        <f t="shared" si="726"/>
        <v>37.992481203007522</v>
      </c>
      <c r="AJ935" s="103">
        <f>AJ936+AJ937</f>
        <v>1596000</v>
      </c>
      <c r="AK935" s="103">
        <f>AK936+AK937</f>
        <v>1596000</v>
      </c>
      <c r="AL935" s="103">
        <f>AL936+AL937</f>
        <v>1729000</v>
      </c>
      <c r="AM935" s="103">
        <f t="shared" si="727"/>
        <v>4921000</v>
      </c>
      <c r="AN935" s="103">
        <f t="shared" si="738"/>
        <v>37</v>
      </c>
      <c r="AP935" s="103">
        <f>AP936+AP937</f>
        <v>1064000</v>
      </c>
      <c r="AQ935" s="103">
        <f>AQ936+AQ937</f>
        <v>1064000</v>
      </c>
      <c r="AR935" s="103">
        <f>AR936+AR937</f>
        <v>1198000</v>
      </c>
      <c r="AS935" s="103">
        <f t="shared" si="728"/>
        <v>3326000</v>
      </c>
      <c r="AT935" s="103">
        <f t="shared" si="740"/>
        <v>25.007518796992482</v>
      </c>
      <c r="AV935" s="103">
        <f t="shared" si="729"/>
        <v>8247000</v>
      </c>
      <c r="AW935" s="103">
        <f t="shared" si="730"/>
        <v>62.007518796992478</v>
      </c>
      <c r="AY935" s="103">
        <f t="shared" si="731"/>
        <v>13300000</v>
      </c>
      <c r="AZ935" s="103">
        <f t="shared" si="732"/>
        <v>100</v>
      </c>
      <c r="BB935" s="102">
        <f>S935-AY935</f>
        <v>0</v>
      </c>
      <c r="BC935" s="103">
        <f>BB935/(S935/100)</f>
        <v>0</v>
      </c>
      <c r="BD935" s="103">
        <f>S935-BB935</f>
        <v>13300000</v>
      </c>
      <c r="BE935" s="93"/>
    </row>
    <row r="936" spans="1:57" ht="30" customHeight="1" x14ac:dyDescent="0.2">
      <c r="A936" s="74"/>
      <c r="B936" s="76"/>
      <c r="C936" s="76"/>
      <c r="D936" s="77"/>
      <c r="E936" s="78"/>
      <c r="F936" s="76"/>
      <c r="G936" s="79"/>
      <c r="H936" s="80"/>
      <c r="I936" s="81"/>
      <c r="J936" s="78"/>
      <c r="K936" s="127">
        <v>5</v>
      </c>
      <c r="L936" s="83"/>
      <c r="M936" s="77"/>
      <c r="N936" s="128" t="s">
        <v>115</v>
      </c>
      <c r="O936" s="129">
        <v>14480000</v>
      </c>
      <c r="P936" s="117">
        <v>11300000</v>
      </c>
      <c r="Q936" s="117">
        <v>14200000</v>
      </c>
      <c r="R936" s="117">
        <v>16200000</v>
      </c>
      <c r="S936" s="117">
        <v>11300000</v>
      </c>
      <c r="T936" s="117"/>
      <c r="U936" s="117"/>
      <c r="V936" s="117"/>
      <c r="W936" s="117">
        <v>3040000</v>
      </c>
      <c r="X936" s="117">
        <f t="shared" si="722"/>
        <v>3040000</v>
      </c>
      <c r="Y936" s="144">
        <f t="shared" si="723"/>
        <v>26.902654867256636</v>
      </c>
      <c r="AA936" s="117">
        <v>418000</v>
      </c>
      <c r="AB936" s="117">
        <v>418000</v>
      </c>
      <c r="AC936" s="117">
        <v>418000</v>
      </c>
      <c r="AD936" s="117">
        <f t="shared" si="724"/>
        <v>1254000</v>
      </c>
      <c r="AE936" s="144">
        <f t="shared" si="736"/>
        <v>11.097345132743364</v>
      </c>
      <c r="AG936" s="117">
        <f t="shared" si="725"/>
        <v>4294000</v>
      </c>
      <c r="AH936" s="117">
        <f t="shared" si="726"/>
        <v>38</v>
      </c>
      <c r="AJ936" s="117">
        <v>1356000</v>
      </c>
      <c r="AK936" s="117">
        <v>1356000</v>
      </c>
      <c r="AL936" s="117">
        <v>1469000</v>
      </c>
      <c r="AM936" s="117">
        <f t="shared" si="727"/>
        <v>4181000</v>
      </c>
      <c r="AN936" s="117">
        <f t="shared" si="738"/>
        <v>37</v>
      </c>
      <c r="AP936" s="117">
        <v>904000</v>
      </c>
      <c r="AQ936" s="117">
        <v>904000</v>
      </c>
      <c r="AR936" s="117">
        <v>1017000</v>
      </c>
      <c r="AS936" s="117">
        <f t="shared" si="728"/>
        <v>2825000</v>
      </c>
      <c r="AT936" s="117">
        <f t="shared" si="740"/>
        <v>25</v>
      </c>
      <c r="AV936" s="117">
        <f t="shared" si="729"/>
        <v>7006000</v>
      </c>
      <c r="AW936" s="117">
        <f t="shared" si="730"/>
        <v>62</v>
      </c>
      <c r="AY936" s="117">
        <f t="shared" si="731"/>
        <v>11300000</v>
      </c>
      <c r="AZ936" s="117">
        <f t="shared" si="732"/>
        <v>100</v>
      </c>
      <c r="BB936" s="117">
        <f>S936-AY936</f>
        <v>0</v>
      </c>
      <c r="BC936" s="117">
        <f>BB936/(S936/100)</f>
        <v>0</v>
      </c>
      <c r="BD936" s="117">
        <f>S936-BB936</f>
        <v>11300000</v>
      </c>
      <c r="BE936" s="93"/>
    </row>
    <row r="937" spans="1:57" ht="30" customHeight="1" x14ac:dyDescent="0.2">
      <c r="A937" s="74"/>
      <c r="B937" s="76"/>
      <c r="C937" s="76"/>
      <c r="D937" s="77"/>
      <c r="E937" s="78"/>
      <c r="F937" s="76"/>
      <c r="G937" s="79"/>
      <c r="H937" s="80"/>
      <c r="I937" s="81"/>
      <c r="J937" s="78"/>
      <c r="K937" s="127">
        <v>7</v>
      </c>
      <c r="L937" s="83"/>
      <c r="M937" s="77"/>
      <c r="N937" s="128" t="s">
        <v>159</v>
      </c>
      <c r="O937" s="129">
        <v>1500000</v>
      </c>
      <c r="P937" s="117">
        <v>2000000</v>
      </c>
      <c r="Q937" s="117">
        <v>2500000</v>
      </c>
      <c r="R937" s="117">
        <v>2600000</v>
      </c>
      <c r="S937" s="117">
        <v>2000000</v>
      </c>
      <c r="T937" s="117"/>
      <c r="U937" s="117"/>
      <c r="V937" s="117">
        <v>205000</v>
      </c>
      <c r="W937" s="117">
        <v>95000</v>
      </c>
      <c r="X937" s="117">
        <f t="shared" si="722"/>
        <v>300000</v>
      </c>
      <c r="Y937" s="144">
        <f t="shared" si="723"/>
        <v>15</v>
      </c>
      <c r="AA937" s="117">
        <v>153000</v>
      </c>
      <c r="AB937" s="117">
        <v>153000</v>
      </c>
      <c r="AC937" s="117">
        <v>153000</v>
      </c>
      <c r="AD937" s="117">
        <f t="shared" si="724"/>
        <v>459000</v>
      </c>
      <c r="AE937" s="144">
        <f t="shared" si="736"/>
        <v>22.95</v>
      </c>
      <c r="AG937" s="117">
        <f t="shared" si="725"/>
        <v>759000</v>
      </c>
      <c r="AH937" s="117">
        <f t="shared" si="726"/>
        <v>37.950000000000003</v>
      </c>
      <c r="AJ937" s="117">
        <v>240000</v>
      </c>
      <c r="AK937" s="117">
        <v>240000</v>
      </c>
      <c r="AL937" s="117">
        <v>260000</v>
      </c>
      <c r="AM937" s="117">
        <f t="shared" si="727"/>
        <v>740000</v>
      </c>
      <c r="AN937" s="117">
        <f t="shared" si="738"/>
        <v>37</v>
      </c>
      <c r="AP937" s="117">
        <v>160000</v>
      </c>
      <c r="AQ937" s="117">
        <v>160000</v>
      </c>
      <c r="AR937" s="117">
        <v>181000</v>
      </c>
      <c r="AS937" s="117">
        <f t="shared" si="728"/>
        <v>501000</v>
      </c>
      <c r="AT937" s="117">
        <f t="shared" si="740"/>
        <v>25.05</v>
      </c>
      <c r="AV937" s="117">
        <f t="shared" si="729"/>
        <v>1241000</v>
      </c>
      <c r="AW937" s="117">
        <f t="shared" si="730"/>
        <v>62.05</v>
      </c>
      <c r="AY937" s="117">
        <f t="shared" si="731"/>
        <v>2000000</v>
      </c>
      <c r="AZ937" s="117">
        <f t="shared" si="732"/>
        <v>100</v>
      </c>
      <c r="BB937" s="117">
        <f>S937-AY937</f>
        <v>0</v>
      </c>
      <c r="BC937" s="117">
        <f>BB937/(S937/100)</f>
        <v>0</v>
      </c>
      <c r="BD937" s="117">
        <f>S937-BB937</f>
        <v>2000000</v>
      </c>
      <c r="BE937" s="93"/>
    </row>
    <row r="938" spans="1:57" ht="30" customHeight="1" x14ac:dyDescent="0.2">
      <c r="A938" s="327"/>
      <c r="B938" s="328"/>
      <c r="C938" s="328"/>
      <c r="D938" s="426" t="s">
        <v>160</v>
      </c>
      <c r="E938" s="427"/>
      <c r="F938" s="428"/>
      <c r="G938" s="429"/>
      <c r="H938" s="430"/>
      <c r="I938" s="431"/>
      <c r="J938" s="427"/>
      <c r="K938" s="432"/>
      <c r="L938" s="433"/>
      <c r="M938" s="434"/>
      <c r="N938" s="435" t="s">
        <v>161</v>
      </c>
      <c r="O938" s="436">
        <v>994000</v>
      </c>
      <c r="P938" s="437">
        <f>P939</f>
        <v>1698500</v>
      </c>
      <c r="Q938" s="437">
        <f>Q939</f>
        <v>1892500</v>
      </c>
      <c r="R938" s="437">
        <f>R939</f>
        <v>2069500</v>
      </c>
      <c r="S938" s="437">
        <f>S939</f>
        <v>1698500</v>
      </c>
      <c r="T938" s="437"/>
      <c r="U938" s="437">
        <f>U939</f>
        <v>140000</v>
      </c>
      <c r="V938" s="437">
        <f>V939</f>
        <v>84000</v>
      </c>
      <c r="W938" s="437">
        <f>W939</f>
        <v>90000</v>
      </c>
      <c r="X938" s="437">
        <f t="shared" si="722"/>
        <v>314000</v>
      </c>
      <c r="Y938" s="437">
        <f t="shared" si="723"/>
        <v>18.486900206064174</v>
      </c>
      <c r="Z938" s="438"/>
      <c r="AA938" s="437">
        <f>AA939</f>
        <v>173000</v>
      </c>
      <c r="AB938" s="437">
        <f>AB939</f>
        <v>168500</v>
      </c>
      <c r="AC938" s="437">
        <f>AC939</f>
        <v>148000</v>
      </c>
      <c r="AD938" s="437">
        <f t="shared" si="724"/>
        <v>489500</v>
      </c>
      <c r="AE938" s="437">
        <f t="shared" si="736"/>
        <v>28.819546658816602</v>
      </c>
      <c r="AF938" s="438"/>
      <c r="AG938" s="437">
        <f t="shared" si="725"/>
        <v>803500</v>
      </c>
      <c r="AH938" s="437">
        <f t="shared" si="726"/>
        <v>47.306446864880776</v>
      </c>
      <c r="AI938" s="438"/>
      <c r="AJ938" s="437">
        <f>AJ939</f>
        <v>169000</v>
      </c>
      <c r="AK938" s="437">
        <f>AK939</f>
        <v>168000</v>
      </c>
      <c r="AL938" s="437">
        <f>AL939</f>
        <v>168000</v>
      </c>
      <c r="AM938" s="437">
        <f t="shared" si="727"/>
        <v>505000</v>
      </c>
      <c r="AN938" s="437">
        <f t="shared" si="738"/>
        <v>29.732116573447158</v>
      </c>
      <c r="AO938" s="438"/>
      <c r="AP938" s="437">
        <f>AP939</f>
        <v>140000</v>
      </c>
      <c r="AQ938" s="437">
        <f>AQ939</f>
        <v>140000</v>
      </c>
      <c r="AR938" s="437">
        <f>AR939</f>
        <v>110000</v>
      </c>
      <c r="AS938" s="437">
        <f t="shared" si="728"/>
        <v>390000</v>
      </c>
      <c r="AT938" s="437">
        <f t="shared" si="740"/>
        <v>22.961436561672063</v>
      </c>
      <c r="AU938" s="438"/>
      <c r="AV938" s="437">
        <f t="shared" si="729"/>
        <v>895000</v>
      </c>
      <c r="AW938" s="437">
        <f t="shared" si="730"/>
        <v>52.693553135119224</v>
      </c>
      <c r="AX938" s="438"/>
      <c r="AY938" s="437">
        <f>AY939</f>
        <v>1698500</v>
      </c>
      <c r="AZ938" s="437">
        <f t="shared" si="732"/>
        <v>100</v>
      </c>
      <c r="BA938" s="73"/>
      <c r="BB938" s="159">
        <f t="shared" si="713"/>
        <v>0</v>
      </c>
      <c r="BC938" s="160">
        <f t="shared" si="714"/>
        <v>0</v>
      </c>
      <c r="BD938" s="160">
        <f t="shared" si="715"/>
        <v>1698500</v>
      </c>
      <c r="BE938" s="93"/>
    </row>
    <row r="939" spans="1:57" ht="30" customHeight="1" x14ac:dyDescent="0.2">
      <c r="A939" s="74"/>
      <c r="B939" s="76"/>
      <c r="C939" s="76"/>
      <c r="D939" s="77"/>
      <c r="E939" s="97" t="s">
        <v>45</v>
      </c>
      <c r="F939" s="76"/>
      <c r="G939" s="79"/>
      <c r="H939" s="80"/>
      <c r="I939" s="81"/>
      <c r="J939" s="78"/>
      <c r="K939" s="82"/>
      <c r="L939" s="83"/>
      <c r="M939" s="77"/>
      <c r="N939" s="84" t="s">
        <v>46</v>
      </c>
      <c r="O939" s="98">
        <v>994000</v>
      </c>
      <c r="P939" s="99">
        <f t="shared" ref="P939:S942" si="747">P940</f>
        <v>1698500</v>
      </c>
      <c r="Q939" s="86">
        <f t="shared" si="747"/>
        <v>1892500</v>
      </c>
      <c r="R939" s="87">
        <f t="shared" si="747"/>
        <v>2069500</v>
      </c>
      <c r="S939" s="99">
        <f t="shared" si="747"/>
        <v>1698500</v>
      </c>
      <c r="T939" s="99"/>
      <c r="U939" s="99">
        <f t="shared" ref="U939:V942" si="748">U940</f>
        <v>140000</v>
      </c>
      <c r="V939" s="99">
        <f t="shared" si="748"/>
        <v>84000</v>
      </c>
      <c r="W939" s="99">
        <f>W1571+W940+W1261+W1317+W1515</f>
        <v>90000</v>
      </c>
      <c r="X939" s="99">
        <f t="shared" si="722"/>
        <v>314000</v>
      </c>
      <c r="Y939" s="99">
        <f t="shared" si="723"/>
        <v>18.486900206064174</v>
      </c>
      <c r="AA939" s="99">
        <f t="shared" ref="AA939:AB942" si="749">AA940</f>
        <v>173000</v>
      </c>
      <c r="AB939" s="99">
        <f t="shared" si="749"/>
        <v>168500</v>
      </c>
      <c r="AC939" s="99">
        <f>AC1571+AC940+AC1261+AC1317+AC1515</f>
        <v>148000</v>
      </c>
      <c r="AD939" s="99">
        <f t="shared" si="724"/>
        <v>489500</v>
      </c>
      <c r="AE939" s="99">
        <f t="shared" si="736"/>
        <v>28.819546658816602</v>
      </c>
      <c r="AG939" s="99">
        <f t="shared" si="725"/>
        <v>803500</v>
      </c>
      <c r="AH939" s="99">
        <f t="shared" si="726"/>
        <v>47.306446864880776</v>
      </c>
      <c r="AJ939" s="99">
        <f t="shared" ref="AJ939:AK942" si="750">AJ940</f>
        <v>169000</v>
      </c>
      <c r="AK939" s="99">
        <f t="shared" si="750"/>
        <v>168000</v>
      </c>
      <c r="AL939" s="99">
        <f>AL1571+AL940+AL1261+AL1317+AL1515</f>
        <v>168000</v>
      </c>
      <c r="AM939" s="99">
        <f t="shared" si="727"/>
        <v>505000</v>
      </c>
      <c r="AN939" s="99">
        <f t="shared" si="738"/>
        <v>29.732116573447158</v>
      </c>
      <c r="AP939" s="99">
        <f t="shared" ref="AP939:AQ942" si="751">AP940</f>
        <v>140000</v>
      </c>
      <c r="AQ939" s="99">
        <f t="shared" si="751"/>
        <v>140000</v>
      </c>
      <c r="AR939" s="99">
        <f>AR1571+AR940+AR1261+AR1317+AR1515</f>
        <v>110000</v>
      </c>
      <c r="AS939" s="99">
        <f t="shared" si="728"/>
        <v>390000</v>
      </c>
      <c r="AT939" s="99">
        <f t="shared" si="740"/>
        <v>22.961436561672063</v>
      </c>
      <c r="AV939" s="99">
        <f t="shared" si="729"/>
        <v>895000</v>
      </c>
      <c r="AW939" s="99">
        <f t="shared" si="730"/>
        <v>52.693553135119224</v>
      </c>
      <c r="AY939" s="99">
        <f>AY940</f>
        <v>1698500</v>
      </c>
      <c r="AZ939" s="99">
        <f t="shared" si="732"/>
        <v>100</v>
      </c>
      <c r="BB939" s="98">
        <f t="shared" si="713"/>
        <v>0</v>
      </c>
      <c r="BC939" s="99">
        <f t="shared" si="714"/>
        <v>0</v>
      </c>
      <c r="BD939" s="99">
        <f t="shared" si="715"/>
        <v>1698500</v>
      </c>
      <c r="BE939" s="93"/>
    </row>
    <row r="940" spans="1:57" ht="30" customHeight="1" x14ac:dyDescent="0.2">
      <c r="A940" s="74"/>
      <c r="B940" s="76"/>
      <c r="C940" s="76"/>
      <c r="D940" s="77"/>
      <c r="E940" s="78"/>
      <c r="F940" s="100">
        <v>6</v>
      </c>
      <c r="G940" s="79"/>
      <c r="H940" s="80"/>
      <c r="I940" s="81"/>
      <c r="J940" s="78"/>
      <c r="K940" s="82"/>
      <c r="L940" s="83"/>
      <c r="M940" s="77"/>
      <c r="N940" s="101" t="s">
        <v>149</v>
      </c>
      <c r="O940" s="102">
        <v>994000</v>
      </c>
      <c r="P940" s="103">
        <f t="shared" si="747"/>
        <v>1698500</v>
      </c>
      <c r="Q940" s="125">
        <f t="shared" si="747"/>
        <v>1892500</v>
      </c>
      <c r="R940" s="126">
        <f t="shared" si="747"/>
        <v>2069500</v>
      </c>
      <c r="S940" s="103">
        <f t="shared" si="747"/>
        <v>1698500</v>
      </c>
      <c r="T940" s="103"/>
      <c r="U940" s="103">
        <f t="shared" si="748"/>
        <v>140000</v>
      </c>
      <c r="V940" s="103">
        <f t="shared" si="748"/>
        <v>84000</v>
      </c>
      <c r="W940" s="103">
        <f>W1572+W941+W1262+W1318+W1516</f>
        <v>90000</v>
      </c>
      <c r="X940" s="103">
        <f t="shared" si="722"/>
        <v>314000</v>
      </c>
      <c r="Y940" s="103">
        <f t="shared" si="723"/>
        <v>18.486900206064174</v>
      </c>
      <c r="AA940" s="103">
        <f t="shared" si="749"/>
        <v>173000</v>
      </c>
      <c r="AB940" s="103">
        <f t="shared" si="749"/>
        <v>168500</v>
      </c>
      <c r="AC940" s="103">
        <f>AC1572+AC941+AC1262+AC1318+AC1516</f>
        <v>148000</v>
      </c>
      <c r="AD940" s="103">
        <f t="shared" si="724"/>
        <v>489500</v>
      </c>
      <c r="AE940" s="103">
        <f t="shared" si="736"/>
        <v>28.819546658816602</v>
      </c>
      <c r="AG940" s="103">
        <f t="shared" si="725"/>
        <v>803500</v>
      </c>
      <c r="AH940" s="103">
        <f t="shared" si="726"/>
        <v>47.306446864880776</v>
      </c>
      <c r="AJ940" s="103">
        <f t="shared" si="750"/>
        <v>169000</v>
      </c>
      <c r="AK940" s="103">
        <f t="shared" si="750"/>
        <v>168000</v>
      </c>
      <c r="AL940" s="103">
        <f>AL1572+AL941+AL1262+AL1318+AL1516</f>
        <v>168000</v>
      </c>
      <c r="AM940" s="103">
        <f t="shared" si="727"/>
        <v>505000</v>
      </c>
      <c r="AN940" s="103">
        <f t="shared" si="738"/>
        <v>29.732116573447158</v>
      </c>
      <c r="AP940" s="103">
        <f t="shared" si="751"/>
        <v>140000</v>
      </c>
      <c r="AQ940" s="103">
        <f t="shared" si="751"/>
        <v>140000</v>
      </c>
      <c r="AR940" s="103">
        <f>AR1572+AR941+AR1262+AR1318+AR1516</f>
        <v>110000</v>
      </c>
      <c r="AS940" s="103">
        <f t="shared" si="728"/>
        <v>390000</v>
      </c>
      <c r="AT940" s="103">
        <f t="shared" si="740"/>
        <v>22.961436561672063</v>
      </c>
      <c r="AV940" s="103">
        <f t="shared" si="729"/>
        <v>895000</v>
      </c>
      <c r="AW940" s="103">
        <f t="shared" si="730"/>
        <v>52.693553135119224</v>
      </c>
      <c r="AY940" s="103">
        <f>AY941</f>
        <v>1698500</v>
      </c>
      <c r="AZ940" s="103">
        <f t="shared" si="732"/>
        <v>100</v>
      </c>
      <c r="BB940" s="102">
        <f t="shared" si="713"/>
        <v>0</v>
      </c>
      <c r="BC940" s="103">
        <f t="shared" si="714"/>
        <v>0</v>
      </c>
      <c r="BD940" s="103">
        <f t="shared" si="715"/>
        <v>1698500</v>
      </c>
      <c r="BE940" s="93"/>
    </row>
    <row r="941" spans="1:57" ht="30" customHeight="1" x14ac:dyDescent="0.2">
      <c r="A941" s="74"/>
      <c r="B941" s="76"/>
      <c r="C941" s="76"/>
      <c r="D941" s="77"/>
      <c r="E941" s="78"/>
      <c r="F941" s="76"/>
      <c r="G941" s="104">
        <v>0</v>
      </c>
      <c r="H941" s="105"/>
      <c r="I941" s="81"/>
      <c r="J941" s="78"/>
      <c r="K941" s="82"/>
      <c r="L941" s="83"/>
      <c r="M941" s="77"/>
      <c r="N941" s="101" t="s">
        <v>149</v>
      </c>
      <c r="O941" s="102">
        <v>994000</v>
      </c>
      <c r="P941" s="103">
        <f t="shared" si="747"/>
        <v>1698500</v>
      </c>
      <c r="Q941" s="125">
        <f t="shared" si="747"/>
        <v>1892500</v>
      </c>
      <c r="R941" s="126">
        <f t="shared" si="747"/>
        <v>2069500</v>
      </c>
      <c r="S941" s="103">
        <f t="shared" si="747"/>
        <v>1698500</v>
      </c>
      <c r="T941" s="103"/>
      <c r="U941" s="103">
        <f t="shared" si="748"/>
        <v>140000</v>
      </c>
      <c r="V941" s="103">
        <f t="shared" si="748"/>
        <v>84000</v>
      </c>
      <c r="W941" s="103">
        <f>W1573+W942+W1263+W1319+W1517</f>
        <v>90000</v>
      </c>
      <c r="X941" s="103">
        <f t="shared" si="722"/>
        <v>314000</v>
      </c>
      <c r="Y941" s="103">
        <f t="shared" si="723"/>
        <v>18.486900206064174</v>
      </c>
      <c r="AA941" s="103">
        <f t="shared" si="749"/>
        <v>173000</v>
      </c>
      <c r="AB941" s="103">
        <f t="shared" si="749"/>
        <v>168500</v>
      </c>
      <c r="AC941" s="103">
        <f>AC1573+AC942+AC1263+AC1319+AC1517</f>
        <v>148000</v>
      </c>
      <c r="AD941" s="103">
        <f t="shared" si="724"/>
        <v>489500</v>
      </c>
      <c r="AE941" s="103">
        <f t="shared" si="736"/>
        <v>28.819546658816602</v>
      </c>
      <c r="AG941" s="103">
        <f t="shared" si="725"/>
        <v>803500</v>
      </c>
      <c r="AH941" s="103">
        <f t="shared" si="726"/>
        <v>47.306446864880776</v>
      </c>
      <c r="AJ941" s="103">
        <f t="shared" si="750"/>
        <v>169000</v>
      </c>
      <c r="AK941" s="103">
        <f t="shared" si="750"/>
        <v>168000</v>
      </c>
      <c r="AL941" s="103">
        <f>AL1573+AL942+AL1263+AL1319+AL1517</f>
        <v>168000</v>
      </c>
      <c r="AM941" s="103">
        <f t="shared" si="727"/>
        <v>505000</v>
      </c>
      <c r="AN941" s="103">
        <f t="shared" si="738"/>
        <v>29.732116573447158</v>
      </c>
      <c r="AP941" s="103">
        <f t="shared" si="751"/>
        <v>140000</v>
      </c>
      <c r="AQ941" s="103">
        <f t="shared" si="751"/>
        <v>140000</v>
      </c>
      <c r="AR941" s="103">
        <f>AR1573+AR942+AR1263+AR1319+AR1517</f>
        <v>110000</v>
      </c>
      <c r="AS941" s="103">
        <f t="shared" si="728"/>
        <v>390000</v>
      </c>
      <c r="AT941" s="103">
        <f t="shared" si="740"/>
        <v>22.961436561672063</v>
      </c>
      <c r="AV941" s="103">
        <f t="shared" si="729"/>
        <v>895000</v>
      </c>
      <c r="AW941" s="103">
        <f t="shared" si="730"/>
        <v>52.693553135119224</v>
      </c>
      <c r="AY941" s="103">
        <f>AY942</f>
        <v>1698500</v>
      </c>
      <c r="AZ941" s="103">
        <f t="shared" si="732"/>
        <v>100</v>
      </c>
      <c r="BB941" s="102">
        <f t="shared" si="713"/>
        <v>0</v>
      </c>
      <c r="BC941" s="103">
        <f t="shared" si="714"/>
        <v>0</v>
      </c>
      <c r="BD941" s="103">
        <f t="shared" si="715"/>
        <v>1698500</v>
      </c>
      <c r="BE941" s="93"/>
    </row>
    <row r="942" spans="1:57" ht="30" customHeight="1" x14ac:dyDescent="0.2">
      <c r="A942" s="74"/>
      <c r="B942" s="76"/>
      <c r="C942" s="76"/>
      <c r="D942" s="77"/>
      <c r="E942" s="78"/>
      <c r="F942" s="76"/>
      <c r="G942" s="104"/>
      <c r="H942" s="169" t="s">
        <v>43</v>
      </c>
      <c r="I942" s="81"/>
      <c r="J942" s="78"/>
      <c r="K942" s="82"/>
      <c r="L942" s="83"/>
      <c r="M942" s="77"/>
      <c r="N942" s="101" t="s">
        <v>149</v>
      </c>
      <c r="O942" s="102">
        <v>994000</v>
      </c>
      <c r="P942" s="103">
        <f t="shared" si="747"/>
        <v>1698500</v>
      </c>
      <c r="Q942" s="125">
        <f t="shared" si="747"/>
        <v>1892500</v>
      </c>
      <c r="R942" s="126">
        <f t="shared" si="747"/>
        <v>2069500</v>
      </c>
      <c r="S942" s="103">
        <f t="shared" si="747"/>
        <v>1698500</v>
      </c>
      <c r="T942" s="103"/>
      <c r="U942" s="103">
        <f t="shared" si="748"/>
        <v>140000</v>
      </c>
      <c r="V942" s="103">
        <f t="shared" si="748"/>
        <v>84000</v>
      </c>
      <c r="W942" s="103">
        <f>W1574+W943+W1264+W1320+W1518</f>
        <v>90000</v>
      </c>
      <c r="X942" s="103">
        <f t="shared" si="722"/>
        <v>314000</v>
      </c>
      <c r="Y942" s="103">
        <f t="shared" si="723"/>
        <v>18.486900206064174</v>
      </c>
      <c r="AA942" s="103">
        <f t="shared" si="749"/>
        <v>173000</v>
      </c>
      <c r="AB942" s="103">
        <f t="shared" si="749"/>
        <v>168500</v>
      </c>
      <c r="AC942" s="103">
        <f>AC1574+AC943+AC1264+AC1320+AC1518</f>
        <v>148000</v>
      </c>
      <c r="AD942" s="103">
        <f t="shared" si="724"/>
        <v>489500</v>
      </c>
      <c r="AE942" s="103">
        <f t="shared" si="736"/>
        <v>28.819546658816602</v>
      </c>
      <c r="AG942" s="103">
        <f t="shared" si="725"/>
        <v>803500</v>
      </c>
      <c r="AH942" s="103">
        <f t="shared" si="726"/>
        <v>47.306446864880776</v>
      </c>
      <c r="AJ942" s="103">
        <f t="shared" si="750"/>
        <v>169000</v>
      </c>
      <c r="AK942" s="103">
        <f t="shared" si="750"/>
        <v>168000</v>
      </c>
      <c r="AL942" s="103">
        <f>AL1574+AL943+AL1264+AL1320+AL1518</f>
        <v>168000</v>
      </c>
      <c r="AM942" s="103">
        <f t="shared" si="727"/>
        <v>505000</v>
      </c>
      <c r="AN942" s="103">
        <f t="shared" si="738"/>
        <v>29.732116573447158</v>
      </c>
      <c r="AP942" s="103">
        <f t="shared" si="751"/>
        <v>140000</v>
      </c>
      <c r="AQ942" s="103">
        <f t="shared" si="751"/>
        <v>140000</v>
      </c>
      <c r="AR942" s="103">
        <f>AR1574+AR943+AR1264+AR1320+AR1518</f>
        <v>110000</v>
      </c>
      <c r="AS942" s="103">
        <f t="shared" si="728"/>
        <v>390000</v>
      </c>
      <c r="AT942" s="103">
        <f t="shared" si="740"/>
        <v>22.961436561672063</v>
      </c>
      <c r="AV942" s="103">
        <f t="shared" si="729"/>
        <v>895000</v>
      </c>
      <c r="AW942" s="103">
        <f t="shared" si="730"/>
        <v>52.693553135119224</v>
      </c>
      <c r="AY942" s="103">
        <f>AY943</f>
        <v>1698500</v>
      </c>
      <c r="AZ942" s="103">
        <f t="shared" si="732"/>
        <v>100</v>
      </c>
      <c r="BB942" s="102">
        <f t="shared" si="713"/>
        <v>0</v>
      </c>
      <c r="BC942" s="103">
        <f t="shared" si="714"/>
        <v>0</v>
      </c>
      <c r="BD942" s="103">
        <f t="shared" si="715"/>
        <v>1698500</v>
      </c>
      <c r="BE942" s="93"/>
    </row>
    <row r="943" spans="1:57" ht="30" customHeight="1" thickBot="1" x14ac:dyDescent="0.25">
      <c r="A943" s="74"/>
      <c r="B943" s="76"/>
      <c r="C943" s="76"/>
      <c r="D943" s="77"/>
      <c r="E943" s="78"/>
      <c r="F943" s="76"/>
      <c r="G943" s="79"/>
      <c r="H943" s="80"/>
      <c r="I943" s="118">
        <v>2</v>
      </c>
      <c r="J943" s="78"/>
      <c r="K943" s="82"/>
      <c r="L943" s="83"/>
      <c r="M943" s="77"/>
      <c r="N943" s="119" t="s">
        <v>51</v>
      </c>
      <c r="O943" s="120">
        <v>994000</v>
      </c>
      <c r="P943" s="121">
        <f>P944+P946+P948</f>
        <v>1698500</v>
      </c>
      <c r="Q943" s="122">
        <f>Q944+Q946+Q948</f>
        <v>1892500</v>
      </c>
      <c r="R943" s="123">
        <f>R944+R946+R948</f>
        <v>2069500</v>
      </c>
      <c r="S943" s="121">
        <f>S944+S946+S948</f>
        <v>1698500</v>
      </c>
      <c r="T943" s="121"/>
      <c r="U943" s="121">
        <f>U944+U946+U948</f>
        <v>140000</v>
      </c>
      <c r="V943" s="121">
        <f>V944+V946+V948</f>
        <v>84000</v>
      </c>
      <c r="W943" s="121">
        <f>W944+W946+W948</f>
        <v>90000</v>
      </c>
      <c r="X943" s="121">
        <f t="shared" si="722"/>
        <v>314000</v>
      </c>
      <c r="Y943" s="121">
        <f t="shared" si="723"/>
        <v>18.486900206064174</v>
      </c>
      <c r="AA943" s="121">
        <f>AA944+AA946+AA948</f>
        <v>173000</v>
      </c>
      <c r="AB943" s="121">
        <f>AB944+AB946+AB948</f>
        <v>168500</v>
      </c>
      <c r="AC943" s="121">
        <f>AC944+AC946+AC948</f>
        <v>148000</v>
      </c>
      <c r="AD943" s="121">
        <f t="shared" si="724"/>
        <v>489500</v>
      </c>
      <c r="AE943" s="121">
        <f t="shared" si="736"/>
        <v>28.819546658816602</v>
      </c>
      <c r="AG943" s="121">
        <f t="shared" si="725"/>
        <v>803500</v>
      </c>
      <c r="AH943" s="121">
        <f t="shared" si="726"/>
        <v>47.306446864880776</v>
      </c>
      <c r="AJ943" s="121">
        <f>AJ944+AJ946+AJ948</f>
        <v>169000</v>
      </c>
      <c r="AK943" s="121">
        <f>AK944+AK946+AK948</f>
        <v>168000</v>
      </c>
      <c r="AL943" s="121">
        <f>AL944+AL946+AL948</f>
        <v>168000</v>
      </c>
      <c r="AM943" s="121">
        <f t="shared" si="727"/>
        <v>505000</v>
      </c>
      <c r="AN943" s="121">
        <f t="shared" si="738"/>
        <v>29.732116573447158</v>
      </c>
      <c r="AP943" s="121">
        <f>AP944+AP946+AP948</f>
        <v>140000</v>
      </c>
      <c r="AQ943" s="121">
        <f>AQ944+AQ946+AQ948</f>
        <v>140000</v>
      </c>
      <c r="AR943" s="121">
        <f>AR944+AR946+AR948</f>
        <v>110000</v>
      </c>
      <c r="AS943" s="121">
        <f>AS944+AS946+AS948</f>
        <v>390000</v>
      </c>
      <c r="AT943" s="121">
        <f t="shared" si="740"/>
        <v>22.961436561672063</v>
      </c>
      <c r="AV943" s="121">
        <f>AV944+AV946+AV948</f>
        <v>895000</v>
      </c>
      <c r="AW943" s="121">
        <f t="shared" si="730"/>
        <v>52.693553135119224</v>
      </c>
      <c r="AY943" s="121">
        <f>AY944+AY946+AY948</f>
        <v>1698500</v>
      </c>
      <c r="AZ943" s="121">
        <f t="shared" si="732"/>
        <v>100</v>
      </c>
      <c r="BB943" s="120">
        <f t="shared" si="713"/>
        <v>0</v>
      </c>
      <c r="BC943" s="121">
        <f t="shared" si="714"/>
        <v>0</v>
      </c>
      <c r="BD943" s="121">
        <f t="shared" si="715"/>
        <v>1698500</v>
      </c>
      <c r="BE943" s="93"/>
    </row>
    <row r="944" spans="1:57" ht="30" customHeight="1" thickBot="1" x14ac:dyDescent="0.25">
      <c r="A944" s="74"/>
      <c r="B944" s="76"/>
      <c r="C944" s="76"/>
      <c r="D944" s="77"/>
      <c r="E944" s="78"/>
      <c r="F944" s="76"/>
      <c r="G944" s="79"/>
      <c r="H944" s="80"/>
      <c r="I944" s="81"/>
      <c r="J944" s="124" t="s">
        <v>60</v>
      </c>
      <c r="K944" s="82"/>
      <c r="L944" s="83"/>
      <c r="M944" s="77"/>
      <c r="N944" s="101" t="s">
        <v>61</v>
      </c>
      <c r="O944" s="103">
        <v>816000</v>
      </c>
      <c r="P944" s="103">
        <f>P945</f>
        <v>1480000</v>
      </c>
      <c r="Q944" s="125">
        <f>Q945</f>
        <v>1655000</v>
      </c>
      <c r="R944" s="126">
        <f>R945</f>
        <v>1813000</v>
      </c>
      <c r="S944" s="103">
        <f>S945</f>
        <v>1480000</v>
      </c>
      <c r="T944" s="103"/>
      <c r="U944" s="103">
        <f>U945</f>
        <v>120000</v>
      </c>
      <c r="V944" s="103">
        <f>V945</f>
        <v>70000</v>
      </c>
      <c r="W944" s="103">
        <f>W945</f>
        <v>70000</v>
      </c>
      <c r="X944" s="103">
        <f t="shared" si="722"/>
        <v>260000</v>
      </c>
      <c r="Y944" s="103">
        <f t="shared" si="723"/>
        <v>17.567567567567568</v>
      </c>
      <c r="AA944" s="103">
        <f>AA945</f>
        <v>150000</v>
      </c>
      <c r="AB944" s="103">
        <f>AB945</f>
        <v>150000</v>
      </c>
      <c r="AC944" s="103">
        <f>AC945</f>
        <v>130000</v>
      </c>
      <c r="AD944" s="103">
        <f t="shared" si="724"/>
        <v>430000</v>
      </c>
      <c r="AE944" s="170">
        <f>AD944/(P944/100)</f>
        <v>29.054054054054053</v>
      </c>
      <c r="AG944" s="103">
        <f t="shared" si="725"/>
        <v>690000</v>
      </c>
      <c r="AH944" s="103">
        <f t="shared" si="726"/>
        <v>46.621621621621621</v>
      </c>
      <c r="AJ944" s="103">
        <f>AJ945</f>
        <v>150000</v>
      </c>
      <c r="AK944" s="103">
        <f>AK945</f>
        <v>150000</v>
      </c>
      <c r="AL944" s="103">
        <f>AL945</f>
        <v>150000</v>
      </c>
      <c r="AM944" s="103">
        <f t="shared" si="727"/>
        <v>450000</v>
      </c>
      <c r="AN944" s="170">
        <f>AM944/(P944/100)</f>
        <v>30.405405405405407</v>
      </c>
      <c r="AP944" s="103">
        <f>AP945</f>
        <v>120000</v>
      </c>
      <c r="AQ944" s="103">
        <f>AQ945</f>
        <v>120000</v>
      </c>
      <c r="AR944" s="103">
        <f>AR945</f>
        <v>100000</v>
      </c>
      <c r="AS944" s="103">
        <f>AS945</f>
        <v>340000</v>
      </c>
      <c r="AT944" s="170">
        <f>AS944/(P944/100)</f>
        <v>22.972972972972972</v>
      </c>
      <c r="AV944" s="103">
        <f t="shared" si="729"/>
        <v>790000</v>
      </c>
      <c r="AW944" s="103">
        <f t="shared" si="730"/>
        <v>53.378378378378379</v>
      </c>
      <c r="AY944" s="103">
        <f t="shared" si="731"/>
        <v>1480000</v>
      </c>
      <c r="AZ944" s="103">
        <f t="shared" si="732"/>
        <v>100</v>
      </c>
      <c r="BB944" s="102">
        <f t="shared" si="713"/>
        <v>0</v>
      </c>
      <c r="BC944" s="103">
        <f t="shared" si="714"/>
        <v>0</v>
      </c>
      <c r="BD944" s="103">
        <f t="shared" si="715"/>
        <v>1480000</v>
      </c>
      <c r="BE944" s="93"/>
    </row>
    <row r="945" spans="1:57" ht="30" customHeight="1" thickBot="1" x14ac:dyDescent="0.25">
      <c r="A945" s="74"/>
      <c r="B945" s="76"/>
      <c r="C945" s="76"/>
      <c r="D945" s="77"/>
      <c r="E945" s="78"/>
      <c r="F945" s="76"/>
      <c r="G945" s="79"/>
      <c r="H945" s="80"/>
      <c r="I945" s="81"/>
      <c r="J945" s="78"/>
      <c r="K945" s="127">
        <v>1</v>
      </c>
      <c r="L945" s="83"/>
      <c r="M945" s="77"/>
      <c r="N945" s="128" t="s">
        <v>62</v>
      </c>
      <c r="O945" s="117">
        <v>816000</v>
      </c>
      <c r="P945" s="117">
        <v>1480000</v>
      </c>
      <c r="Q945" s="117">
        <v>1655000</v>
      </c>
      <c r="R945" s="117">
        <v>1813000</v>
      </c>
      <c r="S945" s="117">
        <v>1480000</v>
      </c>
      <c r="T945" s="117"/>
      <c r="U945" s="160">
        <v>120000</v>
      </c>
      <c r="V945" s="160">
        <v>70000</v>
      </c>
      <c r="W945" s="160">
        <v>70000</v>
      </c>
      <c r="X945" s="117">
        <f>U945+V945+W945</f>
        <v>260000</v>
      </c>
      <c r="Y945" s="144">
        <f>X945/(S945/100)</f>
        <v>17.567567567567568</v>
      </c>
      <c r="AA945" s="160">
        <v>150000</v>
      </c>
      <c r="AB945" s="160">
        <v>150000</v>
      </c>
      <c r="AC945" s="160">
        <v>130000</v>
      </c>
      <c r="AD945" s="117">
        <f t="shared" si="724"/>
        <v>430000</v>
      </c>
      <c r="AE945" s="171">
        <f>AD945/(P945/100)</f>
        <v>29.054054054054053</v>
      </c>
      <c r="AG945" s="117">
        <f>X945+AD945</f>
        <v>690000</v>
      </c>
      <c r="AH945" s="117">
        <f>AG945/(S945/100)</f>
        <v>46.621621621621621</v>
      </c>
      <c r="AJ945" s="160">
        <v>150000</v>
      </c>
      <c r="AK945" s="160">
        <v>150000</v>
      </c>
      <c r="AL945" s="160">
        <v>150000</v>
      </c>
      <c r="AM945" s="117">
        <f t="shared" si="727"/>
        <v>450000</v>
      </c>
      <c r="AN945" s="171">
        <f>AM945/(P945/100)</f>
        <v>30.405405405405407</v>
      </c>
      <c r="AP945" s="160">
        <v>120000</v>
      </c>
      <c r="AQ945" s="160">
        <v>120000</v>
      </c>
      <c r="AR945" s="160">
        <v>100000</v>
      </c>
      <c r="AS945" s="117">
        <f>AP945+AQ945+AR945</f>
        <v>340000</v>
      </c>
      <c r="AT945" s="171">
        <f>AS945/(P945/100)</f>
        <v>22.972972972972972</v>
      </c>
      <c r="AV945" s="117">
        <f>AM945+AS945</f>
        <v>790000</v>
      </c>
      <c r="AW945" s="117">
        <f>AV945/(S945/100)</f>
        <v>53.378378378378379</v>
      </c>
      <c r="AY945" s="117">
        <f>AG945+AV945</f>
        <v>1480000</v>
      </c>
      <c r="AZ945" s="117">
        <f>AY945/(S945/100)</f>
        <v>100</v>
      </c>
      <c r="BB945" s="117">
        <f t="shared" si="713"/>
        <v>0</v>
      </c>
      <c r="BC945" s="117">
        <f t="shared" si="714"/>
        <v>0</v>
      </c>
      <c r="BD945" s="117">
        <f t="shared" si="715"/>
        <v>1480000</v>
      </c>
      <c r="BE945" s="93"/>
    </row>
    <row r="946" spans="1:57" ht="30" customHeight="1" thickBot="1" x14ac:dyDescent="0.25">
      <c r="A946" s="74"/>
      <c r="B946" s="76"/>
      <c r="C946" s="76"/>
      <c r="D946" s="77"/>
      <c r="E946" s="78"/>
      <c r="F946" s="76"/>
      <c r="G946" s="79"/>
      <c r="H946" s="80"/>
      <c r="I946" s="81"/>
      <c r="J946" s="124" t="s">
        <v>64</v>
      </c>
      <c r="K946" s="82"/>
      <c r="L946" s="83"/>
      <c r="M946" s="77"/>
      <c r="N946" s="101" t="s">
        <v>65</v>
      </c>
      <c r="O946" s="103">
        <v>160000</v>
      </c>
      <c r="P946" s="103">
        <f>P947</f>
        <v>204000</v>
      </c>
      <c r="Q946" s="125">
        <f>Q947</f>
        <v>223000</v>
      </c>
      <c r="R946" s="126">
        <f>R947</f>
        <v>242000</v>
      </c>
      <c r="S946" s="103">
        <f>S947</f>
        <v>204000</v>
      </c>
      <c r="T946" s="103"/>
      <c r="U946" s="103">
        <f>U947</f>
        <v>20000</v>
      </c>
      <c r="V946" s="103">
        <f>V947</f>
        <v>14000</v>
      </c>
      <c r="W946" s="103">
        <f>W947</f>
        <v>15000</v>
      </c>
      <c r="X946" s="103">
        <f t="shared" si="722"/>
        <v>49000</v>
      </c>
      <c r="Y946" s="103">
        <f t="shared" si="723"/>
        <v>24.019607843137255</v>
      </c>
      <c r="AA946" s="103">
        <f>AA947</f>
        <v>17000</v>
      </c>
      <c r="AB946" s="103">
        <f>AB947</f>
        <v>17000</v>
      </c>
      <c r="AC946" s="103">
        <f>AC947</f>
        <v>17000</v>
      </c>
      <c r="AD946" s="103">
        <f t="shared" si="724"/>
        <v>51000</v>
      </c>
      <c r="AE946" s="170">
        <f>AD946/(P946/100)</f>
        <v>25</v>
      </c>
      <c r="AG946" s="103">
        <f t="shared" si="725"/>
        <v>100000</v>
      </c>
      <c r="AH946" s="103">
        <f t="shared" si="726"/>
        <v>49.019607843137258</v>
      </c>
      <c r="AJ946" s="103">
        <f>AJ947</f>
        <v>18000</v>
      </c>
      <c r="AK946" s="103">
        <f>AK947</f>
        <v>18000</v>
      </c>
      <c r="AL946" s="103">
        <f>AL947</f>
        <v>18000</v>
      </c>
      <c r="AM946" s="103">
        <f t="shared" si="727"/>
        <v>54000</v>
      </c>
      <c r="AN946" s="170">
        <f>AM946/(P946/100)</f>
        <v>26.470588235294116</v>
      </c>
      <c r="AP946" s="103">
        <f>AP947</f>
        <v>20000</v>
      </c>
      <c r="AQ946" s="103">
        <f>AQ947</f>
        <v>20000</v>
      </c>
      <c r="AR946" s="103">
        <f>AR947</f>
        <v>10000</v>
      </c>
      <c r="AS946" s="103">
        <f t="shared" si="728"/>
        <v>50000</v>
      </c>
      <c r="AT946" s="170">
        <f>AS946/(P946/100)</f>
        <v>24.509803921568629</v>
      </c>
      <c r="AV946" s="103">
        <f t="shared" si="729"/>
        <v>104000</v>
      </c>
      <c r="AW946" s="103">
        <f t="shared" si="730"/>
        <v>50.980392156862742</v>
      </c>
      <c r="AY946" s="103">
        <f t="shared" si="731"/>
        <v>204000</v>
      </c>
      <c r="AZ946" s="103">
        <f t="shared" si="732"/>
        <v>100</v>
      </c>
      <c r="BB946" s="102">
        <f t="shared" si="713"/>
        <v>0</v>
      </c>
      <c r="BC946" s="103">
        <f t="shared" si="714"/>
        <v>0</v>
      </c>
      <c r="BD946" s="103">
        <f t="shared" si="715"/>
        <v>204000</v>
      </c>
      <c r="BE946" s="93"/>
    </row>
    <row r="947" spans="1:57" ht="30" customHeight="1" x14ac:dyDescent="0.2">
      <c r="A947" s="74"/>
      <c r="B947" s="76"/>
      <c r="C947" s="76"/>
      <c r="D947" s="77"/>
      <c r="E947" s="78"/>
      <c r="F947" s="76"/>
      <c r="G947" s="79"/>
      <c r="H947" s="80"/>
      <c r="I947" s="81"/>
      <c r="J947" s="78"/>
      <c r="K947" s="127">
        <v>1</v>
      </c>
      <c r="L947" s="83"/>
      <c r="M947" s="77"/>
      <c r="N947" s="128" t="s">
        <v>62</v>
      </c>
      <c r="O947" s="117">
        <v>160000</v>
      </c>
      <c r="P947" s="117">
        <v>204000</v>
      </c>
      <c r="Q947" s="117">
        <v>223000</v>
      </c>
      <c r="R947" s="117">
        <v>242000</v>
      </c>
      <c r="S947" s="117">
        <v>204000</v>
      </c>
      <c r="T947" s="117"/>
      <c r="U947" s="160">
        <v>20000</v>
      </c>
      <c r="V947" s="160">
        <v>14000</v>
      </c>
      <c r="W947" s="160">
        <v>15000</v>
      </c>
      <c r="X947" s="117">
        <f t="shared" si="722"/>
        <v>49000</v>
      </c>
      <c r="Y947" s="144">
        <f t="shared" si="723"/>
        <v>24.019607843137255</v>
      </c>
      <c r="AA947" s="160">
        <v>17000</v>
      </c>
      <c r="AB947" s="160">
        <v>17000</v>
      </c>
      <c r="AC947" s="160">
        <v>17000</v>
      </c>
      <c r="AD947" s="117">
        <f t="shared" si="724"/>
        <v>51000</v>
      </c>
      <c r="AE947" s="171">
        <f>AD947/(P947/100)</f>
        <v>25</v>
      </c>
      <c r="AG947" s="117">
        <f t="shared" si="725"/>
        <v>100000</v>
      </c>
      <c r="AH947" s="117">
        <f t="shared" si="726"/>
        <v>49.019607843137258</v>
      </c>
      <c r="AJ947" s="160">
        <v>18000</v>
      </c>
      <c r="AK947" s="160">
        <v>18000</v>
      </c>
      <c r="AL947" s="160">
        <v>18000</v>
      </c>
      <c r="AM947" s="117">
        <f t="shared" si="727"/>
        <v>54000</v>
      </c>
      <c r="AN947" s="171">
        <f>AM947/(P947/100)</f>
        <v>26.470588235294116</v>
      </c>
      <c r="AP947" s="160">
        <v>20000</v>
      </c>
      <c r="AQ947" s="160">
        <v>20000</v>
      </c>
      <c r="AR947" s="160">
        <v>10000</v>
      </c>
      <c r="AS947" s="117">
        <f t="shared" si="728"/>
        <v>50000</v>
      </c>
      <c r="AT947" s="171">
        <f>AS947/(P947/100)</f>
        <v>24.509803921568629</v>
      </c>
      <c r="AV947" s="117">
        <f t="shared" si="729"/>
        <v>104000</v>
      </c>
      <c r="AW947" s="117">
        <f t="shared" si="730"/>
        <v>50.980392156862742</v>
      </c>
      <c r="AY947" s="117">
        <f t="shared" si="731"/>
        <v>204000</v>
      </c>
      <c r="AZ947" s="117">
        <f t="shared" si="732"/>
        <v>100</v>
      </c>
      <c r="BB947" s="117">
        <f t="shared" si="713"/>
        <v>0</v>
      </c>
      <c r="BC947" s="117">
        <f t="shared" si="714"/>
        <v>0</v>
      </c>
      <c r="BD947" s="117">
        <f t="shared" si="715"/>
        <v>204000</v>
      </c>
      <c r="BE947" s="93"/>
    </row>
    <row r="948" spans="1:57" ht="30" customHeight="1" x14ac:dyDescent="0.2">
      <c r="A948" s="74"/>
      <c r="B948" s="76"/>
      <c r="C948" s="76"/>
      <c r="D948" s="77"/>
      <c r="E948" s="78"/>
      <c r="F948" s="76"/>
      <c r="G948" s="79"/>
      <c r="H948" s="80"/>
      <c r="I948" s="81"/>
      <c r="J948" s="124" t="s">
        <v>52</v>
      </c>
      <c r="K948" s="82"/>
      <c r="L948" s="83"/>
      <c r="M948" s="77"/>
      <c r="N948" s="101" t="s">
        <v>53</v>
      </c>
      <c r="O948" s="102">
        <v>18000</v>
      </c>
      <c r="P948" s="103">
        <f>P949+P950+P951+P952</f>
        <v>14500</v>
      </c>
      <c r="Q948" s="125">
        <f>Q949+Q950+Q951+Q952</f>
        <v>14500</v>
      </c>
      <c r="R948" s="126">
        <f>R949+R950+R951+R952</f>
        <v>14500</v>
      </c>
      <c r="S948" s="103">
        <f>S949+S950+S951+S952</f>
        <v>14500</v>
      </c>
      <c r="T948" s="103"/>
      <c r="U948" s="103">
        <f>U949+U950+U951+U952</f>
        <v>0</v>
      </c>
      <c r="V948" s="103">
        <f>V949+V950+V951+V952</f>
        <v>0</v>
      </c>
      <c r="W948" s="103">
        <f>W949+W950+W951+W952</f>
        <v>5000</v>
      </c>
      <c r="X948" s="103">
        <f t="shared" si="722"/>
        <v>5000</v>
      </c>
      <c r="Y948" s="103">
        <f t="shared" si="723"/>
        <v>34.482758620689658</v>
      </c>
      <c r="AA948" s="103">
        <f>AA949+AA950+AA951+AA952</f>
        <v>6000</v>
      </c>
      <c r="AB948" s="103">
        <f>AB949+AB950+AB951+AB952</f>
        <v>1500</v>
      </c>
      <c r="AC948" s="103">
        <f>AC949+AC950+AC951+AC952</f>
        <v>1000</v>
      </c>
      <c r="AD948" s="103">
        <f t="shared" si="724"/>
        <v>8500</v>
      </c>
      <c r="AE948" s="103">
        <f>AD948/(S948/100)</f>
        <v>58.620689655172413</v>
      </c>
      <c r="AG948" s="103">
        <f t="shared" si="725"/>
        <v>13500</v>
      </c>
      <c r="AH948" s="103">
        <f t="shared" si="726"/>
        <v>93.103448275862064</v>
      </c>
      <c r="AJ948" s="103">
        <f>AJ949+AJ950+AJ951+AJ952</f>
        <v>1000</v>
      </c>
      <c r="AK948" s="103">
        <f>AK949+AK950+AK951+AK952</f>
        <v>0</v>
      </c>
      <c r="AL948" s="103">
        <f>AL949+AL950+AL951+AL952</f>
        <v>0</v>
      </c>
      <c r="AM948" s="103">
        <f t="shared" si="727"/>
        <v>1000</v>
      </c>
      <c r="AN948" s="103">
        <f>AM948/(S948/100)</f>
        <v>6.8965517241379306</v>
      </c>
      <c r="AP948" s="103">
        <f>AP949+AP950+AP951+AP952</f>
        <v>0</v>
      </c>
      <c r="AQ948" s="103">
        <f>AQ949+AQ950+AQ951+AQ952</f>
        <v>0</v>
      </c>
      <c r="AR948" s="103">
        <f>AR949+AR950+AR951+AR952</f>
        <v>0</v>
      </c>
      <c r="AS948" s="103">
        <f t="shared" si="728"/>
        <v>0</v>
      </c>
      <c r="AT948" s="103">
        <f>AS948/(S948/100)</f>
        <v>0</v>
      </c>
      <c r="AV948" s="103">
        <f t="shared" si="729"/>
        <v>1000</v>
      </c>
      <c r="AW948" s="103">
        <f t="shared" si="730"/>
        <v>6.8965517241379306</v>
      </c>
      <c r="AY948" s="103">
        <f t="shared" si="731"/>
        <v>14500</v>
      </c>
      <c r="AZ948" s="103">
        <f t="shared" si="732"/>
        <v>100</v>
      </c>
      <c r="BB948" s="102">
        <f t="shared" si="713"/>
        <v>0</v>
      </c>
      <c r="BC948" s="103">
        <f t="shared" si="714"/>
        <v>0</v>
      </c>
      <c r="BD948" s="103">
        <f t="shared" si="715"/>
        <v>14500</v>
      </c>
      <c r="BE948" s="93"/>
    </row>
    <row r="949" spans="1:57" ht="30" customHeight="1" x14ac:dyDescent="0.2">
      <c r="A949" s="74"/>
      <c r="B949" s="76"/>
      <c r="C949" s="76"/>
      <c r="D949" s="77"/>
      <c r="E949" s="78"/>
      <c r="F949" s="76"/>
      <c r="G949" s="79"/>
      <c r="H949" s="80"/>
      <c r="I949" s="81"/>
      <c r="J949" s="78"/>
      <c r="K949" s="127">
        <v>2</v>
      </c>
      <c r="L949" s="83"/>
      <c r="M949" s="77"/>
      <c r="N949" s="128" t="s">
        <v>54</v>
      </c>
      <c r="O949" s="129">
        <v>6000</v>
      </c>
      <c r="P949" s="117">
        <v>7000</v>
      </c>
      <c r="Q949" s="117">
        <v>7000</v>
      </c>
      <c r="R949" s="117">
        <v>7000</v>
      </c>
      <c r="S949" s="117">
        <v>7000</v>
      </c>
      <c r="T949" s="117"/>
      <c r="U949" s="117"/>
      <c r="V949" s="117"/>
      <c r="W949" s="117">
        <v>2000</v>
      </c>
      <c r="X949" s="117">
        <f t="shared" si="722"/>
        <v>2000</v>
      </c>
      <c r="Y949" s="144">
        <f t="shared" si="723"/>
        <v>28.571428571428573</v>
      </c>
      <c r="AA949" s="117">
        <v>3000</v>
      </c>
      <c r="AB949" s="117">
        <v>1000</v>
      </c>
      <c r="AC949" s="117">
        <v>1000</v>
      </c>
      <c r="AD949" s="117">
        <f t="shared" si="724"/>
        <v>5000</v>
      </c>
      <c r="AE949" s="144">
        <f>AD949/(S949/100)</f>
        <v>71.428571428571431</v>
      </c>
      <c r="AG949" s="117">
        <f t="shared" si="725"/>
        <v>7000</v>
      </c>
      <c r="AH949" s="117">
        <f t="shared" si="726"/>
        <v>100</v>
      </c>
      <c r="AJ949" s="117"/>
      <c r="AK949" s="117"/>
      <c r="AL949" s="117"/>
      <c r="AM949" s="117">
        <f t="shared" si="727"/>
        <v>0</v>
      </c>
      <c r="AN949" s="144">
        <f>AM949/(S949/100)</f>
        <v>0</v>
      </c>
      <c r="AP949" s="117"/>
      <c r="AQ949" s="117"/>
      <c r="AR949" s="117"/>
      <c r="AS949" s="117">
        <f t="shared" si="728"/>
        <v>0</v>
      </c>
      <c r="AT949" s="144">
        <f>AS949/(S949/100)</f>
        <v>0</v>
      </c>
      <c r="AV949" s="117">
        <f t="shared" si="729"/>
        <v>0</v>
      </c>
      <c r="AW949" s="117">
        <f t="shared" si="730"/>
        <v>0</v>
      </c>
      <c r="AY949" s="117">
        <f t="shared" si="731"/>
        <v>7000</v>
      </c>
      <c r="AZ949" s="117">
        <f t="shared" si="732"/>
        <v>100</v>
      </c>
      <c r="BB949" s="507">
        <f t="shared" si="713"/>
        <v>0</v>
      </c>
      <c r="BC949" s="507">
        <f t="shared" si="714"/>
        <v>0</v>
      </c>
      <c r="BD949" s="507">
        <f t="shared" si="715"/>
        <v>7000</v>
      </c>
      <c r="BE949" s="93"/>
    </row>
    <row r="950" spans="1:57" ht="30" customHeight="1" x14ac:dyDescent="0.2">
      <c r="A950" s="377"/>
      <c r="B950" s="198"/>
      <c r="C950" s="198"/>
      <c r="D950" s="157"/>
      <c r="E950" s="154"/>
      <c r="F950" s="198"/>
      <c r="G950" s="199"/>
      <c r="H950" s="200"/>
      <c r="I950" s="201"/>
      <c r="J950" s="154"/>
      <c r="K950" s="155">
        <v>3</v>
      </c>
      <c r="L950" s="156"/>
      <c r="M950" s="157"/>
      <c r="N950" s="158" t="s">
        <v>66</v>
      </c>
      <c r="O950" s="159">
        <v>3000</v>
      </c>
      <c r="P950" s="117">
        <v>2500</v>
      </c>
      <c r="Q950" s="117">
        <v>2500</v>
      </c>
      <c r="R950" s="117">
        <v>2500</v>
      </c>
      <c r="S950" s="117">
        <v>2500</v>
      </c>
      <c r="T950" s="160"/>
      <c r="U950" s="117"/>
      <c r="V950" s="117"/>
      <c r="W950" s="117">
        <v>1000</v>
      </c>
      <c r="X950" s="117">
        <f t="shared" si="722"/>
        <v>1000</v>
      </c>
      <c r="Y950" s="144">
        <f t="shared" si="723"/>
        <v>40</v>
      </c>
      <c r="AA950" s="117"/>
      <c r="AB950" s="117">
        <v>500</v>
      </c>
      <c r="AC950" s="117"/>
      <c r="AD950" s="117">
        <f t="shared" si="724"/>
        <v>500</v>
      </c>
      <c r="AE950" s="144">
        <f>AD950/(S950/100)</f>
        <v>20</v>
      </c>
      <c r="AF950" s="117"/>
      <c r="AG950" s="117">
        <f t="shared" si="725"/>
        <v>1500</v>
      </c>
      <c r="AH950" s="117">
        <f t="shared" si="726"/>
        <v>60</v>
      </c>
      <c r="AI950" s="117"/>
      <c r="AJ950" s="117">
        <v>1000</v>
      </c>
      <c r="AK950" s="117"/>
      <c r="AL950" s="117"/>
      <c r="AM950" s="117">
        <f t="shared" si="727"/>
        <v>1000</v>
      </c>
      <c r="AN950" s="144">
        <f>AM950/(S950/100)</f>
        <v>40</v>
      </c>
      <c r="AO950" s="117"/>
      <c r="AP950" s="117"/>
      <c r="AQ950" s="117"/>
      <c r="AR950" s="117"/>
      <c r="AS950" s="117">
        <f t="shared" si="728"/>
        <v>0</v>
      </c>
      <c r="AT950" s="144">
        <f>AS950/(S950/100)</f>
        <v>0</v>
      </c>
      <c r="AU950" s="117"/>
      <c r="AV950" s="117">
        <f t="shared" si="729"/>
        <v>1000</v>
      </c>
      <c r="AW950" s="117">
        <f t="shared" si="730"/>
        <v>40</v>
      </c>
      <c r="AX950" s="117"/>
      <c r="AY950" s="117">
        <f t="shared" si="731"/>
        <v>2500</v>
      </c>
      <c r="AZ950" s="168">
        <f t="shared" si="732"/>
        <v>100</v>
      </c>
      <c r="BA950" s="497"/>
      <c r="BB950" s="497">
        <f t="shared" si="713"/>
        <v>0</v>
      </c>
      <c r="BC950" s="497">
        <f t="shared" si="714"/>
        <v>0</v>
      </c>
      <c r="BD950" s="497">
        <f t="shared" si="715"/>
        <v>2500</v>
      </c>
      <c r="BE950" s="498"/>
    </row>
    <row r="951" spans="1:57" ht="30" customHeight="1" x14ac:dyDescent="0.2">
      <c r="A951" s="377"/>
      <c r="B951" s="198"/>
      <c r="C951" s="198"/>
      <c r="D951" s="157"/>
      <c r="E951" s="154"/>
      <c r="F951" s="198"/>
      <c r="G951" s="199"/>
      <c r="H951" s="200"/>
      <c r="I951" s="201"/>
      <c r="J951" s="154"/>
      <c r="K951" s="155">
        <v>5</v>
      </c>
      <c r="L951" s="156"/>
      <c r="M951" s="157"/>
      <c r="N951" s="158" t="s">
        <v>55</v>
      </c>
      <c r="O951" s="159">
        <v>3000</v>
      </c>
      <c r="P951" s="117">
        <v>3000</v>
      </c>
      <c r="Q951" s="117">
        <v>3000</v>
      </c>
      <c r="R951" s="117">
        <v>3000</v>
      </c>
      <c r="S951" s="117">
        <v>3000</v>
      </c>
      <c r="T951" s="160"/>
      <c r="U951" s="117"/>
      <c r="V951" s="117"/>
      <c r="W951" s="117">
        <v>1500</v>
      </c>
      <c r="X951" s="117">
        <f t="shared" si="722"/>
        <v>1500</v>
      </c>
      <c r="Y951" s="144">
        <f t="shared" si="723"/>
        <v>50</v>
      </c>
      <c r="AA951" s="117">
        <v>1500</v>
      </c>
      <c r="AB951" s="117"/>
      <c r="AC951" s="117"/>
      <c r="AD951" s="117">
        <f t="shared" si="724"/>
        <v>1500</v>
      </c>
      <c r="AE951" s="144">
        <f>AD951/(S951/100)</f>
        <v>50</v>
      </c>
      <c r="AF951" s="117"/>
      <c r="AG951" s="117">
        <f t="shared" si="725"/>
        <v>3000</v>
      </c>
      <c r="AH951" s="117">
        <f t="shared" si="726"/>
        <v>100</v>
      </c>
      <c r="AI951" s="117"/>
      <c r="AJ951" s="117"/>
      <c r="AK951" s="117"/>
      <c r="AL951" s="117"/>
      <c r="AM951" s="117">
        <f t="shared" si="727"/>
        <v>0</v>
      </c>
      <c r="AN951" s="144">
        <f>AM951/(S951/100)</f>
        <v>0</v>
      </c>
      <c r="AO951" s="117"/>
      <c r="AP951" s="117"/>
      <c r="AQ951" s="117"/>
      <c r="AR951" s="117"/>
      <c r="AS951" s="117">
        <f t="shared" si="728"/>
        <v>0</v>
      </c>
      <c r="AT951" s="144">
        <f>AS951/(S951/100)</f>
        <v>0</v>
      </c>
      <c r="AU951" s="117"/>
      <c r="AV951" s="117">
        <f t="shared" si="729"/>
        <v>0</v>
      </c>
      <c r="AW951" s="117">
        <f t="shared" si="730"/>
        <v>0</v>
      </c>
      <c r="AX951" s="117"/>
      <c r="AY951" s="117">
        <f t="shared" si="731"/>
        <v>3000</v>
      </c>
      <c r="AZ951" s="168">
        <f t="shared" si="732"/>
        <v>100</v>
      </c>
      <c r="BA951" s="497"/>
      <c r="BB951" s="497">
        <f t="shared" si="713"/>
        <v>0</v>
      </c>
      <c r="BC951" s="497">
        <f t="shared" si="714"/>
        <v>0</v>
      </c>
      <c r="BD951" s="497">
        <f t="shared" si="715"/>
        <v>3000</v>
      </c>
      <c r="BE951" s="498"/>
    </row>
    <row r="952" spans="1:57" ht="30" customHeight="1" x14ac:dyDescent="0.2">
      <c r="A952" s="74"/>
      <c r="B952" s="76"/>
      <c r="C952" s="76"/>
      <c r="D952" s="77"/>
      <c r="E952" s="78"/>
      <c r="F952" s="76"/>
      <c r="G952" s="79"/>
      <c r="H952" s="80"/>
      <c r="I952" s="81"/>
      <c r="J952" s="78"/>
      <c r="K952" s="127">
        <v>7</v>
      </c>
      <c r="L952" s="83"/>
      <c r="M952" s="77"/>
      <c r="N952" s="128" t="s">
        <v>56</v>
      </c>
      <c r="O952" s="129">
        <v>6000</v>
      </c>
      <c r="P952" s="117">
        <v>2000</v>
      </c>
      <c r="Q952" s="117">
        <v>2000</v>
      </c>
      <c r="R952" s="117">
        <v>2000</v>
      </c>
      <c r="S952" s="117">
        <v>2000</v>
      </c>
      <c r="T952" s="117"/>
      <c r="U952" s="117"/>
      <c r="V952" s="117"/>
      <c r="W952" s="117">
        <v>500</v>
      </c>
      <c r="X952" s="117">
        <f t="shared" si="722"/>
        <v>500</v>
      </c>
      <c r="Y952" s="144">
        <f t="shared" si="723"/>
        <v>25</v>
      </c>
      <c r="AA952" s="117">
        <v>1500</v>
      </c>
      <c r="AB952" s="117"/>
      <c r="AC952" s="117"/>
      <c r="AD952" s="117">
        <f t="shared" si="724"/>
        <v>1500</v>
      </c>
      <c r="AE952" s="144">
        <f>AD952/(S952/100)</f>
        <v>75</v>
      </c>
      <c r="AG952" s="117">
        <f t="shared" si="725"/>
        <v>2000</v>
      </c>
      <c r="AH952" s="117">
        <f t="shared" si="726"/>
        <v>100</v>
      </c>
      <c r="AJ952" s="117"/>
      <c r="AK952" s="117"/>
      <c r="AL952" s="117"/>
      <c r="AM952" s="117">
        <f t="shared" si="727"/>
        <v>0</v>
      </c>
      <c r="AN952" s="144">
        <f>AM952/(S952/100)</f>
        <v>0</v>
      </c>
      <c r="AP952" s="117"/>
      <c r="AQ952" s="117"/>
      <c r="AR952" s="117"/>
      <c r="AS952" s="117">
        <f t="shared" si="728"/>
        <v>0</v>
      </c>
      <c r="AT952" s="144">
        <f>AS952/(S952/100)</f>
        <v>0</v>
      </c>
      <c r="AV952" s="117">
        <f t="shared" si="729"/>
        <v>0</v>
      </c>
      <c r="AW952" s="117">
        <f t="shared" si="730"/>
        <v>0</v>
      </c>
      <c r="AY952" s="117">
        <f t="shared" si="731"/>
        <v>2000</v>
      </c>
      <c r="AZ952" s="168">
        <f t="shared" si="732"/>
        <v>100</v>
      </c>
      <c r="BA952" s="496"/>
      <c r="BB952" s="497">
        <f t="shared" si="713"/>
        <v>0</v>
      </c>
      <c r="BC952" s="497">
        <f t="shared" si="714"/>
        <v>0</v>
      </c>
      <c r="BD952" s="497">
        <f t="shared" si="715"/>
        <v>2000</v>
      </c>
      <c r="BE952" s="498"/>
    </row>
    <row r="953" spans="1:57" ht="30" customHeight="1" x14ac:dyDescent="0.2">
      <c r="A953" s="327"/>
      <c r="B953" s="328"/>
      <c r="C953" s="388"/>
      <c r="D953" s="386" t="s">
        <v>162</v>
      </c>
      <c r="E953" s="387"/>
      <c r="F953" s="388"/>
      <c r="G953" s="389"/>
      <c r="H953" s="390"/>
      <c r="I953" s="391"/>
      <c r="J953" s="387"/>
      <c r="K953" s="392"/>
      <c r="L953" s="393"/>
      <c r="M953" s="394"/>
      <c r="N953" s="395" t="s">
        <v>163</v>
      </c>
      <c r="O953" s="396">
        <v>1095000</v>
      </c>
      <c r="P953" s="397">
        <f>P954</f>
        <v>1782000</v>
      </c>
      <c r="Q953" s="397">
        <f>Q954</f>
        <v>1944000</v>
      </c>
      <c r="R953" s="397">
        <f>R954</f>
        <v>2103000</v>
      </c>
      <c r="S953" s="397">
        <f>S954</f>
        <v>1782000</v>
      </c>
      <c r="T953" s="397"/>
      <c r="U953" s="397">
        <f>U954</f>
        <v>150000</v>
      </c>
      <c r="V953" s="397">
        <f>V954</f>
        <v>102000</v>
      </c>
      <c r="W953" s="397">
        <f>W1585+W954+W1275+W1331+W1529</f>
        <v>162000</v>
      </c>
      <c r="X953" s="397">
        <f t="shared" si="722"/>
        <v>414000</v>
      </c>
      <c r="Y953" s="397">
        <f t="shared" si="723"/>
        <v>23.232323232323232</v>
      </c>
      <c r="Z953" s="398"/>
      <c r="AA953" s="397">
        <f>AA954</f>
        <v>171000</v>
      </c>
      <c r="AB953" s="397">
        <f>AB954</f>
        <v>162000</v>
      </c>
      <c r="AC953" s="397">
        <f>AC1585+AC954+AC1275+AC1331+AC1529</f>
        <v>162000</v>
      </c>
      <c r="AD953" s="397">
        <f t="shared" si="724"/>
        <v>495000</v>
      </c>
      <c r="AE953" s="397">
        <f t="shared" si="736"/>
        <v>27.777777777777779</v>
      </c>
      <c r="AF953" s="398"/>
      <c r="AG953" s="397">
        <f t="shared" si="725"/>
        <v>909000</v>
      </c>
      <c r="AH953" s="397">
        <f t="shared" si="726"/>
        <v>51.01010101010101</v>
      </c>
      <c r="AI953" s="398"/>
      <c r="AJ953" s="397">
        <f>AJ954</f>
        <v>159000</v>
      </c>
      <c r="AK953" s="397">
        <f>AK954</f>
        <v>159000</v>
      </c>
      <c r="AL953" s="397">
        <f>AL1585+AL954+AL1275+AL1331+AL1529</f>
        <v>159000</v>
      </c>
      <c r="AM953" s="397">
        <f t="shared" si="727"/>
        <v>477000</v>
      </c>
      <c r="AN953" s="397">
        <f t="shared" si="738"/>
        <v>26.767676767676768</v>
      </c>
      <c r="AO953" s="398"/>
      <c r="AP953" s="397">
        <f>AP954</f>
        <v>120000</v>
      </c>
      <c r="AQ953" s="397">
        <f>AQ954</f>
        <v>116000</v>
      </c>
      <c r="AR953" s="397">
        <f>AR1585+AR954+AR1275+AR1331+AR1529</f>
        <v>160000</v>
      </c>
      <c r="AS953" s="397">
        <f t="shared" si="728"/>
        <v>396000</v>
      </c>
      <c r="AT953" s="397">
        <f t="shared" si="740"/>
        <v>22.222222222222221</v>
      </c>
      <c r="AU953" s="398"/>
      <c r="AV953" s="397">
        <f t="shared" si="729"/>
        <v>873000</v>
      </c>
      <c r="AW953" s="397">
        <f t="shared" si="730"/>
        <v>48.98989898989899</v>
      </c>
      <c r="AX953" s="398"/>
      <c r="AY953" s="397">
        <f t="shared" si="731"/>
        <v>1782000</v>
      </c>
      <c r="AZ953" s="499">
        <f t="shared" si="732"/>
        <v>100</v>
      </c>
      <c r="BA953" s="496"/>
      <c r="BB953" s="497">
        <f t="shared" si="713"/>
        <v>0</v>
      </c>
      <c r="BC953" s="497">
        <f t="shared" si="714"/>
        <v>0</v>
      </c>
      <c r="BD953" s="497">
        <f t="shared" si="715"/>
        <v>1782000</v>
      </c>
      <c r="BE953" s="498"/>
    </row>
    <row r="954" spans="1:57" ht="30" customHeight="1" x14ac:dyDescent="0.2">
      <c r="A954" s="74"/>
      <c r="B954" s="76"/>
      <c r="C954" s="76"/>
      <c r="D954" s="77"/>
      <c r="E954" s="97" t="s">
        <v>60</v>
      </c>
      <c r="F954" s="76"/>
      <c r="G954" s="79"/>
      <c r="H954" s="80"/>
      <c r="I954" s="81"/>
      <c r="J954" s="78"/>
      <c r="K954" s="82"/>
      <c r="L954" s="83"/>
      <c r="M954" s="77"/>
      <c r="N954" s="84" t="s">
        <v>124</v>
      </c>
      <c r="O954" s="98">
        <v>1095000</v>
      </c>
      <c r="P954" s="99">
        <f t="shared" ref="P954:S957" si="752">P955</f>
        <v>1782000</v>
      </c>
      <c r="Q954" s="86">
        <f t="shared" si="752"/>
        <v>1944000</v>
      </c>
      <c r="R954" s="87">
        <f t="shared" si="752"/>
        <v>2103000</v>
      </c>
      <c r="S954" s="99">
        <f t="shared" si="752"/>
        <v>1782000</v>
      </c>
      <c r="T954" s="99"/>
      <c r="U954" s="99">
        <f t="shared" ref="U954:V957" si="753">U955</f>
        <v>150000</v>
      </c>
      <c r="V954" s="99">
        <f t="shared" si="753"/>
        <v>102000</v>
      </c>
      <c r="W954" s="99">
        <f>W1586+W955+W1276+W1332+W1530</f>
        <v>162000</v>
      </c>
      <c r="X954" s="99">
        <f t="shared" si="722"/>
        <v>414000</v>
      </c>
      <c r="Y954" s="99">
        <f t="shared" si="723"/>
        <v>23.232323232323232</v>
      </c>
      <c r="AA954" s="99">
        <f t="shared" ref="AA954:AB957" si="754">AA955</f>
        <v>171000</v>
      </c>
      <c r="AB954" s="99">
        <f t="shared" si="754"/>
        <v>162000</v>
      </c>
      <c r="AC954" s="99">
        <f>AC1586+AC955+AC1276+AC1332+AC1530</f>
        <v>162000</v>
      </c>
      <c r="AD954" s="99">
        <f t="shared" si="724"/>
        <v>495000</v>
      </c>
      <c r="AE954" s="99">
        <f t="shared" si="736"/>
        <v>27.777777777777779</v>
      </c>
      <c r="AG954" s="99">
        <f t="shared" si="725"/>
        <v>909000</v>
      </c>
      <c r="AH954" s="99">
        <f t="shared" si="726"/>
        <v>51.01010101010101</v>
      </c>
      <c r="AJ954" s="99">
        <f t="shared" ref="AJ954:AK957" si="755">AJ955</f>
        <v>159000</v>
      </c>
      <c r="AK954" s="99">
        <f t="shared" si="755"/>
        <v>159000</v>
      </c>
      <c r="AL954" s="99">
        <f>AL1586+AL955+AL1276+AL1332+AL1530</f>
        <v>159000</v>
      </c>
      <c r="AM954" s="99">
        <f t="shared" si="727"/>
        <v>477000</v>
      </c>
      <c r="AN954" s="99">
        <f t="shared" si="738"/>
        <v>26.767676767676768</v>
      </c>
      <c r="AP954" s="99">
        <f t="shared" ref="AP954:AQ957" si="756">AP955</f>
        <v>120000</v>
      </c>
      <c r="AQ954" s="99">
        <f t="shared" si="756"/>
        <v>116000</v>
      </c>
      <c r="AR954" s="99">
        <f>AR1586+AR955+AR1276+AR1332+AR1530</f>
        <v>160000</v>
      </c>
      <c r="AS954" s="99">
        <f t="shared" si="728"/>
        <v>396000</v>
      </c>
      <c r="AT954" s="99">
        <f t="shared" si="740"/>
        <v>22.222222222222221</v>
      </c>
      <c r="AV954" s="99">
        <f t="shared" si="729"/>
        <v>873000</v>
      </c>
      <c r="AW954" s="99">
        <f t="shared" si="730"/>
        <v>48.98989898989899</v>
      </c>
      <c r="AY954" s="99">
        <f t="shared" si="731"/>
        <v>1782000</v>
      </c>
      <c r="AZ954" s="99">
        <f t="shared" si="732"/>
        <v>100</v>
      </c>
      <c r="BB954" s="494">
        <f t="shared" si="713"/>
        <v>0</v>
      </c>
      <c r="BC954" s="495">
        <f t="shared" si="714"/>
        <v>0</v>
      </c>
      <c r="BD954" s="495">
        <f t="shared" si="715"/>
        <v>1782000</v>
      </c>
    </row>
    <row r="955" spans="1:57" ht="30" customHeight="1" x14ac:dyDescent="0.2">
      <c r="A955" s="74"/>
      <c r="B955" s="76"/>
      <c r="C955" s="76"/>
      <c r="D955" s="77"/>
      <c r="E955" s="78"/>
      <c r="F955" s="100">
        <v>3</v>
      </c>
      <c r="G955" s="79"/>
      <c r="H955" s="80"/>
      <c r="I955" s="81"/>
      <c r="J955" s="78"/>
      <c r="K955" s="82"/>
      <c r="L955" s="83"/>
      <c r="M955" s="77"/>
      <c r="N955" s="101" t="s">
        <v>164</v>
      </c>
      <c r="O955" s="102">
        <v>1095000</v>
      </c>
      <c r="P955" s="103">
        <f t="shared" si="752"/>
        <v>1782000</v>
      </c>
      <c r="Q955" s="125">
        <f t="shared" si="752"/>
        <v>1944000</v>
      </c>
      <c r="R955" s="126">
        <f t="shared" si="752"/>
        <v>2103000</v>
      </c>
      <c r="S955" s="103">
        <f t="shared" si="752"/>
        <v>1782000</v>
      </c>
      <c r="T955" s="103"/>
      <c r="U955" s="103">
        <f t="shared" si="753"/>
        <v>150000</v>
      </c>
      <c r="V955" s="103">
        <f t="shared" si="753"/>
        <v>102000</v>
      </c>
      <c r="W955" s="103">
        <f>W1587+W956+W1277+W1333+W1531</f>
        <v>162000</v>
      </c>
      <c r="X955" s="103">
        <f t="shared" si="722"/>
        <v>414000</v>
      </c>
      <c r="Y955" s="103">
        <f t="shared" si="723"/>
        <v>23.232323232323232</v>
      </c>
      <c r="AA955" s="103">
        <f t="shared" si="754"/>
        <v>171000</v>
      </c>
      <c r="AB955" s="103">
        <f t="shared" si="754"/>
        <v>162000</v>
      </c>
      <c r="AC955" s="103">
        <f>AC1587+AC956+AC1277+AC1333+AC1531</f>
        <v>162000</v>
      </c>
      <c r="AD955" s="103">
        <f t="shared" si="724"/>
        <v>495000</v>
      </c>
      <c r="AE955" s="103">
        <f t="shared" si="736"/>
        <v>27.777777777777779</v>
      </c>
      <c r="AG955" s="103">
        <f t="shared" si="725"/>
        <v>909000</v>
      </c>
      <c r="AH955" s="103">
        <f t="shared" si="726"/>
        <v>51.01010101010101</v>
      </c>
      <c r="AJ955" s="103">
        <f t="shared" si="755"/>
        <v>159000</v>
      </c>
      <c r="AK955" s="103">
        <f t="shared" si="755"/>
        <v>159000</v>
      </c>
      <c r="AL955" s="103">
        <f>AL1587+AL956+AL1277+AL1333+AL1531</f>
        <v>159000</v>
      </c>
      <c r="AM955" s="103">
        <f t="shared" si="727"/>
        <v>477000</v>
      </c>
      <c r="AN955" s="103">
        <f t="shared" si="738"/>
        <v>26.767676767676768</v>
      </c>
      <c r="AP955" s="103">
        <f t="shared" si="756"/>
        <v>120000</v>
      </c>
      <c r="AQ955" s="103">
        <f t="shared" si="756"/>
        <v>116000</v>
      </c>
      <c r="AR955" s="103">
        <f>AR1587+AR956+AR1277+AR1333+AR1531</f>
        <v>160000</v>
      </c>
      <c r="AS955" s="103">
        <f t="shared" si="728"/>
        <v>396000</v>
      </c>
      <c r="AT955" s="103">
        <f t="shared" si="740"/>
        <v>22.222222222222221</v>
      </c>
      <c r="AV955" s="103">
        <f t="shared" si="729"/>
        <v>873000</v>
      </c>
      <c r="AW955" s="103">
        <f t="shared" si="730"/>
        <v>48.98989898989899</v>
      </c>
      <c r="AY955" s="103">
        <f t="shared" si="731"/>
        <v>1782000</v>
      </c>
      <c r="AZ955" s="103">
        <f t="shared" si="732"/>
        <v>100</v>
      </c>
      <c r="BB955" s="102">
        <f t="shared" si="713"/>
        <v>0</v>
      </c>
      <c r="BC955" s="103">
        <f t="shared" si="714"/>
        <v>0</v>
      </c>
      <c r="BD955" s="103">
        <f t="shared" si="715"/>
        <v>1782000</v>
      </c>
    </row>
    <row r="956" spans="1:57" ht="30" customHeight="1" x14ac:dyDescent="0.2">
      <c r="A956" s="74"/>
      <c r="B956" s="76"/>
      <c r="C956" s="76"/>
      <c r="D956" s="77"/>
      <c r="E956" s="78"/>
      <c r="F956" s="76"/>
      <c r="G956" s="104">
        <v>2</v>
      </c>
      <c r="H956" s="105"/>
      <c r="I956" s="81"/>
      <c r="J956" s="78"/>
      <c r="K956" s="82"/>
      <c r="L956" s="83"/>
      <c r="M956" s="77"/>
      <c r="N956" s="101" t="s">
        <v>165</v>
      </c>
      <c r="O956" s="102">
        <v>1095000</v>
      </c>
      <c r="P956" s="103">
        <f t="shared" si="752"/>
        <v>1782000</v>
      </c>
      <c r="Q956" s="125">
        <f t="shared" si="752"/>
        <v>1944000</v>
      </c>
      <c r="R956" s="126">
        <f t="shared" si="752"/>
        <v>2103000</v>
      </c>
      <c r="S956" s="103">
        <f t="shared" si="752"/>
        <v>1782000</v>
      </c>
      <c r="T956" s="103"/>
      <c r="U956" s="103">
        <f t="shared" si="753"/>
        <v>150000</v>
      </c>
      <c r="V956" s="103">
        <f t="shared" si="753"/>
        <v>102000</v>
      </c>
      <c r="W956" s="103">
        <f>W1588+W957+W1278+W1334+W1532</f>
        <v>162000</v>
      </c>
      <c r="X956" s="103">
        <f t="shared" si="722"/>
        <v>414000</v>
      </c>
      <c r="Y956" s="103">
        <f t="shared" si="723"/>
        <v>23.232323232323232</v>
      </c>
      <c r="AA956" s="103">
        <f t="shared" si="754"/>
        <v>171000</v>
      </c>
      <c r="AB956" s="103">
        <f t="shared" si="754"/>
        <v>162000</v>
      </c>
      <c r="AC956" s="103">
        <f>AC1588+AC957+AC1278+AC1334+AC1532</f>
        <v>162000</v>
      </c>
      <c r="AD956" s="103">
        <f t="shared" si="724"/>
        <v>495000</v>
      </c>
      <c r="AE956" s="103">
        <f t="shared" si="736"/>
        <v>27.777777777777779</v>
      </c>
      <c r="AG956" s="103">
        <f t="shared" si="725"/>
        <v>909000</v>
      </c>
      <c r="AH956" s="103">
        <f t="shared" si="726"/>
        <v>51.01010101010101</v>
      </c>
      <c r="AJ956" s="103">
        <f t="shared" si="755"/>
        <v>159000</v>
      </c>
      <c r="AK956" s="103">
        <f t="shared" si="755"/>
        <v>159000</v>
      </c>
      <c r="AL956" s="103">
        <f>AL1588+AL957+AL1278+AL1334+AL1532</f>
        <v>159000</v>
      </c>
      <c r="AM956" s="103">
        <f t="shared" si="727"/>
        <v>477000</v>
      </c>
      <c r="AN956" s="103">
        <f t="shared" si="738"/>
        <v>26.767676767676768</v>
      </c>
      <c r="AP956" s="103">
        <f t="shared" si="756"/>
        <v>120000</v>
      </c>
      <c r="AQ956" s="103">
        <f t="shared" si="756"/>
        <v>116000</v>
      </c>
      <c r="AR956" s="103">
        <f>AR1588+AR957+AR1278+AR1334+AR1532</f>
        <v>160000</v>
      </c>
      <c r="AS956" s="103">
        <f t="shared" si="728"/>
        <v>396000</v>
      </c>
      <c r="AT956" s="103">
        <f t="shared" si="740"/>
        <v>22.222222222222221</v>
      </c>
      <c r="AV956" s="103">
        <f t="shared" si="729"/>
        <v>873000</v>
      </c>
      <c r="AW956" s="103">
        <f t="shared" si="730"/>
        <v>48.98989898989899</v>
      </c>
      <c r="AY956" s="103">
        <f t="shared" si="731"/>
        <v>1782000</v>
      </c>
      <c r="AZ956" s="103">
        <f t="shared" si="732"/>
        <v>100</v>
      </c>
      <c r="BB956" s="102">
        <f t="shared" si="713"/>
        <v>0</v>
      </c>
      <c r="BC956" s="103">
        <f t="shared" si="714"/>
        <v>0</v>
      </c>
      <c r="BD956" s="103">
        <f t="shared" si="715"/>
        <v>1782000</v>
      </c>
    </row>
    <row r="957" spans="1:57" ht="30" customHeight="1" x14ac:dyDescent="0.2">
      <c r="A957" s="74"/>
      <c r="B957" s="76"/>
      <c r="C957" s="76"/>
      <c r="D957" s="77"/>
      <c r="E957" s="78"/>
      <c r="F957" s="76"/>
      <c r="G957" s="104"/>
      <c r="H957" s="169" t="s">
        <v>43</v>
      </c>
      <c r="I957" s="81"/>
      <c r="J957" s="78"/>
      <c r="K957" s="82"/>
      <c r="L957" s="83"/>
      <c r="M957" s="77"/>
      <c r="N957" s="101" t="s">
        <v>165</v>
      </c>
      <c r="O957" s="102">
        <v>1095000</v>
      </c>
      <c r="P957" s="103">
        <f t="shared" si="752"/>
        <v>1782000</v>
      </c>
      <c r="Q957" s="125">
        <f t="shared" si="752"/>
        <v>1944000</v>
      </c>
      <c r="R957" s="126">
        <f t="shared" si="752"/>
        <v>2103000</v>
      </c>
      <c r="S957" s="103">
        <f t="shared" si="752"/>
        <v>1782000</v>
      </c>
      <c r="T957" s="103"/>
      <c r="U957" s="103">
        <f t="shared" si="753"/>
        <v>150000</v>
      </c>
      <c r="V957" s="103">
        <f t="shared" si="753"/>
        <v>102000</v>
      </c>
      <c r="W957" s="103">
        <f>W1589+W958+W1279+W1335+W1533</f>
        <v>162000</v>
      </c>
      <c r="X957" s="103">
        <f t="shared" si="722"/>
        <v>414000</v>
      </c>
      <c r="Y957" s="103">
        <f t="shared" si="723"/>
        <v>23.232323232323232</v>
      </c>
      <c r="AA957" s="103">
        <f t="shared" si="754"/>
        <v>171000</v>
      </c>
      <c r="AB957" s="103">
        <f t="shared" si="754"/>
        <v>162000</v>
      </c>
      <c r="AC957" s="103">
        <f>AC1589+AC958+AC1279+AC1335+AC1533</f>
        <v>162000</v>
      </c>
      <c r="AD957" s="103">
        <f t="shared" si="724"/>
        <v>495000</v>
      </c>
      <c r="AE957" s="103">
        <f t="shared" si="736"/>
        <v>27.777777777777779</v>
      </c>
      <c r="AG957" s="103">
        <f t="shared" si="725"/>
        <v>909000</v>
      </c>
      <c r="AH957" s="103">
        <f t="shared" si="726"/>
        <v>51.01010101010101</v>
      </c>
      <c r="AJ957" s="103">
        <f t="shared" si="755"/>
        <v>159000</v>
      </c>
      <c r="AK957" s="103">
        <f t="shared" si="755"/>
        <v>159000</v>
      </c>
      <c r="AL957" s="103">
        <f>AL1589+AL958+AL1279+AL1335+AL1533</f>
        <v>159000</v>
      </c>
      <c r="AM957" s="103">
        <f t="shared" si="727"/>
        <v>477000</v>
      </c>
      <c r="AN957" s="103">
        <f t="shared" si="738"/>
        <v>26.767676767676768</v>
      </c>
      <c r="AP957" s="103">
        <f t="shared" si="756"/>
        <v>120000</v>
      </c>
      <c r="AQ957" s="103">
        <f t="shared" si="756"/>
        <v>116000</v>
      </c>
      <c r="AR957" s="103">
        <f>AR1589+AR958+AR1279+AR1335+AR1533</f>
        <v>160000</v>
      </c>
      <c r="AS957" s="103">
        <f t="shared" si="728"/>
        <v>396000</v>
      </c>
      <c r="AT957" s="103">
        <f t="shared" si="740"/>
        <v>22.222222222222221</v>
      </c>
      <c r="AV957" s="103">
        <f t="shared" si="729"/>
        <v>873000</v>
      </c>
      <c r="AW957" s="103">
        <f t="shared" si="730"/>
        <v>48.98989898989899</v>
      </c>
      <c r="AY957" s="103">
        <f t="shared" si="731"/>
        <v>1782000</v>
      </c>
      <c r="AZ957" s="103">
        <f t="shared" si="732"/>
        <v>100</v>
      </c>
      <c r="BB957" s="102">
        <f t="shared" ref="BB957:BB982" si="757">S957-AY957</f>
        <v>0</v>
      </c>
      <c r="BC957" s="103">
        <f t="shared" ref="BC957:BC982" si="758">BB957/(S957/100)</f>
        <v>0</v>
      </c>
      <c r="BD957" s="103">
        <f t="shared" ref="BD957:BD982" si="759">S957-BB957</f>
        <v>1782000</v>
      </c>
    </row>
    <row r="958" spans="1:57" ht="30" customHeight="1" thickBot="1" x14ac:dyDescent="0.25">
      <c r="A958" s="74"/>
      <c r="B958" s="76"/>
      <c r="C958" s="76"/>
      <c r="D958" s="77"/>
      <c r="E958" s="78"/>
      <c r="F958" s="76"/>
      <c r="G958" s="79"/>
      <c r="H958" s="80"/>
      <c r="I958" s="118">
        <v>2</v>
      </c>
      <c r="J958" s="78"/>
      <c r="K958" s="82"/>
      <c r="L958" s="83"/>
      <c r="M958" s="77"/>
      <c r="N958" s="119" t="s">
        <v>51</v>
      </c>
      <c r="O958" s="120">
        <v>1095000</v>
      </c>
      <c r="P958" s="121">
        <f>P959+P961+P963</f>
        <v>1782000</v>
      </c>
      <c r="Q958" s="122">
        <f>Q959+Q961+Q963</f>
        <v>1944000</v>
      </c>
      <c r="R958" s="123">
        <f>R959+R961+R963</f>
        <v>2103000</v>
      </c>
      <c r="S958" s="121">
        <f>S959+S961+S963</f>
        <v>1782000</v>
      </c>
      <c r="T958" s="121"/>
      <c r="U958" s="121">
        <f>U959+U961+U963</f>
        <v>150000</v>
      </c>
      <c r="V958" s="121">
        <f>V959+V961+V963</f>
        <v>102000</v>
      </c>
      <c r="W958" s="121">
        <f>W959+W961+W963</f>
        <v>162000</v>
      </c>
      <c r="X958" s="121">
        <f t="shared" si="722"/>
        <v>414000</v>
      </c>
      <c r="Y958" s="121">
        <f t="shared" si="723"/>
        <v>23.232323232323232</v>
      </c>
      <c r="AA958" s="121">
        <f>AA959+AA961+AA963</f>
        <v>171000</v>
      </c>
      <c r="AB958" s="121">
        <f>AB959+AB961+AB963</f>
        <v>162000</v>
      </c>
      <c r="AC958" s="121">
        <f>AC959+AC961+AC963</f>
        <v>162000</v>
      </c>
      <c r="AD958" s="121">
        <f t="shared" si="724"/>
        <v>495000</v>
      </c>
      <c r="AE958" s="121">
        <f t="shared" si="736"/>
        <v>27.777777777777779</v>
      </c>
      <c r="AG958" s="121">
        <f t="shared" si="725"/>
        <v>909000</v>
      </c>
      <c r="AH958" s="121">
        <f t="shared" si="726"/>
        <v>51.01010101010101</v>
      </c>
      <c r="AJ958" s="121">
        <f>AJ959+AJ961+AJ963</f>
        <v>159000</v>
      </c>
      <c r="AK958" s="121">
        <f>AK959+AK961+AK963</f>
        <v>159000</v>
      </c>
      <c r="AL958" s="121">
        <f>AL959+AL961+AL963</f>
        <v>159000</v>
      </c>
      <c r="AM958" s="121">
        <f t="shared" si="727"/>
        <v>477000</v>
      </c>
      <c r="AN958" s="121">
        <f t="shared" si="738"/>
        <v>26.767676767676768</v>
      </c>
      <c r="AP958" s="121">
        <f>AP959+AP961+AP963</f>
        <v>120000</v>
      </c>
      <c r="AQ958" s="121">
        <f>AQ959+AQ961+AQ963</f>
        <v>116000</v>
      </c>
      <c r="AR958" s="121">
        <f>AR959+AR961+AR963</f>
        <v>160000</v>
      </c>
      <c r="AS958" s="121">
        <f t="shared" si="728"/>
        <v>396000</v>
      </c>
      <c r="AT958" s="121">
        <f t="shared" si="740"/>
        <v>22.222222222222221</v>
      </c>
      <c r="AV958" s="121">
        <f t="shared" si="729"/>
        <v>873000</v>
      </c>
      <c r="AW958" s="121">
        <f t="shared" si="730"/>
        <v>48.98989898989899</v>
      </c>
      <c r="AY958" s="121">
        <f t="shared" si="731"/>
        <v>1782000</v>
      </c>
      <c r="AZ958" s="121">
        <f t="shared" si="732"/>
        <v>100</v>
      </c>
      <c r="BB958" s="120">
        <f t="shared" si="757"/>
        <v>0</v>
      </c>
      <c r="BC958" s="121">
        <f t="shared" si="758"/>
        <v>0</v>
      </c>
      <c r="BD958" s="121">
        <f t="shared" si="759"/>
        <v>1782000</v>
      </c>
      <c r="BE958" s="93"/>
    </row>
    <row r="959" spans="1:57" ht="30" customHeight="1" thickBot="1" x14ac:dyDescent="0.25">
      <c r="A959" s="74"/>
      <c r="B959" s="76"/>
      <c r="C959" s="76"/>
      <c r="D959" s="77"/>
      <c r="E959" s="78"/>
      <c r="F959" s="76"/>
      <c r="G959" s="79"/>
      <c r="H959" s="80"/>
      <c r="I959" s="81"/>
      <c r="J959" s="124" t="s">
        <v>60</v>
      </c>
      <c r="K959" s="82"/>
      <c r="L959" s="83"/>
      <c r="M959" s="77"/>
      <c r="N959" s="101" t="s">
        <v>61</v>
      </c>
      <c r="O959" s="103">
        <v>929000</v>
      </c>
      <c r="P959" s="103">
        <f>P960</f>
        <v>1566000</v>
      </c>
      <c r="Q959" s="125">
        <f>Q960</f>
        <v>1710000</v>
      </c>
      <c r="R959" s="126">
        <f>R960</f>
        <v>1851000</v>
      </c>
      <c r="S959" s="103">
        <f>S960</f>
        <v>1566000</v>
      </c>
      <c r="T959" s="103"/>
      <c r="U959" s="103">
        <f>U960</f>
        <v>127000</v>
      </c>
      <c r="V959" s="103">
        <f>V960</f>
        <v>85000</v>
      </c>
      <c r="W959" s="103">
        <f>W960</f>
        <v>139000</v>
      </c>
      <c r="X959" s="103">
        <f t="shared" si="722"/>
        <v>351000</v>
      </c>
      <c r="Y959" s="103">
        <f t="shared" si="723"/>
        <v>22.413793103448278</v>
      </c>
      <c r="AA959" s="103">
        <f>AA960</f>
        <v>146000</v>
      </c>
      <c r="AB959" s="103">
        <f>AB960</f>
        <v>146000</v>
      </c>
      <c r="AC959" s="103">
        <f>AC960</f>
        <v>146000</v>
      </c>
      <c r="AD959" s="103">
        <f t="shared" si="724"/>
        <v>438000</v>
      </c>
      <c r="AE959" s="170">
        <f>AD959/(P959/100)</f>
        <v>27.969348659003831</v>
      </c>
      <c r="AG959" s="103">
        <f t="shared" si="725"/>
        <v>789000</v>
      </c>
      <c r="AH959" s="103">
        <f t="shared" si="726"/>
        <v>50.383141762452105</v>
      </c>
      <c r="AJ959" s="103">
        <f>AJ960</f>
        <v>141000</v>
      </c>
      <c r="AK959" s="103">
        <f>AK960</f>
        <v>141000</v>
      </c>
      <c r="AL959" s="103">
        <f>AL960</f>
        <v>141000</v>
      </c>
      <c r="AM959" s="103">
        <f t="shared" si="727"/>
        <v>423000</v>
      </c>
      <c r="AN959" s="170">
        <f>AM959/(P959/100)</f>
        <v>27.011494252873565</v>
      </c>
      <c r="AP959" s="103">
        <f>AP960</f>
        <v>104000</v>
      </c>
      <c r="AQ959" s="103">
        <f>AQ960</f>
        <v>104000</v>
      </c>
      <c r="AR959" s="103">
        <f>AR960</f>
        <v>146000</v>
      </c>
      <c r="AS959" s="103">
        <f t="shared" si="728"/>
        <v>354000</v>
      </c>
      <c r="AT959" s="170">
        <f>AS959/(P959/100)</f>
        <v>22.60536398467433</v>
      </c>
      <c r="AV959" s="103">
        <f t="shared" si="729"/>
        <v>777000</v>
      </c>
      <c r="AW959" s="103">
        <f t="shared" si="730"/>
        <v>49.616858237547895</v>
      </c>
      <c r="AY959" s="103">
        <f t="shared" si="731"/>
        <v>1566000</v>
      </c>
      <c r="AZ959" s="103">
        <f t="shared" si="732"/>
        <v>100</v>
      </c>
      <c r="BB959" s="102">
        <f t="shared" si="757"/>
        <v>0</v>
      </c>
      <c r="BC959" s="103">
        <f t="shared" si="758"/>
        <v>0</v>
      </c>
      <c r="BD959" s="103">
        <f t="shared" si="759"/>
        <v>1566000</v>
      </c>
    </row>
    <row r="960" spans="1:57" ht="30" customHeight="1" thickBot="1" x14ac:dyDescent="0.25">
      <c r="A960" s="74"/>
      <c r="B960" s="76"/>
      <c r="C960" s="76"/>
      <c r="D960" s="77"/>
      <c r="E960" s="78"/>
      <c r="F960" s="76"/>
      <c r="G960" s="79"/>
      <c r="H960" s="80"/>
      <c r="I960" s="81"/>
      <c r="J960" s="78"/>
      <c r="K960" s="127">
        <v>1</v>
      </c>
      <c r="L960" s="83"/>
      <c r="M960" s="77"/>
      <c r="N960" s="128" t="s">
        <v>62</v>
      </c>
      <c r="O960" s="117">
        <v>929000</v>
      </c>
      <c r="P960" s="117">
        <v>1566000</v>
      </c>
      <c r="Q960" s="117">
        <v>1710000</v>
      </c>
      <c r="R960" s="117">
        <v>1851000</v>
      </c>
      <c r="S960" s="117">
        <v>1566000</v>
      </c>
      <c r="T960" s="117"/>
      <c r="U960" s="160">
        <v>127000</v>
      </c>
      <c r="V960" s="160">
        <v>85000</v>
      </c>
      <c r="W960" s="160">
        <v>139000</v>
      </c>
      <c r="X960" s="117">
        <f>U960+V960+W960</f>
        <v>351000</v>
      </c>
      <c r="Y960" s="144">
        <f>X960/(S960/100)</f>
        <v>22.413793103448278</v>
      </c>
      <c r="AA960" s="160">
        <v>146000</v>
      </c>
      <c r="AB960" s="160">
        <v>146000</v>
      </c>
      <c r="AC960" s="160">
        <v>146000</v>
      </c>
      <c r="AD960" s="117">
        <f>AA960+AB960+AC960</f>
        <v>438000</v>
      </c>
      <c r="AE960" s="171">
        <f>AD960/(P960/100)</f>
        <v>27.969348659003831</v>
      </c>
      <c r="AG960" s="117">
        <f>X960+AD960</f>
        <v>789000</v>
      </c>
      <c r="AH960" s="117">
        <f>AG960/(S960/100)</f>
        <v>50.383141762452105</v>
      </c>
      <c r="AJ960" s="160">
        <v>141000</v>
      </c>
      <c r="AK960" s="160">
        <v>141000</v>
      </c>
      <c r="AL960" s="160">
        <v>141000</v>
      </c>
      <c r="AM960" s="117">
        <f>AJ960+AK960+AL960</f>
        <v>423000</v>
      </c>
      <c r="AN960" s="171">
        <f>AM960/(P960/100)</f>
        <v>27.011494252873565</v>
      </c>
      <c r="AP960" s="160">
        <v>104000</v>
      </c>
      <c r="AQ960" s="160">
        <v>104000</v>
      </c>
      <c r="AR960" s="160">
        <v>146000</v>
      </c>
      <c r="AS960" s="117">
        <f>AP960+AQ960+AR960</f>
        <v>354000</v>
      </c>
      <c r="AT960" s="171">
        <f>AS960/(P960/100)</f>
        <v>22.60536398467433</v>
      </c>
      <c r="AV960" s="117">
        <f>AM960+AS960</f>
        <v>777000</v>
      </c>
      <c r="AW960" s="117">
        <f>AV960/(S960/100)</f>
        <v>49.616858237547895</v>
      </c>
      <c r="AY960" s="117">
        <f>AG960+AV960</f>
        <v>1566000</v>
      </c>
      <c r="AZ960" s="117">
        <f>AY960/(S960/100)</f>
        <v>100</v>
      </c>
      <c r="BB960" s="117">
        <f t="shared" si="757"/>
        <v>0</v>
      </c>
      <c r="BC960" s="117">
        <f t="shared" si="758"/>
        <v>0</v>
      </c>
      <c r="BD960" s="117">
        <f t="shared" si="759"/>
        <v>1566000</v>
      </c>
    </row>
    <row r="961" spans="1:57" ht="30" customHeight="1" thickBot="1" x14ac:dyDescent="0.25">
      <c r="A961" s="74"/>
      <c r="B961" s="76"/>
      <c r="C961" s="76"/>
      <c r="D961" s="77"/>
      <c r="E961" s="78"/>
      <c r="F961" s="76"/>
      <c r="G961" s="79"/>
      <c r="H961" s="80"/>
      <c r="I961" s="81"/>
      <c r="J961" s="124" t="s">
        <v>64</v>
      </c>
      <c r="K961" s="82"/>
      <c r="L961" s="83"/>
      <c r="M961" s="77"/>
      <c r="N961" s="101" t="s">
        <v>65</v>
      </c>
      <c r="O961" s="103">
        <v>152000</v>
      </c>
      <c r="P961" s="103">
        <f>P962</f>
        <v>202000</v>
      </c>
      <c r="Q961" s="125">
        <f>Q962</f>
        <v>220000</v>
      </c>
      <c r="R961" s="126">
        <f>R962</f>
        <v>238000</v>
      </c>
      <c r="S961" s="103">
        <f>S962</f>
        <v>202000</v>
      </c>
      <c r="T961" s="103"/>
      <c r="U961" s="103">
        <f>U962</f>
        <v>23000</v>
      </c>
      <c r="V961" s="103">
        <f>V962</f>
        <v>15000</v>
      </c>
      <c r="W961" s="103">
        <f>W962</f>
        <v>20000</v>
      </c>
      <c r="X961" s="103">
        <f t="shared" si="722"/>
        <v>58000</v>
      </c>
      <c r="Y961" s="103">
        <f t="shared" si="723"/>
        <v>28.712871287128714</v>
      </c>
      <c r="AA961" s="103">
        <f>AA962</f>
        <v>16000</v>
      </c>
      <c r="AB961" s="103">
        <f>AB962</f>
        <v>16000</v>
      </c>
      <c r="AC961" s="103">
        <f>AC962</f>
        <v>16000</v>
      </c>
      <c r="AD961" s="103">
        <f t="shared" si="724"/>
        <v>48000</v>
      </c>
      <c r="AE961" s="170">
        <f>AD961/(P961/100)</f>
        <v>23.762376237623762</v>
      </c>
      <c r="AG961" s="103">
        <f t="shared" si="725"/>
        <v>106000</v>
      </c>
      <c r="AH961" s="103">
        <f t="shared" si="726"/>
        <v>52.475247524752476</v>
      </c>
      <c r="AJ961" s="103">
        <f>AJ962</f>
        <v>18000</v>
      </c>
      <c r="AK961" s="103">
        <f>AK962</f>
        <v>18000</v>
      </c>
      <c r="AL961" s="103">
        <f>AL962</f>
        <v>18000</v>
      </c>
      <c r="AM961" s="103">
        <f t="shared" si="727"/>
        <v>54000</v>
      </c>
      <c r="AN961" s="170">
        <f>AM961/(P961/100)</f>
        <v>26.732673267326732</v>
      </c>
      <c r="AP961" s="103">
        <f>AP962</f>
        <v>16000</v>
      </c>
      <c r="AQ961" s="103">
        <f>AQ962</f>
        <v>12000</v>
      </c>
      <c r="AR961" s="103">
        <f>AR962</f>
        <v>14000</v>
      </c>
      <c r="AS961" s="103">
        <f t="shared" si="728"/>
        <v>42000</v>
      </c>
      <c r="AT961" s="170">
        <f>AS961/(P961/100)</f>
        <v>20.792079207920793</v>
      </c>
      <c r="AV961" s="103">
        <f t="shared" si="729"/>
        <v>96000</v>
      </c>
      <c r="AW961" s="103">
        <f t="shared" si="730"/>
        <v>47.524752475247524</v>
      </c>
      <c r="AY961" s="103">
        <f t="shared" si="731"/>
        <v>202000</v>
      </c>
      <c r="AZ961" s="103">
        <f t="shared" si="732"/>
        <v>100</v>
      </c>
      <c r="BB961" s="102">
        <f t="shared" si="757"/>
        <v>0</v>
      </c>
      <c r="BC961" s="103">
        <f t="shared" si="758"/>
        <v>0</v>
      </c>
      <c r="BD961" s="103">
        <f t="shared" si="759"/>
        <v>202000</v>
      </c>
    </row>
    <row r="962" spans="1:57" ht="30" customHeight="1" x14ac:dyDescent="0.2">
      <c r="A962" s="74"/>
      <c r="B962" s="76"/>
      <c r="C962" s="76"/>
      <c r="D962" s="77"/>
      <c r="E962" s="78"/>
      <c r="F962" s="76"/>
      <c r="G962" s="79"/>
      <c r="H962" s="80"/>
      <c r="I962" s="81"/>
      <c r="J962" s="78"/>
      <c r="K962" s="127">
        <v>1</v>
      </c>
      <c r="L962" s="83"/>
      <c r="M962" s="77"/>
      <c r="N962" s="128" t="s">
        <v>62</v>
      </c>
      <c r="O962" s="117">
        <v>152000</v>
      </c>
      <c r="P962" s="117">
        <v>202000</v>
      </c>
      <c r="Q962" s="117">
        <v>220000</v>
      </c>
      <c r="R962" s="117">
        <v>238000</v>
      </c>
      <c r="S962" s="117">
        <v>202000</v>
      </c>
      <c r="T962" s="117"/>
      <c r="U962" s="160">
        <v>23000</v>
      </c>
      <c r="V962" s="160">
        <v>15000</v>
      </c>
      <c r="W962" s="160">
        <v>20000</v>
      </c>
      <c r="X962" s="117">
        <f>U962+V962+W962</f>
        <v>58000</v>
      </c>
      <c r="Y962" s="144">
        <f>X962/(S962/100)</f>
        <v>28.712871287128714</v>
      </c>
      <c r="AA962" s="160">
        <v>16000</v>
      </c>
      <c r="AB962" s="160">
        <v>16000</v>
      </c>
      <c r="AC962" s="160">
        <v>16000</v>
      </c>
      <c r="AD962" s="117">
        <f>AA962+AB962+AC962</f>
        <v>48000</v>
      </c>
      <c r="AE962" s="171">
        <f>AD962/(P962/100)</f>
        <v>23.762376237623762</v>
      </c>
      <c r="AG962" s="117">
        <f>X962+AD962</f>
        <v>106000</v>
      </c>
      <c r="AH962" s="117">
        <f>AG962/(S962/100)</f>
        <v>52.475247524752476</v>
      </c>
      <c r="AJ962" s="160">
        <v>18000</v>
      </c>
      <c r="AK962" s="160">
        <v>18000</v>
      </c>
      <c r="AL962" s="160">
        <v>18000</v>
      </c>
      <c r="AM962" s="117">
        <f>AJ962+AK962+AL962</f>
        <v>54000</v>
      </c>
      <c r="AN962" s="171">
        <f>AM962/(P962/100)</f>
        <v>26.732673267326732</v>
      </c>
      <c r="AP962" s="160">
        <v>16000</v>
      </c>
      <c r="AQ962" s="160">
        <v>12000</v>
      </c>
      <c r="AR962" s="160">
        <v>14000</v>
      </c>
      <c r="AS962" s="117">
        <f>AP962+AQ962+AR962</f>
        <v>42000</v>
      </c>
      <c r="AT962" s="171">
        <f>AS962/(P962/100)</f>
        <v>20.792079207920793</v>
      </c>
      <c r="AV962" s="117">
        <f>AM962+AS962</f>
        <v>96000</v>
      </c>
      <c r="AW962" s="117">
        <f>AV962/(S962/100)</f>
        <v>47.524752475247524</v>
      </c>
      <c r="AY962" s="117">
        <f>AG962+AV962</f>
        <v>202000</v>
      </c>
      <c r="AZ962" s="117">
        <f>AY962/(S962/100)</f>
        <v>100</v>
      </c>
      <c r="BB962" s="117">
        <f t="shared" si="757"/>
        <v>0</v>
      </c>
      <c r="BC962" s="117">
        <f t="shared" si="758"/>
        <v>0</v>
      </c>
      <c r="BD962" s="117">
        <f t="shared" si="759"/>
        <v>202000</v>
      </c>
    </row>
    <row r="963" spans="1:57" ht="30" customHeight="1" x14ac:dyDescent="0.2">
      <c r="A963" s="74"/>
      <c r="B963" s="76"/>
      <c r="C963" s="76"/>
      <c r="D963" s="77"/>
      <c r="E963" s="78"/>
      <c r="F963" s="76"/>
      <c r="G963" s="79"/>
      <c r="H963" s="80"/>
      <c r="I963" s="81"/>
      <c r="J963" s="124" t="s">
        <v>52</v>
      </c>
      <c r="K963" s="82"/>
      <c r="L963" s="83"/>
      <c r="M963" s="77"/>
      <c r="N963" s="101" t="s">
        <v>53</v>
      </c>
      <c r="O963" s="102">
        <v>14000</v>
      </c>
      <c r="P963" s="103">
        <f>P964+P965+P966</f>
        <v>14000</v>
      </c>
      <c r="Q963" s="103">
        <f>Q964+Q965+Q966</f>
        <v>14000</v>
      </c>
      <c r="R963" s="103">
        <f>R964+R965+R966</f>
        <v>14000</v>
      </c>
      <c r="S963" s="103">
        <f>S964+S965+S966</f>
        <v>14000</v>
      </c>
      <c r="T963" s="103"/>
      <c r="U963" s="103">
        <f>U964+U965+U966</f>
        <v>0</v>
      </c>
      <c r="V963" s="103">
        <f>V964+V965+V966</f>
        <v>2000</v>
      </c>
      <c r="W963" s="103">
        <f>W964+W965+W966</f>
        <v>3000</v>
      </c>
      <c r="X963" s="103">
        <f>U963+V963+W963</f>
        <v>5000</v>
      </c>
      <c r="Y963" s="103">
        <f>X963/(S963/100)</f>
        <v>35.714285714285715</v>
      </c>
      <c r="AA963" s="103">
        <f>AA964+AA965+AA966</f>
        <v>9000</v>
      </c>
      <c r="AB963" s="103">
        <f>AB964+AB965+AB966</f>
        <v>0</v>
      </c>
      <c r="AC963" s="103">
        <f>AC964+AC965+AC966</f>
        <v>0</v>
      </c>
      <c r="AD963" s="103">
        <f>AA963+AB963+AC963</f>
        <v>9000</v>
      </c>
      <c r="AE963" s="103">
        <f>AD963/(S963/100)</f>
        <v>64.285714285714292</v>
      </c>
      <c r="AG963" s="103">
        <f>X963+AD963</f>
        <v>14000</v>
      </c>
      <c r="AH963" s="103">
        <f>AG963/(S963/100)</f>
        <v>100</v>
      </c>
      <c r="AJ963" s="103">
        <f>AJ964+AJ965+AJ966</f>
        <v>0</v>
      </c>
      <c r="AK963" s="103">
        <f>AK964+AK965+AK966</f>
        <v>0</v>
      </c>
      <c r="AL963" s="103">
        <f>AL964+AL965+AL966</f>
        <v>0</v>
      </c>
      <c r="AM963" s="103">
        <f>AJ963+AK963+AL963</f>
        <v>0</v>
      </c>
      <c r="AN963" s="103">
        <f>AM963/(S963/100)</f>
        <v>0</v>
      </c>
      <c r="AP963" s="103">
        <f>AP964+AP965+AP966</f>
        <v>0</v>
      </c>
      <c r="AQ963" s="103">
        <f>AQ964+AQ965+AQ966</f>
        <v>0</v>
      </c>
      <c r="AR963" s="103">
        <f>AR964+AR965+AR966</f>
        <v>0</v>
      </c>
      <c r="AS963" s="103">
        <f>AP963+AQ963+AR963</f>
        <v>0</v>
      </c>
      <c r="AT963" s="103">
        <f>AS963/(S963/100)</f>
        <v>0</v>
      </c>
      <c r="AV963" s="103">
        <f>AM963+AS963</f>
        <v>0</v>
      </c>
      <c r="AW963" s="103">
        <f>AV963/(S963/100)</f>
        <v>0</v>
      </c>
      <c r="AY963" s="103">
        <f>AG963+AV963</f>
        <v>14000</v>
      </c>
      <c r="AZ963" s="103">
        <f>AY963/(S963/100)</f>
        <v>100</v>
      </c>
      <c r="BB963" s="102">
        <f t="shared" si="757"/>
        <v>0</v>
      </c>
      <c r="BC963" s="103">
        <f t="shared" si="758"/>
        <v>0</v>
      </c>
      <c r="BD963" s="103">
        <f t="shared" si="759"/>
        <v>14000</v>
      </c>
      <c r="BE963" s="93"/>
    </row>
    <row r="964" spans="1:57" ht="30" customHeight="1" x14ac:dyDescent="0.2">
      <c r="A964" s="74"/>
      <c r="B964" s="76"/>
      <c r="C964" s="76"/>
      <c r="D964" s="77"/>
      <c r="E964" s="78"/>
      <c r="F964" s="76"/>
      <c r="G964" s="79"/>
      <c r="H964" s="80"/>
      <c r="I964" s="81"/>
      <c r="J964" s="78"/>
      <c r="K964" s="127">
        <v>2</v>
      </c>
      <c r="L964" s="83"/>
      <c r="M964" s="77"/>
      <c r="N964" s="128" t="s">
        <v>54</v>
      </c>
      <c r="O964" s="129">
        <v>5000</v>
      </c>
      <c r="P964" s="117">
        <v>5000</v>
      </c>
      <c r="Q964" s="117">
        <v>5000</v>
      </c>
      <c r="R964" s="117">
        <v>5000</v>
      </c>
      <c r="S964" s="117">
        <v>5000</v>
      </c>
      <c r="T964" s="117"/>
      <c r="U964" s="117"/>
      <c r="V964" s="117"/>
      <c r="W964" s="117">
        <v>2000</v>
      </c>
      <c r="X964" s="117">
        <f>U964+V964+W964</f>
        <v>2000</v>
      </c>
      <c r="Y964" s="144">
        <f>X964/(S964/100)</f>
        <v>40</v>
      </c>
      <c r="AA964" s="117">
        <v>3000</v>
      </c>
      <c r="AB964" s="117"/>
      <c r="AC964" s="117"/>
      <c r="AD964" s="117">
        <f>AA964+AB964+AC964</f>
        <v>3000</v>
      </c>
      <c r="AE964" s="144">
        <f>AD964/(S964/100)</f>
        <v>60</v>
      </c>
      <c r="AG964" s="117">
        <f>X964+AD964</f>
        <v>5000</v>
      </c>
      <c r="AH964" s="117">
        <f>AG964/(S964/100)</f>
        <v>100</v>
      </c>
      <c r="AJ964" s="117"/>
      <c r="AK964" s="117"/>
      <c r="AL964" s="117"/>
      <c r="AM964" s="117">
        <f>AJ964+AK964+AL964</f>
        <v>0</v>
      </c>
      <c r="AN964" s="144">
        <f>AM964/(S964/100)</f>
        <v>0</v>
      </c>
      <c r="AP964" s="117"/>
      <c r="AQ964" s="117"/>
      <c r="AR964" s="117"/>
      <c r="AS964" s="117">
        <f>AP964+AQ964+AR964</f>
        <v>0</v>
      </c>
      <c r="AT964" s="144">
        <f>AS964/(S964/100)</f>
        <v>0</v>
      </c>
      <c r="AV964" s="117">
        <f>AM964+AS964</f>
        <v>0</v>
      </c>
      <c r="AW964" s="117">
        <f>AV964/(S964/100)</f>
        <v>0</v>
      </c>
      <c r="AY964" s="117">
        <f>AG964+AV964</f>
        <v>5000</v>
      </c>
      <c r="AZ964" s="117">
        <f>AY964/(S964/100)</f>
        <v>100</v>
      </c>
      <c r="BB964" s="117">
        <f t="shared" si="757"/>
        <v>0</v>
      </c>
      <c r="BC964" s="117">
        <f t="shared" si="758"/>
        <v>0</v>
      </c>
      <c r="BD964" s="117">
        <f t="shared" si="759"/>
        <v>5000</v>
      </c>
      <c r="BE964" s="93"/>
    </row>
    <row r="965" spans="1:57" ht="30" customHeight="1" x14ac:dyDescent="0.2">
      <c r="A965" s="74"/>
      <c r="B965" s="76"/>
      <c r="C965" s="76"/>
      <c r="D965" s="77"/>
      <c r="E965" s="78"/>
      <c r="F965" s="76"/>
      <c r="G965" s="79"/>
      <c r="H965" s="80"/>
      <c r="I965" s="81"/>
      <c r="J965" s="78"/>
      <c r="K965" s="127">
        <v>3</v>
      </c>
      <c r="L965" s="83"/>
      <c r="M965" s="77"/>
      <c r="N965" s="128" t="s">
        <v>66</v>
      </c>
      <c r="O965" s="129">
        <v>7000</v>
      </c>
      <c r="P965" s="117">
        <v>7000</v>
      </c>
      <c r="Q965" s="117">
        <v>7000</v>
      </c>
      <c r="R965" s="117">
        <v>7000</v>
      </c>
      <c r="S965" s="117">
        <v>7000</v>
      </c>
      <c r="T965" s="117"/>
      <c r="U965" s="117"/>
      <c r="V965" s="117">
        <v>2000</v>
      </c>
      <c r="W965" s="117"/>
      <c r="X965" s="117">
        <f>U965+V965+W965</f>
        <v>2000</v>
      </c>
      <c r="Y965" s="144">
        <f>X965/(S965/100)</f>
        <v>28.571428571428573</v>
      </c>
      <c r="AA965" s="117">
        <v>5000</v>
      </c>
      <c r="AB965" s="117"/>
      <c r="AC965" s="117"/>
      <c r="AD965" s="117">
        <f>AA965+AB965+AC965</f>
        <v>5000</v>
      </c>
      <c r="AE965" s="144">
        <f>AD965/(S965/100)</f>
        <v>71.428571428571431</v>
      </c>
      <c r="AG965" s="117">
        <f>X965+AD965</f>
        <v>7000</v>
      </c>
      <c r="AH965" s="117">
        <f>AG965/(S965/100)</f>
        <v>100</v>
      </c>
      <c r="AJ965" s="117"/>
      <c r="AK965" s="117"/>
      <c r="AL965" s="117"/>
      <c r="AM965" s="117">
        <f>AJ965+AK965+AL965</f>
        <v>0</v>
      </c>
      <c r="AN965" s="144">
        <f>AM965/(S965/100)</f>
        <v>0</v>
      </c>
      <c r="AP965" s="117"/>
      <c r="AQ965" s="117"/>
      <c r="AR965" s="117"/>
      <c r="AS965" s="117">
        <f>AP965+AQ965+AR965</f>
        <v>0</v>
      </c>
      <c r="AT965" s="144">
        <f>AS965/(S965/100)</f>
        <v>0</v>
      </c>
      <c r="AV965" s="117">
        <f>AM965+AS965</f>
        <v>0</v>
      </c>
      <c r="AW965" s="117">
        <f>AV965/(S965/100)</f>
        <v>0</v>
      </c>
      <c r="AY965" s="117">
        <f>AG965+AV965</f>
        <v>7000</v>
      </c>
      <c r="AZ965" s="117">
        <f>AY965/(S965/100)</f>
        <v>100</v>
      </c>
      <c r="BB965" s="117">
        <f t="shared" si="757"/>
        <v>0</v>
      </c>
      <c r="BC965" s="117">
        <f t="shared" si="758"/>
        <v>0</v>
      </c>
      <c r="BD965" s="117">
        <f t="shared" si="759"/>
        <v>7000</v>
      </c>
      <c r="BE965" s="93"/>
    </row>
    <row r="966" spans="1:57" ht="30" customHeight="1" x14ac:dyDescent="0.2">
      <c r="A966" s="74"/>
      <c r="B966" s="76"/>
      <c r="C966" s="76"/>
      <c r="D966" s="77"/>
      <c r="E966" s="78"/>
      <c r="F966" s="76"/>
      <c r="G966" s="79"/>
      <c r="H966" s="80"/>
      <c r="I966" s="81"/>
      <c r="J966" s="78"/>
      <c r="K966" s="127">
        <v>5</v>
      </c>
      <c r="L966" s="83"/>
      <c r="M966" s="77"/>
      <c r="N966" s="128" t="s">
        <v>55</v>
      </c>
      <c r="O966" s="129">
        <v>2000</v>
      </c>
      <c r="P966" s="117">
        <v>2000</v>
      </c>
      <c r="Q966" s="117">
        <v>2000</v>
      </c>
      <c r="R966" s="117">
        <v>2000</v>
      </c>
      <c r="S966" s="117">
        <v>2000</v>
      </c>
      <c r="T966" s="117"/>
      <c r="U966" s="117"/>
      <c r="V966" s="117"/>
      <c r="W966" s="117">
        <v>1000</v>
      </c>
      <c r="X966" s="117">
        <f>U966+V966+W966</f>
        <v>1000</v>
      </c>
      <c r="Y966" s="144">
        <f>X966/(S966/100)</f>
        <v>50</v>
      </c>
      <c r="AA966" s="117">
        <v>1000</v>
      </c>
      <c r="AB966" s="117"/>
      <c r="AC966" s="117"/>
      <c r="AD966" s="117">
        <f>AA966+AB966+AC966</f>
        <v>1000</v>
      </c>
      <c r="AE966" s="144">
        <f>AD966/(S966/100)</f>
        <v>50</v>
      </c>
      <c r="AG966" s="117">
        <f>X966+AD966</f>
        <v>2000</v>
      </c>
      <c r="AH966" s="117">
        <f>AG966/(S966/100)</f>
        <v>100</v>
      </c>
      <c r="AJ966" s="117"/>
      <c r="AK966" s="117"/>
      <c r="AL966" s="117"/>
      <c r="AM966" s="117">
        <f>AJ966+AK966+AL966</f>
        <v>0</v>
      </c>
      <c r="AN966" s="144">
        <f>AM966/(S966/100)</f>
        <v>0</v>
      </c>
      <c r="AP966" s="117"/>
      <c r="AQ966" s="117"/>
      <c r="AR966" s="117"/>
      <c r="AS966" s="117">
        <f>AP966+AQ966+AR966</f>
        <v>0</v>
      </c>
      <c r="AT966" s="144">
        <f>AS966/(S966/100)</f>
        <v>0</v>
      </c>
      <c r="AV966" s="117">
        <f>AM966+AS966</f>
        <v>0</v>
      </c>
      <c r="AW966" s="117">
        <f>AV966/(S966/100)</f>
        <v>0</v>
      </c>
      <c r="AY966" s="117">
        <f>AG966+AV966</f>
        <v>2000</v>
      </c>
      <c r="AZ966" s="117">
        <f>AY966/(S966/100)</f>
        <v>100</v>
      </c>
      <c r="BB966" s="117">
        <f t="shared" si="757"/>
        <v>0</v>
      </c>
      <c r="BC966" s="117">
        <f t="shared" si="758"/>
        <v>0</v>
      </c>
      <c r="BD966" s="117">
        <f t="shared" si="759"/>
        <v>2000</v>
      </c>
      <c r="BE966" s="93"/>
    </row>
    <row r="967" spans="1:57" ht="30" customHeight="1" x14ac:dyDescent="0.2">
      <c r="A967" s="327"/>
      <c r="B967" s="328"/>
      <c r="C967" s="428"/>
      <c r="D967" s="426" t="s">
        <v>166</v>
      </c>
      <c r="E967" s="427"/>
      <c r="F967" s="428"/>
      <c r="G967" s="429"/>
      <c r="H967" s="430"/>
      <c r="I967" s="431"/>
      <c r="J967" s="427"/>
      <c r="K967" s="432"/>
      <c r="L967" s="433"/>
      <c r="M967" s="434"/>
      <c r="N967" s="435" t="s">
        <v>167</v>
      </c>
      <c r="O967" s="436">
        <v>237000</v>
      </c>
      <c r="P967" s="437">
        <f t="shared" ref="P967:S971" si="760">P968</f>
        <v>449000</v>
      </c>
      <c r="Q967" s="490">
        <f t="shared" si="760"/>
        <v>503000</v>
      </c>
      <c r="R967" s="491">
        <f t="shared" si="760"/>
        <v>563000</v>
      </c>
      <c r="S967" s="437">
        <f t="shared" si="760"/>
        <v>449000</v>
      </c>
      <c r="T967" s="437"/>
      <c r="U967" s="437">
        <f t="shared" ref="U967:W971" si="761">U968</f>
        <v>33000</v>
      </c>
      <c r="V967" s="437">
        <f t="shared" si="761"/>
        <v>30000</v>
      </c>
      <c r="W967" s="437">
        <f>W1599+W968+W1289+W1345+W1543</f>
        <v>24500</v>
      </c>
      <c r="X967" s="437">
        <f t="shared" si="722"/>
        <v>87500</v>
      </c>
      <c r="Y967" s="437">
        <f t="shared" si="723"/>
        <v>19.487750556792871</v>
      </c>
      <c r="Z967" s="438"/>
      <c r="AA967" s="437">
        <f t="shared" ref="AA967:AC971" si="762">AA968</f>
        <v>46500</v>
      </c>
      <c r="AB967" s="437">
        <f t="shared" si="762"/>
        <v>46000</v>
      </c>
      <c r="AC967" s="437">
        <f>AC1599+AC968+AC1289+AC1345+AC1543</f>
        <v>46500</v>
      </c>
      <c r="AD967" s="437">
        <f t="shared" si="724"/>
        <v>139000</v>
      </c>
      <c r="AE967" s="437">
        <f t="shared" si="736"/>
        <v>30.957683741648108</v>
      </c>
      <c r="AF967" s="438"/>
      <c r="AG967" s="437">
        <f t="shared" si="725"/>
        <v>226500</v>
      </c>
      <c r="AH967" s="437">
        <f t="shared" si="726"/>
        <v>50.445434298440979</v>
      </c>
      <c r="AI967" s="438"/>
      <c r="AJ967" s="437">
        <f t="shared" ref="AJ967:AL971" si="763">AJ968</f>
        <v>45500</v>
      </c>
      <c r="AK967" s="437">
        <f t="shared" si="763"/>
        <v>35500</v>
      </c>
      <c r="AL967" s="437">
        <f>AL1599+AL968+AL1289+AL1345+AL1543</f>
        <v>35500</v>
      </c>
      <c r="AM967" s="437">
        <f t="shared" si="727"/>
        <v>116500</v>
      </c>
      <c r="AN967" s="437">
        <f t="shared" si="738"/>
        <v>25.946547884187083</v>
      </c>
      <c r="AO967" s="438"/>
      <c r="AP967" s="437">
        <f t="shared" ref="AP967:AR971" si="764">AP968</f>
        <v>36000</v>
      </c>
      <c r="AQ967" s="437">
        <f t="shared" si="764"/>
        <v>35000</v>
      </c>
      <c r="AR967" s="437">
        <f>AR1599+AR968+AR1289+AR1345+AR1543</f>
        <v>35000</v>
      </c>
      <c r="AS967" s="437">
        <f t="shared" si="728"/>
        <v>106000</v>
      </c>
      <c r="AT967" s="437">
        <f t="shared" si="740"/>
        <v>23.608017817371937</v>
      </c>
      <c r="AU967" s="438"/>
      <c r="AV967" s="437">
        <f t="shared" si="729"/>
        <v>222500</v>
      </c>
      <c r="AW967" s="437">
        <f t="shared" si="730"/>
        <v>49.554565701559021</v>
      </c>
      <c r="AX967" s="438"/>
      <c r="AY967" s="437">
        <f t="shared" si="731"/>
        <v>449000</v>
      </c>
      <c r="AZ967" s="437">
        <f t="shared" si="732"/>
        <v>100</v>
      </c>
      <c r="BA967" s="73"/>
      <c r="BB967" s="95">
        <f t="shared" si="757"/>
        <v>0</v>
      </c>
      <c r="BC967" s="96">
        <f t="shared" si="758"/>
        <v>0</v>
      </c>
      <c r="BD967" s="509">
        <f t="shared" si="759"/>
        <v>449000</v>
      </c>
      <c r="BE967" s="498"/>
    </row>
    <row r="968" spans="1:57" ht="30" customHeight="1" x14ac:dyDescent="0.2">
      <c r="A968" s="74"/>
      <c r="B968" s="76"/>
      <c r="C968" s="76"/>
      <c r="D968" s="77"/>
      <c r="E968" s="97" t="s">
        <v>60</v>
      </c>
      <c r="F968" s="76"/>
      <c r="G968" s="79"/>
      <c r="H968" s="80"/>
      <c r="I968" s="81"/>
      <c r="J968" s="78"/>
      <c r="K968" s="82"/>
      <c r="L968" s="83"/>
      <c r="M968" s="77"/>
      <c r="N968" s="84" t="s">
        <v>124</v>
      </c>
      <c r="O968" s="98">
        <v>237000</v>
      </c>
      <c r="P968" s="99">
        <f t="shared" si="760"/>
        <v>449000</v>
      </c>
      <c r="Q968" s="86">
        <f t="shared" si="760"/>
        <v>503000</v>
      </c>
      <c r="R968" s="87">
        <f t="shared" si="760"/>
        <v>563000</v>
      </c>
      <c r="S968" s="99">
        <f t="shared" si="760"/>
        <v>449000</v>
      </c>
      <c r="T968" s="99"/>
      <c r="U968" s="99">
        <f t="shared" si="761"/>
        <v>33000</v>
      </c>
      <c r="V968" s="99">
        <f t="shared" si="761"/>
        <v>30000</v>
      </c>
      <c r="W968" s="99">
        <f>W1600+W969+W1290+W1346+W1544</f>
        <v>24500</v>
      </c>
      <c r="X968" s="99">
        <f t="shared" si="722"/>
        <v>87500</v>
      </c>
      <c r="Y968" s="99">
        <f t="shared" si="723"/>
        <v>19.487750556792871</v>
      </c>
      <c r="AA968" s="99">
        <f t="shared" si="762"/>
        <v>46500</v>
      </c>
      <c r="AB968" s="99">
        <f t="shared" si="762"/>
        <v>46000</v>
      </c>
      <c r="AC968" s="99">
        <f>AC1600+AC969+AC1290+AC1346+AC1544</f>
        <v>46500</v>
      </c>
      <c r="AD968" s="99">
        <f t="shared" si="724"/>
        <v>139000</v>
      </c>
      <c r="AE968" s="99">
        <f t="shared" si="736"/>
        <v>30.957683741648108</v>
      </c>
      <c r="AG968" s="99">
        <f t="shared" si="725"/>
        <v>226500</v>
      </c>
      <c r="AH968" s="99">
        <f t="shared" si="726"/>
        <v>50.445434298440979</v>
      </c>
      <c r="AJ968" s="99">
        <f t="shared" si="763"/>
        <v>45500</v>
      </c>
      <c r="AK968" s="99">
        <f t="shared" si="763"/>
        <v>35500</v>
      </c>
      <c r="AL968" s="99">
        <f>AL1600+AL969+AL1290+AL1346+AL1544</f>
        <v>35500</v>
      </c>
      <c r="AM968" s="99">
        <f t="shared" si="727"/>
        <v>116500</v>
      </c>
      <c r="AN968" s="99">
        <f t="shared" si="738"/>
        <v>25.946547884187083</v>
      </c>
      <c r="AP968" s="99">
        <f t="shared" si="764"/>
        <v>36000</v>
      </c>
      <c r="AQ968" s="99">
        <f t="shared" si="764"/>
        <v>35000</v>
      </c>
      <c r="AR968" s="99">
        <f>AR1600+AR969+AR1290+AR1346+AR1544</f>
        <v>35000</v>
      </c>
      <c r="AS968" s="99">
        <f t="shared" si="728"/>
        <v>106000</v>
      </c>
      <c r="AT968" s="99">
        <f t="shared" si="740"/>
        <v>23.608017817371937</v>
      </c>
      <c r="AV968" s="99">
        <f t="shared" si="729"/>
        <v>222500</v>
      </c>
      <c r="AW968" s="99">
        <f t="shared" si="730"/>
        <v>49.554565701559021</v>
      </c>
      <c r="AY968" s="99">
        <f t="shared" si="731"/>
        <v>449000</v>
      </c>
      <c r="AZ968" s="99">
        <f t="shared" si="732"/>
        <v>100</v>
      </c>
      <c r="BB968" s="98">
        <f t="shared" si="757"/>
        <v>0</v>
      </c>
      <c r="BC968" s="99">
        <f t="shared" si="758"/>
        <v>0</v>
      </c>
      <c r="BD968" s="99">
        <f t="shared" si="759"/>
        <v>449000</v>
      </c>
    </row>
    <row r="969" spans="1:57" ht="30" customHeight="1" x14ac:dyDescent="0.2">
      <c r="A969" s="74"/>
      <c r="B969" s="76"/>
      <c r="C969" s="76"/>
      <c r="D969" s="77"/>
      <c r="E969" s="78"/>
      <c r="F969" s="100">
        <v>3</v>
      </c>
      <c r="G969" s="79"/>
      <c r="H969" s="80"/>
      <c r="I969" s="81"/>
      <c r="J969" s="78"/>
      <c r="K969" s="82"/>
      <c r="L969" s="83"/>
      <c r="M969" s="77"/>
      <c r="N969" s="101" t="s">
        <v>164</v>
      </c>
      <c r="O969" s="102">
        <v>237000</v>
      </c>
      <c r="P969" s="103">
        <f t="shared" si="760"/>
        <v>449000</v>
      </c>
      <c r="Q969" s="125">
        <f t="shared" si="760"/>
        <v>503000</v>
      </c>
      <c r="R969" s="126">
        <f t="shared" si="760"/>
        <v>563000</v>
      </c>
      <c r="S969" s="103">
        <f t="shared" si="760"/>
        <v>449000</v>
      </c>
      <c r="T969" s="103"/>
      <c r="U969" s="103">
        <f t="shared" si="761"/>
        <v>33000</v>
      </c>
      <c r="V969" s="103">
        <f t="shared" si="761"/>
        <v>30000</v>
      </c>
      <c r="W969" s="103">
        <f t="shared" si="761"/>
        <v>24500</v>
      </c>
      <c r="X969" s="103">
        <f t="shared" si="722"/>
        <v>87500</v>
      </c>
      <c r="Y969" s="103">
        <f t="shared" si="723"/>
        <v>19.487750556792871</v>
      </c>
      <c r="AA969" s="103">
        <f t="shared" si="762"/>
        <v>46500</v>
      </c>
      <c r="AB969" s="103">
        <f t="shared" si="762"/>
        <v>46000</v>
      </c>
      <c r="AC969" s="103">
        <f t="shared" si="762"/>
        <v>46500</v>
      </c>
      <c r="AD969" s="103">
        <f t="shared" si="724"/>
        <v>139000</v>
      </c>
      <c r="AE969" s="103">
        <f t="shared" si="736"/>
        <v>30.957683741648108</v>
      </c>
      <c r="AG969" s="103">
        <f t="shared" si="725"/>
        <v>226500</v>
      </c>
      <c r="AH969" s="103">
        <f t="shared" si="726"/>
        <v>50.445434298440979</v>
      </c>
      <c r="AJ969" s="103">
        <f t="shared" si="763"/>
        <v>45500</v>
      </c>
      <c r="AK969" s="103">
        <f t="shared" si="763"/>
        <v>35500</v>
      </c>
      <c r="AL969" s="103">
        <f t="shared" si="763"/>
        <v>35500</v>
      </c>
      <c r="AM969" s="103">
        <f t="shared" si="727"/>
        <v>116500</v>
      </c>
      <c r="AN969" s="103">
        <f t="shared" si="738"/>
        <v>25.946547884187083</v>
      </c>
      <c r="AP969" s="103">
        <f t="shared" si="764"/>
        <v>36000</v>
      </c>
      <c r="AQ969" s="103">
        <f t="shared" si="764"/>
        <v>35000</v>
      </c>
      <c r="AR969" s="103">
        <f t="shared" si="764"/>
        <v>35000</v>
      </c>
      <c r="AS969" s="103">
        <f t="shared" si="728"/>
        <v>106000</v>
      </c>
      <c r="AT969" s="103">
        <f t="shared" si="740"/>
        <v>23.608017817371937</v>
      </c>
      <c r="AV969" s="103">
        <f t="shared" si="729"/>
        <v>222500</v>
      </c>
      <c r="AW969" s="103">
        <f t="shared" si="730"/>
        <v>49.554565701559021</v>
      </c>
      <c r="AY969" s="103">
        <f t="shared" si="731"/>
        <v>449000</v>
      </c>
      <c r="AZ969" s="103">
        <f t="shared" si="732"/>
        <v>100</v>
      </c>
      <c r="BB969" s="102">
        <f t="shared" si="757"/>
        <v>0</v>
      </c>
      <c r="BC969" s="103">
        <f t="shared" si="758"/>
        <v>0</v>
      </c>
      <c r="BD969" s="103">
        <f t="shared" si="759"/>
        <v>449000</v>
      </c>
    </row>
    <row r="970" spans="1:57" ht="30" customHeight="1" x14ac:dyDescent="0.2">
      <c r="A970" s="74"/>
      <c r="B970" s="76"/>
      <c r="C970" s="76"/>
      <c r="D970" s="77"/>
      <c r="E970" s="78"/>
      <c r="F970" s="76"/>
      <c r="G970" s="104">
        <v>9</v>
      </c>
      <c r="H970" s="105"/>
      <c r="I970" s="81"/>
      <c r="J970" s="78"/>
      <c r="K970" s="82"/>
      <c r="L970" s="83"/>
      <c r="M970" s="77"/>
      <c r="N970" s="101" t="s">
        <v>126</v>
      </c>
      <c r="O970" s="102">
        <v>237000</v>
      </c>
      <c r="P970" s="103">
        <f t="shared" si="760"/>
        <v>449000</v>
      </c>
      <c r="Q970" s="125">
        <f t="shared" si="760"/>
        <v>503000</v>
      </c>
      <c r="R970" s="126">
        <f t="shared" si="760"/>
        <v>563000</v>
      </c>
      <c r="S970" s="103">
        <f t="shared" si="760"/>
        <v>449000</v>
      </c>
      <c r="T970" s="103"/>
      <c r="U970" s="103">
        <f t="shared" si="761"/>
        <v>33000</v>
      </c>
      <c r="V970" s="103">
        <f t="shared" si="761"/>
        <v>30000</v>
      </c>
      <c r="W970" s="103">
        <f t="shared" si="761"/>
        <v>24500</v>
      </c>
      <c r="X970" s="103">
        <f t="shared" si="722"/>
        <v>87500</v>
      </c>
      <c r="Y970" s="103">
        <f t="shared" si="723"/>
        <v>19.487750556792871</v>
      </c>
      <c r="AA970" s="103">
        <f t="shared" si="762"/>
        <v>46500</v>
      </c>
      <c r="AB970" s="103">
        <f t="shared" si="762"/>
        <v>46000</v>
      </c>
      <c r="AC970" s="103">
        <f t="shared" si="762"/>
        <v>46500</v>
      </c>
      <c r="AD970" s="103">
        <f t="shared" si="724"/>
        <v>139000</v>
      </c>
      <c r="AE970" s="103">
        <f t="shared" si="736"/>
        <v>30.957683741648108</v>
      </c>
      <c r="AG970" s="103">
        <f t="shared" si="725"/>
        <v>226500</v>
      </c>
      <c r="AH970" s="103">
        <f t="shared" si="726"/>
        <v>50.445434298440979</v>
      </c>
      <c r="AJ970" s="103">
        <f t="shared" si="763"/>
        <v>45500</v>
      </c>
      <c r="AK970" s="103">
        <f t="shared" si="763"/>
        <v>35500</v>
      </c>
      <c r="AL970" s="103">
        <f t="shared" si="763"/>
        <v>35500</v>
      </c>
      <c r="AM970" s="103">
        <f t="shared" si="727"/>
        <v>116500</v>
      </c>
      <c r="AN970" s="103">
        <f t="shared" si="738"/>
        <v>25.946547884187083</v>
      </c>
      <c r="AP970" s="103">
        <f t="shared" si="764"/>
        <v>36000</v>
      </c>
      <c r="AQ970" s="103">
        <f t="shared" si="764"/>
        <v>35000</v>
      </c>
      <c r="AR970" s="103">
        <f t="shared" si="764"/>
        <v>35000</v>
      </c>
      <c r="AS970" s="103">
        <f t="shared" si="728"/>
        <v>106000</v>
      </c>
      <c r="AT970" s="103">
        <f t="shared" si="740"/>
        <v>23.608017817371937</v>
      </c>
      <c r="AV970" s="103">
        <f t="shared" si="729"/>
        <v>222500</v>
      </c>
      <c r="AW970" s="103">
        <f t="shared" si="730"/>
        <v>49.554565701559021</v>
      </c>
      <c r="AY970" s="103">
        <f t="shared" si="731"/>
        <v>449000</v>
      </c>
      <c r="AZ970" s="103">
        <f t="shared" si="732"/>
        <v>100</v>
      </c>
      <c r="BB970" s="102">
        <f t="shared" si="757"/>
        <v>0</v>
      </c>
      <c r="BC970" s="103">
        <f t="shared" si="758"/>
        <v>0</v>
      </c>
      <c r="BD970" s="103">
        <f t="shared" si="759"/>
        <v>449000</v>
      </c>
    </row>
    <row r="971" spans="1:57" ht="30" customHeight="1" x14ac:dyDescent="0.2">
      <c r="A971" s="74"/>
      <c r="B971" s="76"/>
      <c r="C971" s="76"/>
      <c r="D971" s="77"/>
      <c r="E971" s="78"/>
      <c r="F971" s="76"/>
      <c r="G971" s="104"/>
      <c r="H971" s="169" t="s">
        <v>43</v>
      </c>
      <c r="I971" s="81"/>
      <c r="J971" s="78"/>
      <c r="K971" s="82"/>
      <c r="L971" s="83"/>
      <c r="M971" s="77"/>
      <c r="N971" s="101" t="s">
        <v>126</v>
      </c>
      <c r="O971" s="102">
        <v>237000</v>
      </c>
      <c r="P971" s="103">
        <f t="shared" si="760"/>
        <v>449000</v>
      </c>
      <c r="Q971" s="125">
        <f t="shared" si="760"/>
        <v>503000</v>
      </c>
      <c r="R971" s="126">
        <f t="shared" si="760"/>
        <v>563000</v>
      </c>
      <c r="S971" s="103">
        <f t="shared" si="760"/>
        <v>449000</v>
      </c>
      <c r="T971" s="103"/>
      <c r="U971" s="103">
        <f t="shared" si="761"/>
        <v>33000</v>
      </c>
      <c r="V971" s="103">
        <f t="shared" si="761"/>
        <v>30000</v>
      </c>
      <c r="W971" s="103">
        <f t="shared" si="761"/>
        <v>24500</v>
      </c>
      <c r="X971" s="103">
        <f t="shared" si="722"/>
        <v>87500</v>
      </c>
      <c r="Y971" s="103">
        <f t="shared" si="723"/>
        <v>19.487750556792871</v>
      </c>
      <c r="AA971" s="103">
        <f t="shared" si="762"/>
        <v>46500</v>
      </c>
      <c r="AB971" s="103">
        <f t="shared" si="762"/>
        <v>46000</v>
      </c>
      <c r="AC971" s="103">
        <f t="shared" si="762"/>
        <v>46500</v>
      </c>
      <c r="AD971" s="103">
        <f t="shared" si="724"/>
        <v>139000</v>
      </c>
      <c r="AE971" s="103">
        <f t="shared" si="736"/>
        <v>30.957683741648108</v>
      </c>
      <c r="AG971" s="103">
        <f t="shared" si="725"/>
        <v>226500</v>
      </c>
      <c r="AH971" s="103">
        <f t="shared" si="726"/>
        <v>50.445434298440979</v>
      </c>
      <c r="AJ971" s="103">
        <f t="shared" si="763"/>
        <v>45500</v>
      </c>
      <c r="AK971" s="103">
        <f t="shared" si="763"/>
        <v>35500</v>
      </c>
      <c r="AL971" s="103">
        <f t="shared" si="763"/>
        <v>35500</v>
      </c>
      <c r="AM971" s="103">
        <f t="shared" si="727"/>
        <v>116500</v>
      </c>
      <c r="AN971" s="103">
        <f t="shared" si="738"/>
        <v>25.946547884187083</v>
      </c>
      <c r="AP971" s="103">
        <f t="shared" si="764"/>
        <v>36000</v>
      </c>
      <c r="AQ971" s="103">
        <f t="shared" si="764"/>
        <v>35000</v>
      </c>
      <c r="AR971" s="103">
        <f t="shared" si="764"/>
        <v>35000</v>
      </c>
      <c r="AS971" s="103">
        <f t="shared" si="728"/>
        <v>106000</v>
      </c>
      <c r="AT971" s="103">
        <f t="shared" si="740"/>
        <v>23.608017817371937</v>
      </c>
      <c r="AV971" s="103">
        <f t="shared" si="729"/>
        <v>222500</v>
      </c>
      <c r="AW971" s="103">
        <f t="shared" si="730"/>
        <v>49.554565701559021</v>
      </c>
      <c r="AY971" s="103">
        <f t="shared" si="731"/>
        <v>449000</v>
      </c>
      <c r="AZ971" s="103">
        <f t="shared" si="732"/>
        <v>100</v>
      </c>
      <c r="BB971" s="102">
        <f t="shared" si="757"/>
        <v>0</v>
      </c>
      <c r="BC971" s="103">
        <f t="shared" si="758"/>
        <v>0</v>
      </c>
      <c r="BD971" s="103">
        <f t="shared" si="759"/>
        <v>449000</v>
      </c>
    </row>
    <row r="972" spans="1:57" ht="30" customHeight="1" thickBot="1" x14ac:dyDescent="0.25">
      <c r="A972" s="74"/>
      <c r="B972" s="76"/>
      <c r="C972" s="76"/>
      <c r="D972" s="77"/>
      <c r="E972" s="78"/>
      <c r="F972" s="76"/>
      <c r="G972" s="79"/>
      <c r="H972" s="80"/>
      <c r="I972" s="118">
        <v>2</v>
      </c>
      <c r="J972" s="78"/>
      <c r="K972" s="82"/>
      <c r="L972" s="83"/>
      <c r="M972" s="77"/>
      <c r="N972" s="119" t="s">
        <v>51</v>
      </c>
      <c r="O972" s="120">
        <v>237000</v>
      </c>
      <c r="P972" s="121">
        <f>P973+P975+P977</f>
        <v>449000</v>
      </c>
      <c r="Q972" s="122">
        <f>Q973+Q975+Q977</f>
        <v>503000</v>
      </c>
      <c r="R972" s="123">
        <f>R973+R975+R977</f>
        <v>563000</v>
      </c>
      <c r="S972" s="121">
        <f>S973+S975+S977</f>
        <v>449000</v>
      </c>
      <c r="T972" s="121"/>
      <c r="U972" s="121">
        <f>U973+U975+U977</f>
        <v>33000</v>
      </c>
      <c r="V972" s="121">
        <f>V973+V975+V977</f>
        <v>30000</v>
      </c>
      <c r="W972" s="121">
        <f>W973+W975+W977</f>
        <v>24500</v>
      </c>
      <c r="X972" s="121">
        <f t="shared" si="722"/>
        <v>87500</v>
      </c>
      <c r="Y972" s="121">
        <f t="shared" si="723"/>
        <v>19.487750556792871</v>
      </c>
      <c r="AA972" s="121">
        <f>AA973+AA975+AA977</f>
        <v>46500</v>
      </c>
      <c r="AB972" s="121">
        <f>AB973+AB975+AB977</f>
        <v>46000</v>
      </c>
      <c r="AC972" s="121">
        <f>AC973+AC975+AC977</f>
        <v>46500</v>
      </c>
      <c r="AD972" s="121">
        <f t="shared" si="724"/>
        <v>139000</v>
      </c>
      <c r="AE972" s="121">
        <f t="shared" si="736"/>
        <v>30.957683741648108</v>
      </c>
      <c r="AG972" s="121">
        <f t="shared" si="725"/>
        <v>226500</v>
      </c>
      <c r="AH972" s="121">
        <f t="shared" si="726"/>
        <v>50.445434298440979</v>
      </c>
      <c r="AJ972" s="121">
        <f>AJ973+AJ975+AJ977</f>
        <v>45500</v>
      </c>
      <c r="AK972" s="121">
        <f>AK973+AK975+AK977</f>
        <v>35500</v>
      </c>
      <c r="AL972" s="121">
        <f>AL973+AL975+AL977</f>
        <v>35500</v>
      </c>
      <c r="AM972" s="121">
        <f t="shared" si="727"/>
        <v>116500</v>
      </c>
      <c r="AN972" s="121">
        <f t="shared" si="738"/>
        <v>25.946547884187083</v>
      </c>
      <c r="AP972" s="121">
        <f>AP973+AP975+AP977</f>
        <v>36000</v>
      </c>
      <c r="AQ972" s="121">
        <f>AQ973+AQ975+AQ977</f>
        <v>35000</v>
      </c>
      <c r="AR972" s="121">
        <f>AR973+AR975+AR977</f>
        <v>35000</v>
      </c>
      <c r="AS972" s="121">
        <f t="shared" si="728"/>
        <v>106000</v>
      </c>
      <c r="AT972" s="121">
        <f t="shared" si="740"/>
        <v>23.608017817371937</v>
      </c>
      <c r="AV972" s="121">
        <f t="shared" si="729"/>
        <v>222500</v>
      </c>
      <c r="AW972" s="121">
        <f t="shared" si="730"/>
        <v>49.554565701559021</v>
      </c>
      <c r="AY972" s="121">
        <f t="shared" si="731"/>
        <v>449000</v>
      </c>
      <c r="AZ972" s="121">
        <f t="shared" si="732"/>
        <v>100</v>
      </c>
      <c r="BB972" s="120">
        <f t="shared" si="757"/>
        <v>0</v>
      </c>
      <c r="BC972" s="121">
        <f t="shared" si="758"/>
        <v>0</v>
      </c>
      <c r="BD972" s="121">
        <f t="shared" si="759"/>
        <v>449000</v>
      </c>
      <c r="BE972" s="93"/>
    </row>
    <row r="973" spans="1:57" ht="30" customHeight="1" thickBot="1" x14ac:dyDescent="0.25">
      <c r="A973" s="74"/>
      <c r="B973" s="76"/>
      <c r="C973" s="76"/>
      <c r="D973" s="77"/>
      <c r="E973" s="78"/>
      <c r="F973" s="76"/>
      <c r="G973" s="79"/>
      <c r="H973" s="80"/>
      <c r="I973" s="81"/>
      <c r="J973" s="124" t="s">
        <v>60</v>
      </c>
      <c r="K973" s="82"/>
      <c r="L973" s="83"/>
      <c r="M973" s="77"/>
      <c r="N973" s="101" t="s">
        <v>61</v>
      </c>
      <c r="O973" s="103">
        <v>190000</v>
      </c>
      <c r="P973" s="103">
        <f>P974</f>
        <v>378000</v>
      </c>
      <c r="Q973" s="125">
        <f>Q974</f>
        <v>422000</v>
      </c>
      <c r="R973" s="126">
        <f>R974</f>
        <v>467000</v>
      </c>
      <c r="S973" s="103">
        <f>S974</f>
        <v>378000</v>
      </c>
      <c r="T973" s="103"/>
      <c r="U973" s="103">
        <f>U974</f>
        <v>25000</v>
      </c>
      <c r="V973" s="103">
        <f>V974</f>
        <v>20000</v>
      </c>
      <c r="W973" s="103">
        <f>W974</f>
        <v>20000</v>
      </c>
      <c r="X973" s="103">
        <f t="shared" si="722"/>
        <v>65000</v>
      </c>
      <c r="Y973" s="103">
        <f t="shared" si="723"/>
        <v>17.195767195767196</v>
      </c>
      <c r="AA973" s="103">
        <f>AA974</f>
        <v>41000</v>
      </c>
      <c r="AB973" s="103">
        <f>AB974</f>
        <v>41000</v>
      </c>
      <c r="AC973" s="103">
        <f>AC974</f>
        <v>41000</v>
      </c>
      <c r="AD973" s="103">
        <f t="shared" si="724"/>
        <v>123000</v>
      </c>
      <c r="AE973" s="170">
        <f>AD973/(P973/100)</f>
        <v>32.539682539682538</v>
      </c>
      <c r="AG973" s="103">
        <f t="shared" si="725"/>
        <v>188000</v>
      </c>
      <c r="AH973" s="103">
        <f t="shared" si="726"/>
        <v>49.735449735449734</v>
      </c>
      <c r="AJ973" s="103">
        <f>AJ974</f>
        <v>40000</v>
      </c>
      <c r="AK973" s="103">
        <f>AK974</f>
        <v>30000</v>
      </c>
      <c r="AL973" s="103">
        <f>AL974</f>
        <v>30000</v>
      </c>
      <c r="AM973" s="103">
        <f t="shared" si="727"/>
        <v>100000</v>
      </c>
      <c r="AN973" s="170">
        <f>AM973/(P973/100)</f>
        <v>26.455026455026456</v>
      </c>
      <c r="AP973" s="103">
        <f>AP974</f>
        <v>30000</v>
      </c>
      <c r="AQ973" s="103">
        <f>AQ974</f>
        <v>30000</v>
      </c>
      <c r="AR973" s="103">
        <f>AR974</f>
        <v>30000</v>
      </c>
      <c r="AS973" s="103">
        <f t="shared" si="728"/>
        <v>90000</v>
      </c>
      <c r="AT973" s="170">
        <f>AS973/(P973/100)</f>
        <v>23.80952380952381</v>
      </c>
      <c r="AV973" s="103">
        <f t="shared" si="729"/>
        <v>190000</v>
      </c>
      <c r="AW973" s="103">
        <f t="shared" si="730"/>
        <v>50.264550264550266</v>
      </c>
      <c r="AY973" s="103">
        <f t="shared" si="731"/>
        <v>378000</v>
      </c>
      <c r="AZ973" s="103">
        <f t="shared" si="732"/>
        <v>100</v>
      </c>
      <c r="BB973" s="102">
        <f t="shared" si="757"/>
        <v>0</v>
      </c>
      <c r="BC973" s="103">
        <f t="shared" si="758"/>
        <v>0</v>
      </c>
      <c r="BD973" s="103">
        <f t="shared" si="759"/>
        <v>378000</v>
      </c>
      <c r="BE973" s="93"/>
    </row>
    <row r="974" spans="1:57" ht="30" customHeight="1" thickBot="1" x14ac:dyDescent="0.25">
      <c r="A974" s="74"/>
      <c r="B974" s="76"/>
      <c r="C974" s="76"/>
      <c r="D974" s="77"/>
      <c r="E974" s="78"/>
      <c r="F974" s="76"/>
      <c r="G974" s="79"/>
      <c r="H974" s="80"/>
      <c r="I974" s="81"/>
      <c r="J974" s="78"/>
      <c r="K974" s="127">
        <v>1</v>
      </c>
      <c r="L974" s="83"/>
      <c r="M974" s="77"/>
      <c r="N974" s="128" t="s">
        <v>62</v>
      </c>
      <c r="O974" s="117">
        <v>190000</v>
      </c>
      <c r="P974" s="117">
        <v>378000</v>
      </c>
      <c r="Q974" s="117">
        <v>422000</v>
      </c>
      <c r="R974" s="117">
        <v>467000</v>
      </c>
      <c r="S974" s="117">
        <v>378000</v>
      </c>
      <c r="T974" s="117"/>
      <c r="U974" s="160">
        <v>25000</v>
      </c>
      <c r="V974" s="160">
        <v>20000</v>
      </c>
      <c r="W974" s="160">
        <v>20000</v>
      </c>
      <c r="X974" s="117">
        <f>U974+V974+W974</f>
        <v>65000</v>
      </c>
      <c r="Y974" s="144">
        <f>X974/(S974/100)</f>
        <v>17.195767195767196</v>
      </c>
      <c r="AA974" s="160">
        <v>41000</v>
      </c>
      <c r="AB974" s="160">
        <v>41000</v>
      </c>
      <c r="AC974" s="160">
        <v>41000</v>
      </c>
      <c r="AD974" s="117">
        <f t="shared" si="724"/>
        <v>123000</v>
      </c>
      <c r="AE974" s="171">
        <f>AD974/(P974/100)</f>
        <v>32.539682539682538</v>
      </c>
      <c r="AG974" s="117">
        <f>X974+AD974</f>
        <v>188000</v>
      </c>
      <c r="AH974" s="117">
        <f>AG974/(S974/100)</f>
        <v>49.735449735449734</v>
      </c>
      <c r="AJ974" s="160">
        <v>40000</v>
      </c>
      <c r="AK974" s="160">
        <v>30000</v>
      </c>
      <c r="AL974" s="160">
        <v>30000</v>
      </c>
      <c r="AM974" s="117">
        <f t="shared" si="727"/>
        <v>100000</v>
      </c>
      <c r="AN974" s="171">
        <f>AM974/(P974/100)</f>
        <v>26.455026455026456</v>
      </c>
      <c r="AP974" s="160">
        <v>30000</v>
      </c>
      <c r="AQ974" s="160">
        <v>30000</v>
      </c>
      <c r="AR974" s="160">
        <v>30000</v>
      </c>
      <c r="AS974" s="117">
        <f t="shared" si="728"/>
        <v>90000</v>
      </c>
      <c r="AT974" s="171">
        <f>AS974/(P974/100)</f>
        <v>23.80952380952381</v>
      </c>
      <c r="AV974" s="117">
        <f>AM974+AS974</f>
        <v>190000</v>
      </c>
      <c r="AW974" s="117">
        <f>AV974/(S974/100)</f>
        <v>50.264550264550266</v>
      </c>
      <c r="AY974" s="117">
        <f>AG974+AV974</f>
        <v>378000</v>
      </c>
      <c r="AZ974" s="117">
        <f>AY974/(S974/100)</f>
        <v>100</v>
      </c>
      <c r="BB974" s="117">
        <f t="shared" si="757"/>
        <v>0</v>
      </c>
      <c r="BC974" s="117">
        <f t="shared" si="758"/>
        <v>0</v>
      </c>
      <c r="BD974" s="117">
        <f t="shared" si="759"/>
        <v>378000</v>
      </c>
      <c r="BE974" s="93"/>
    </row>
    <row r="975" spans="1:57" ht="30" customHeight="1" thickBot="1" x14ac:dyDescent="0.25">
      <c r="A975" s="74"/>
      <c r="B975" s="76"/>
      <c r="C975" s="76"/>
      <c r="D975" s="77"/>
      <c r="E975" s="78"/>
      <c r="F975" s="76"/>
      <c r="G975" s="79"/>
      <c r="H975" s="80"/>
      <c r="I975" s="81"/>
      <c r="J975" s="124" t="s">
        <v>64</v>
      </c>
      <c r="K975" s="82"/>
      <c r="L975" s="83"/>
      <c r="M975" s="77"/>
      <c r="N975" s="101" t="s">
        <v>65</v>
      </c>
      <c r="O975" s="103">
        <v>30000</v>
      </c>
      <c r="P975" s="103">
        <f>P976</f>
        <v>54000</v>
      </c>
      <c r="Q975" s="125">
        <f>Q976</f>
        <v>62000</v>
      </c>
      <c r="R975" s="126">
        <f>R976</f>
        <v>76000</v>
      </c>
      <c r="S975" s="103">
        <f>S976</f>
        <v>54000</v>
      </c>
      <c r="T975" s="103"/>
      <c r="U975" s="103">
        <f>U976</f>
        <v>3000</v>
      </c>
      <c r="V975" s="103">
        <f>V976</f>
        <v>2000</v>
      </c>
      <c r="W975" s="103">
        <f>W976</f>
        <v>3000</v>
      </c>
      <c r="X975" s="103">
        <f t="shared" si="722"/>
        <v>8000</v>
      </c>
      <c r="Y975" s="103">
        <f t="shared" si="723"/>
        <v>14.814814814814815</v>
      </c>
      <c r="AA975" s="103">
        <f>AA976</f>
        <v>5000</v>
      </c>
      <c r="AB975" s="103">
        <f>AB976</f>
        <v>5000</v>
      </c>
      <c r="AC975" s="103">
        <f>AC976</f>
        <v>5000</v>
      </c>
      <c r="AD975" s="103">
        <f t="shared" si="724"/>
        <v>15000</v>
      </c>
      <c r="AE975" s="170">
        <f>AD975/(P975/100)</f>
        <v>27.777777777777779</v>
      </c>
      <c r="AG975" s="103">
        <f t="shared" si="725"/>
        <v>23000</v>
      </c>
      <c r="AH975" s="103">
        <f t="shared" si="726"/>
        <v>42.592592592592595</v>
      </c>
      <c r="AJ975" s="103">
        <f>AJ976</f>
        <v>5000</v>
      </c>
      <c r="AK975" s="103">
        <f>AK976</f>
        <v>5000</v>
      </c>
      <c r="AL975" s="103">
        <f>AL976</f>
        <v>5000</v>
      </c>
      <c r="AM975" s="103">
        <f t="shared" si="727"/>
        <v>15000</v>
      </c>
      <c r="AN975" s="170">
        <f>AM975/(P975/100)</f>
        <v>27.777777777777779</v>
      </c>
      <c r="AP975" s="103">
        <f>AP976</f>
        <v>6000</v>
      </c>
      <c r="AQ975" s="103">
        <f>AQ976</f>
        <v>5000</v>
      </c>
      <c r="AR975" s="103">
        <f>AR976</f>
        <v>5000</v>
      </c>
      <c r="AS975" s="103">
        <f t="shared" si="728"/>
        <v>16000</v>
      </c>
      <c r="AT975" s="170">
        <f>AS975/(P975/100)</f>
        <v>29.62962962962963</v>
      </c>
      <c r="AV975" s="103">
        <f t="shared" si="729"/>
        <v>31000</v>
      </c>
      <c r="AW975" s="103">
        <f t="shared" si="730"/>
        <v>57.407407407407405</v>
      </c>
      <c r="AY975" s="103">
        <f t="shared" si="731"/>
        <v>54000</v>
      </c>
      <c r="AZ975" s="103">
        <f t="shared" si="732"/>
        <v>100</v>
      </c>
      <c r="BB975" s="102">
        <f t="shared" si="757"/>
        <v>0</v>
      </c>
      <c r="BC975" s="103">
        <f t="shared" si="758"/>
        <v>0</v>
      </c>
      <c r="BD975" s="103">
        <f t="shared" si="759"/>
        <v>54000</v>
      </c>
      <c r="BE975" s="93"/>
    </row>
    <row r="976" spans="1:57" ht="30" customHeight="1" x14ac:dyDescent="0.2">
      <c r="A976" s="74"/>
      <c r="B976" s="76"/>
      <c r="C976" s="76"/>
      <c r="D976" s="77"/>
      <c r="E976" s="78"/>
      <c r="F976" s="76"/>
      <c r="G976" s="79"/>
      <c r="H976" s="80"/>
      <c r="I976" s="81"/>
      <c r="J976" s="78"/>
      <c r="K976" s="127">
        <v>1</v>
      </c>
      <c r="L976" s="83"/>
      <c r="M976" s="77"/>
      <c r="N976" s="128" t="s">
        <v>62</v>
      </c>
      <c r="O976" s="117">
        <v>30000</v>
      </c>
      <c r="P976" s="117">
        <v>54000</v>
      </c>
      <c r="Q976" s="117">
        <v>62000</v>
      </c>
      <c r="R976" s="117">
        <v>76000</v>
      </c>
      <c r="S976" s="117">
        <v>54000</v>
      </c>
      <c r="T976" s="117"/>
      <c r="U976" s="160">
        <v>3000</v>
      </c>
      <c r="V976" s="160">
        <v>2000</v>
      </c>
      <c r="W976" s="160">
        <v>3000</v>
      </c>
      <c r="X976" s="117">
        <f>U976+V976+W976</f>
        <v>8000</v>
      </c>
      <c r="Y976" s="144">
        <f>X976/(S976/100)</f>
        <v>14.814814814814815</v>
      </c>
      <c r="AA976" s="160">
        <v>5000</v>
      </c>
      <c r="AB976" s="160">
        <v>5000</v>
      </c>
      <c r="AC976" s="160">
        <v>5000</v>
      </c>
      <c r="AD976" s="117">
        <f t="shared" si="724"/>
        <v>15000</v>
      </c>
      <c r="AE976" s="171">
        <f>AD976/(P976/100)</f>
        <v>27.777777777777779</v>
      </c>
      <c r="AG976" s="117">
        <f>X976+AD976</f>
        <v>23000</v>
      </c>
      <c r="AH976" s="117">
        <f>AG976/(S976/100)</f>
        <v>42.592592592592595</v>
      </c>
      <c r="AJ976" s="160">
        <v>5000</v>
      </c>
      <c r="AK976" s="160">
        <v>5000</v>
      </c>
      <c r="AL976" s="160">
        <v>5000</v>
      </c>
      <c r="AM976" s="117">
        <f t="shared" si="727"/>
        <v>15000</v>
      </c>
      <c r="AN976" s="171">
        <f>AM976/(P976/100)</f>
        <v>27.777777777777779</v>
      </c>
      <c r="AP976" s="160">
        <v>6000</v>
      </c>
      <c r="AQ976" s="160">
        <v>5000</v>
      </c>
      <c r="AR976" s="160">
        <v>5000</v>
      </c>
      <c r="AS976" s="117">
        <f t="shared" si="728"/>
        <v>16000</v>
      </c>
      <c r="AT976" s="171">
        <f>AS976/(P976/100)</f>
        <v>29.62962962962963</v>
      </c>
      <c r="AV976" s="117">
        <f>AM976+AS976</f>
        <v>31000</v>
      </c>
      <c r="AW976" s="117">
        <f>AV976/(S976/100)</f>
        <v>57.407407407407405</v>
      </c>
      <c r="AY976" s="117">
        <f>AG976+AV976</f>
        <v>54000</v>
      </c>
      <c r="AZ976" s="117">
        <f>AY976/(S976/100)</f>
        <v>100</v>
      </c>
      <c r="BB976" s="117">
        <f t="shared" si="757"/>
        <v>0</v>
      </c>
      <c r="BC976" s="117">
        <f t="shared" si="758"/>
        <v>0</v>
      </c>
      <c r="BD976" s="117">
        <f t="shared" si="759"/>
        <v>54000</v>
      </c>
      <c r="BE976" s="93"/>
    </row>
    <row r="977" spans="1:57" ht="30" customHeight="1" x14ac:dyDescent="0.2">
      <c r="A977" s="74"/>
      <c r="B977" s="76"/>
      <c r="C977" s="76"/>
      <c r="D977" s="77"/>
      <c r="E977" s="78"/>
      <c r="F977" s="76"/>
      <c r="G977" s="79"/>
      <c r="H977" s="80"/>
      <c r="I977" s="81"/>
      <c r="J977" s="124" t="s">
        <v>52</v>
      </c>
      <c r="K977" s="82"/>
      <c r="L977" s="83"/>
      <c r="M977" s="77"/>
      <c r="N977" s="101" t="s">
        <v>53</v>
      </c>
      <c r="O977" s="102">
        <v>17000</v>
      </c>
      <c r="P977" s="103">
        <f>P978+P979+P980+P981+P982</f>
        <v>17000</v>
      </c>
      <c r="Q977" s="125">
        <f>Q978+Q979+Q980+Q981+Q982</f>
        <v>19000</v>
      </c>
      <c r="R977" s="126">
        <f>R978+R979+R980+R981+R982</f>
        <v>20000</v>
      </c>
      <c r="S977" s="103">
        <f>S978+S979+S980+S981+S982</f>
        <v>17000</v>
      </c>
      <c r="T977" s="103"/>
      <c r="U977" s="103">
        <f>U978+U979+U980+U981+U982</f>
        <v>5000</v>
      </c>
      <c r="V977" s="103">
        <f>V978+V979+V980+V981+V982</f>
        <v>8000</v>
      </c>
      <c r="W977" s="103">
        <f>W978+W979+W980+W981+W982</f>
        <v>1500</v>
      </c>
      <c r="X977" s="103">
        <f t="shared" ref="X977:X982" si="765">U977+V977+W977</f>
        <v>14500</v>
      </c>
      <c r="Y977" s="103">
        <f t="shared" ref="Y977:Y982" si="766">X977/(S977/100)</f>
        <v>85.294117647058826</v>
      </c>
      <c r="AA977" s="103">
        <f>AA978+AA979+AA980+AA981+AA982</f>
        <v>500</v>
      </c>
      <c r="AB977" s="103">
        <f>AB978+AB979+AB980+AB981+AB982</f>
        <v>0</v>
      </c>
      <c r="AC977" s="103">
        <f>AC978+AC979+AC980+AC981+AC982</f>
        <v>500</v>
      </c>
      <c r="AD977" s="103">
        <f t="shared" si="724"/>
        <v>1000</v>
      </c>
      <c r="AE977" s="103">
        <f t="shared" ref="AE977:AE982" si="767">AD977/(S977/100)</f>
        <v>5.882352941176471</v>
      </c>
      <c r="AG977" s="103">
        <f t="shared" ref="AG977:AG982" si="768">X977+AD977</f>
        <v>15500</v>
      </c>
      <c r="AH977" s="103">
        <f t="shared" ref="AH977:AH982" si="769">AG977/(S977/100)</f>
        <v>91.17647058823529</v>
      </c>
      <c r="AJ977" s="103">
        <f>AJ978+AJ979+AJ980+AJ981+AJ982</f>
        <v>500</v>
      </c>
      <c r="AK977" s="103">
        <f>AK978+AK979+AK980+AK981+AK982</f>
        <v>500</v>
      </c>
      <c r="AL977" s="103">
        <f>AL978+AL979+AL980+AL981+AL982</f>
        <v>500</v>
      </c>
      <c r="AM977" s="103">
        <f t="shared" si="727"/>
        <v>1500</v>
      </c>
      <c r="AN977" s="103">
        <f t="shared" ref="AN977:AN982" si="770">AM977/(S977/100)</f>
        <v>8.8235294117647065</v>
      </c>
      <c r="AP977" s="103">
        <f>AP978+AP979+AP980+AP981+AP982</f>
        <v>0</v>
      </c>
      <c r="AQ977" s="103">
        <f>AQ978+AQ979+AQ980+AQ981+AQ982</f>
        <v>0</v>
      </c>
      <c r="AR977" s="103">
        <f>AR978+AR979+AR980+AR981+AR982</f>
        <v>0</v>
      </c>
      <c r="AS977" s="103">
        <f t="shared" si="728"/>
        <v>0</v>
      </c>
      <c r="AT977" s="103">
        <f t="shared" ref="AT977:AT982" si="771">AS977/(S977/100)</f>
        <v>0</v>
      </c>
      <c r="AV977" s="103">
        <f t="shared" ref="AV977:AV982" si="772">AM977+AS977</f>
        <v>1500</v>
      </c>
      <c r="AW977" s="103">
        <f t="shared" ref="AW977:AW982" si="773">AV977/(S977/100)</f>
        <v>8.8235294117647065</v>
      </c>
      <c r="AY977" s="103">
        <f t="shared" ref="AY977:AY982" si="774">AG977+AV977</f>
        <v>17000</v>
      </c>
      <c r="AZ977" s="103">
        <f t="shared" ref="AZ977:AZ982" si="775">AY977/(S977/100)</f>
        <v>100</v>
      </c>
      <c r="BB977" s="102">
        <f t="shared" si="757"/>
        <v>0</v>
      </c>
      <c r="BC977" s="103">
        <f t="shared" si="758"/>
        <v>0</v>
      </c>
      <c r="BD977" s="103">
        <f t="shared" si="759"/>
        <v>17000</v>
      </c>
      <c r="BE977" s="93"/>
    </row>
    <row r="978" spans="1:57" ht="30" customHeight="1" x14ac:dyDescent="0.2">
      <c r="A978" s="74"/>
      <c r="B978" s="76"/>
      <c r="C978" s="76"/>
      <c r="D978" s="77"/>
      <c r="E978" s="78"/>
      <c r="F978" s="76"/>
      <c r="G978" s="79"/>
      <c r="H978" s="80"/>
      <c r="I978" s="81"/>
      <c r="J978" s="78"/>
      <c r="K978" s="127">
        <v>2</v>
      </c>
      <c r="L978" s="83"/>
      <c r="M978" s="77"/>
      <c r="N978" s="128" t="s">
        <v>54</v>
      </c>
      <c r="O978" s="129">
        <v>1000</v>
      </c>
      <c r="P978" s="117">
        <v>1000</v>
      </c>
      <c r="Q978" s="117">
        <v>1000</v>
      </c>
      <c r="R978" s="117">
        <v>1000</v>
      </c>
      <c r="S978" s="117">
        <v>1000</v>
      </c>
      <c r="T978" s="117"/>
      <c r="U978" s="117"/>
      <c r="V978" s="117"/>
      <c r="W978" s="117">
        <v>500</v>
      </c>
      <c r="X978" s="117">
        <f t="shared" si="765"/>
        <v>500</v>
      </c>
      <c r="Y978" s="144">
        <f t="shared" si="766"/>
        <v>50</v>
      </c>
      <c r="AA978" s="117">
        <v>500</v>
      </c>
      <c r="AB978" s="117"/>
      <c r="AC978" s="117"/>
      <c r="AD978" s="117">
        <f t="shared" si="724"/>
        <v>500</v>
      </c>
      <c r="AE978" s="144">
        <f t="shared" si="767"/>
        <v>50</v>
      </c>
      <c r="AG978" s="117">
        <f t="shared" si="768"/>
        <v>1000</v>
      </c>
      <c r="AH978" s="117">
        <f t="shared" si="769"/>
        <v>100</v>
      </c>
      <c r="AJ978" s="117"/>
      <c r="AK978" s="117"/>
      <c r="AL978" s="117"/>
      <c r="AM978" s="117">
        <f t="shared" si="727"/>
        <v>0</v>
      </c>
      <c r="AN978" s="144">
        <f t="shared" si="770"/>
        <v>0</v>
      </c>
      <c r="AP978" s="117"/>
      <c r="AQ978" s="117"/>
      <c r="AR978" s="117"/>
      <c r="AS978" s="117">
        <f t="shared" si="728"/>
        <v>0</v>
      </c>
      <c r="AT978" s="144">
        <f t="shared" si="771"/>
        <v>0</v>
      </c>
      <c r="AV978" s="117">
        <f t="shared" si="772"/>
        <v>0</v>
      </c>
      <c r="AW978" s="117">
        <f t="shared" si="773"/>
        <v>0</v>
      </c>
      <c r="AY978" s="117">
        <f t="shared" si="774"/>
        <v>1000</v>
      </c>
      <c r="AZ978" s="117">
        <f t="shared" si="775"/>
        <v>100</v>
      </c>
      <c r="BB978" s="117">
        <f t="shared" si="757"/>
        <v>0</v>
      </c>
      <c r="BC978" s="117">
        <f t="shared" si="758"/>
        <v>0</v>
      </c>
      <c r="BD978" s="117">
        <f t="shared" si="759"/>
        <v>1000</v>
      </c>
      <c r="BE978" s="93"/>
    </row>
    <row r="979" spans="1:57" ht="30" customHeight="1" x14ac:dyDescent="0.2">
      <c r="A979" s="74"/>
      <c r="B979" s="76"/>
      <c r="C979" s="76"/>
      <c r="D979" s="77"/>
      <c r="E979" s="78"/>
      <c r="F979" s="76"/>
      <c r="G979" s="79"/>
      <c r="H979" s="80"/>
      <c r="I979" s="81"/>
      <c r="J979" s="78"/>
      <c r="K979" s="127">
        <v>3</v>
      </c>
      <c r="L979" s="83"/>
      <c r="M979" s="77"/>
      <c r="N979" s="128" t="s">
        <v>66</v>
      </c>
      <c r="O979" s="129">
        <v>3000</v>
      </c>
      <c r="P979" s="117">
        <v>3000</v>
      </c>
      <c r="Q979" s="117">
        <v>4000</v>
      </c>
      <c r="R979" s="117">
        <v>4000</v>
      </c>
      <c r="S979" s="117">
        <v>3000</v>
      </c>
      <c r="T979" s="117"/>
      <c r="U979" s="117"/>
      <c r="V979" s="117">
        <v>1000</v>
      </c>
      <c r="W979" s="117"/>
      <c r="X979" s="117">
        <f>U979+V979+W979</f>
        <v>1000</v>
      </c>
      <c r="Y979" s="144">
        <f>X979/(S979/100)</f>
        <v>33.333333333333336</v>
      </c>
      <c r="AA979" s="117"/>
      <c r="AB979" s="117"/>
      <c r="AC979" s="117">
        <v>500</v>
      </c>
      <c r="AD979" s="117">
        <f>AA979+AB979+AC979</f>
        <v>500</v>
      </c>
      <c r="AE979" s="144">
        <f t="shared" si="767"/>
        <v>16.666666666666668</v>
      </c>
      <c r="AG979" s="117">
        <f>X979+AD979</f>
        <v>1500</v>
      </c>
      <c r="AH979" s="117">
        <f>AG979/(S979/100)</f>
        <v>50</v>
      </c>
      <c r="AJ979" s="117">
        <v>500</v>
      </c>
      <c r="AK979" s="117">
        <v>500</v>
      </c>
      <c r="AL979" s="117">
        <v>500</v>
      </c>
      <c r="AM979" s="117">
        <f>AJ979+AK979+AL979</f>
        <v>1500</v>
      </c>
      <c r="AN979" s="144">
        <f t="shared" si="770"/>
        <v>50</v>
      </c>
      <c r="AP979" s="117"/>
      <c r="AQ979" s="117"/>
      <c r="AR979" s="117"/>
      <c r="AS979" s="117">
        <f>AP979+AQ979+AR979</f>
        <v>0</v>
      </c>
      <c r="AT979" s="144">
        <f t="shared" si="771"/>
        <v>0</v>
      </c>
      <c r="AV979" s="117">
        <f>AM979+AS979</f>
        <v>1500</v>
      </c>
      <c r="AW979" s="117">
        <f>AV979/(S979/100)</f>
        <v>50</v>
      </c>
      <c r="AY979" s="117">
        <f>AG979+AV979</f>
        <v>3000</v>
      </c>
      <c r="AZ979" s="117">
        <f>AY979/(S979/100)</f>
        <v>100</v>
      </c>
      <c r="BB979" s="117">
        <f t="shared" si="757"/>
        <v>0</v>
      </c>
      <c r="BC979" s="117">
        <f t="shared" si="758"/>
        <v>0</v>
      </c>
      <c r="BD979" s="117">
        <f t="shared" si="759"/>
        <v>3000</v>
      </c>
      <c r="BE979" s="93"/>
    </row>
    <row r="980" spans="1:57" ht="30" customHeight="1" x14ac:dyDescent="0.2">
      <c r="A980" s="74"/>
      <c r="B980" s="76"/>
      <c r="C980" s="76"/>
      <c r="D980" s="77"/>
      <c r="E980" s="78"/>
      <c r="F980" s="76"/>
      <c r="G980" s="79"/>
      <c r="H980" s="80"/>
      <c r="I980" s="81"/>
      <c r="J980" s="78"/>
      <c r="K980" s="127">
        <v>4</v>
      </c>
      <c r="L980" s="330"/>
      <c r="M980" s="94"/>
      <c r="N980" s="128" t="s">
        <v>141</v>
      </c>
      <c r="O980" s="129">
        <v>11000</v>
      </c>
      <c r="P980" s="117">
        <v>11000</v>
      </c>
      <c r="Q980" s="117">
        <v>12000</v>
      </c>
      <c r="R980" s="117">
        <v>13000</v>
      </c>
      <c r="S980" s="117">
        <v>11000</v>
      </c>
      <c r="T980" s="117"/>
      <c r="U980" s="117">
        <v>4000</v>
      </c>
      <c r="V980" s="117">
        <v>7000</v>
      </c>
      <c r="W980" s="117"/>
      <c r="X980" s="117">
        <f>U980+V980+W980</f>
        <v>11000</v>
      </c>
      <c r="Y980" s="144">
        <f>X980/(S980/100)</f>
        <v>100</v>
      </c>
      <c r="AA980" s="117"/>
      <c r="AB980" s="117"/>
      <c r="AC980" s="117"/>
      <c r="AD980" s="117">
        <f>AA980+AB980+AC980</f>
        <v>0</v>
      </c>
      <c r="AE980" s="144">
        <f t="shared" si="767"/>
        <v>0</v>
      </c>
      <c r="AG980" s="117">
        <f>X980+AD980</f>
        <v>11000</v>
      </c>
      <c r="AH980" s="117">
        <f>AG980/(S980/100)</f>
        <v>100</v>
      </c>
      <c r="AJ980" s="117"/>
      <c r="AK980" s="117"/>
      <c r="AL980" s="117"/>
      <c r="AM980" s="117">
        <f>AJ980+AK980+AL980</f>
        <v>0</v>
      </c>
      <c r="AN980" s="144">
        <f t="shared" si="770"/>
        <v>0</v>
      </c>
      <c r="AP980" s="117"/>
      <c r="AQ980" s="117"/>
      <c r="AR980" s="117"/>
      <c r="AS980" s="117">
        <f>AP980+AQ980+AR980</f>
        <v>0</v>
      </c>
      <c r="AT980" s="144">
        <f t="shared" si="771"/>
        <v>0</v>
      </c>
      <c r="AV980" s="117">
        <f>AM980+AS980</f>
        <v>0</v>
      </c>
      <c r="AW980" s="117">
        <f>AV980/(S980/100)</f>
        <v>0</v>
      </c>
      <c r="AY980" s="117">
        <f>AG980+AV980</f>
        <v>11000</v>
      </c>
      <c r="AZ980" s="117">
        <f>AY980/(S980/100)</f>
        <v>100</v>
      </c>
      <c r="BB980" s="117">
        <f t="shared" si="757"/>
        <v>0</v>
      </c>
      <c r="BC980" s="117">
        <f t="shared" si="758"/>
        <v>0</v>
      </c>
      <c r="BD980" s="117">
        <f t="shared" si="759"/>
        <v>11000</v>
      </c>
      <c r="BE980" s="93"/>
    </row>
    <row r="981" spans="1:57" ht="27.75" customHeight="1" x14ac:dyDescent="0.2">
      <c r="A981" s="74"/>
      <c r="B981" s="76"/>
      <c r="C981" s="76"/>
      <c r="D981" s="77"/>
      <c r="E981" s="78"/>
      <c r="F981" s="76"/>
      <c r="G981" s="79"/>
      <c r="H981" s="80"/>
      <c r="I981" s="81"/>
      <c r="J981" s="78"/>
      <c r="K981" s="127">
        <v>5</v>
      </c>
      <c r="L981" s="83"/>
      <c r="M981" s="77"/>
      <c r="N981" s="128" t="s">
        <v>55</v>
      </c>
      <c r="O981" s="129">
        <v>1000</v>
      </c>
      <c r="P981" s="117">
        <v>2000</v>
      </c>
      <c r="Q981" s="117">
        <v>2000</v>
      </c>
      <c r="R981" s="117">
        <v>2000</v>
      </c>
      <c r="S981" s="117">
        <v>2000</v>
      </c>
      <c r="T981" s="117"/>
      <c r="U981" s="117">
        <v>1000</v>
      </c>
      <c r="V981" s="117"/>
      <c r="W981" s="117">
        <v>1000</v>
      </c>
      <c r="X981" s="117">
        <f>U981+V981+W981</f>
        <v>2000</v>
      </c>
      <c r="Y981" s="144">
        <f>X981/(S981/100)</f>
        <v>100</v>
      </c>
      <c r="AA981" s="117"/>
      <c r="AB981" s="117"/>
      <c r="AC981" s="117"/>
      <c r="AD981" s="117">
        <f>AA981+AB981+AC981</f>
        <v>0</v>
      </c>
      <c r="AE981" s="144">
        <f t="shared" si="767"/>
        <v>0</v>
      </c>
      <c r="AG981" s="117">
        <f>X981+AD981</f>
        <v>2000</v>
      </c>
      <c r="AH981" s="117">
        <f>AG981/(S981/100)</f>
        <v>100</v>
      </c>
      <c r="AJ981" s="117"/>
      <c r="AK981" s="117"/>
      <c r="AL981" s="117"/>
      <c r="AM981" s="117">
        <f>AJ981+AK981+AL981</f>
        <v>0</v>
      </c>
      <c r="AN981" s="144">
        <f t="shared" si="770"/>
        <v>0</v>
      </c>
      <c r="AP981" s="117"/>
      <c r="AQ981" s="117"/>
      <c r="AR981" s="117"/>
      <c r="AS981" s="117">
        <f>AP981+AQ981+AR981</f>
        <v>0</v>
      </c>
      <c r="AT981" s="144">
        <f t="shared" si="771"/>
        <v>0</v>
      </c>
      <c r="AV981" s="117">
        <f>AM981+AS981</f>
        <v>0</v>
      </c>
      <c r="AW981" s="117">
        <f>AV981/(S981/100)</f>
        <v>0</v>
      </c>
      <c r="AY981" s="117">
        <f>AG981+AV981</f>
        <v>2000</v>
      </c>
      <c r="AZ981" s="117">
        <f>AY981/(S981/100)</f>
        <v>100</v>
      </c>
      <c r="BB981" s="117">
        <f t="shared" si="757"/>
        <v>0</v>
      </c>
      <c r="BC981" s="117">
        <f t="shared" si="758"/>
        <v>0</v>
      </c>
      <c r="BD981" s="117">
        <f t="shared" si="759"/>
        <v>2000</v>
      </c>
      <c r="BE981" s="93"/>
    </row>
    <row r="982" spans="1:57" ht="30" hidden="1" customHeight="1" x14ac:dyDescent="0.2">
      <c r="A982" s="74"/>
      <c r="B982" s="76"/>
      <c r="C982" s="76"/>
      <c r="D982" s="77"/>
      <c r="E982" s="78"/>
      <c r="F982" s="76"/>
      <c r="G982" s="79"/>
      <c r="H982" s="80"/>
      <c r="I982" s="81"/>
      <c r="J982" s="78"/>
      <c r="K982" s="127">
        <v>7</v>
      </c>
      <c r="L982" s="83"/>
      <c r="M982" s="77"/>
      <c r="N982" s="128" t="s">
        <v>56</v>
      </c>
      <c r="O982" s="129">
        <v>1000</v>
      </c>
      <c r="P982" s="117"/>
      <c r="Q982" s="379">
        <v>0</v>
      </c>
      <c r="R982" s="380">
        <v>0</v>
      </c>
      <c r="S982" s="117"/>
      <c r="T982" s="117"/>
      <c r="U982" s="117"/>
      <c r="V982" s="117"/>
      <c r="W982" s="117"/>
      <c r="X982" s="117">
        <f t="shared" si="765"/>
        <v>0</v>
      </c>
      <c r="Y982" s="117" t="e">
        <f t="shared" si="766"/>
        <v>#DIV/0!</v>
      </c>
      <c r="AA982" s="117"/>
      <c r="AB982" s="117"/>
      <c r="AC982" s="117"/>
      <c r="AD982" s="117">
        <f>AA982+AB982+AC982</f>
        <v>0</v>
      </c>
      <c r="AE982" s="117" t="e">
        <f t="shared" si="767"/>
        <v>#DIV/0!</v>
      </c>
      <c r="AG982" s="117">
        <f t="shared" si="768"/>
        <v>0</v>
      </c>
      <c r="AH982" s="117" t="e">
        <f t="shared" si="769"/>
        <v>#DIV/0!</v>
      </c>
      <c r="AJ982" s="117"/>
      <c r="AK982" s="117"/>
      <c r="AL982" s="117"/>
      <c r="AM982" s="117">
        <f>AJ982+AK982+AL982</f>
        <v>0</v>
      </c>
      <c r="AN982" s="117" t="e">
        <f t="shared" si="770"/>
        <v>#DIV/0!</v>
      </c>
      <c r="AP982" s="117"/>
      <c r="AQ982" s="117"/>
      <c r="AR982" s="117"/>
      <c r="AS982" s="117">
        <f>AP982+AQ982+AR982</f>
        <v>0</v>
      </c>
      <c r="AT982" s="117" t="e">
        <f t="shared" si="771"/>
        <v>#DIV/0!</v>
      </c>
      <c r="AV982" s="117">
        <f t="shared" si="772"/>
        <v>0</v>
      </c>
      <c r="AW982" s="117" t="e">
        <f t="shared" si="773"/>
        <v>#DIV/0!</v>
      </c>
      <c r="AY982" s="117">
        <f t="shared" si="774"/>
        <v>0</v>
      </c>
      <c r="AZ982" s="117" t="e">
        <f t="shared" si="775"/>
        <v>#DIV/0!</v>
      </c>
      <c r="BB982" s="117">
        <f t="shared" si="757"/>
        <v>0</v>
      </c>
      <c r="BC982" s="117" t="e">
        <f t="shared" si="758"/>
        <v>#DIV/0!</v>
      </c>
      <c r="BD982" s="117">
        <f t="shared" si="759"/>
        <v>0</v>
      </c>
      <c r="BE982" s="93"/>
    </row>
    <row r="983" spans="1:57" x14ac:dyDescent="0.2">
      <c r="BD983" s="36"/>
      <c r="BE983" s="93"/>
    </row>
    <row r="984" spans="1:57" ht="18.75" customHeight="1" x14ac:dyDescent="0.2">
      <c r="BD984" s="36"/>
      <c r="BE984" s="93"/>
    </row>
    <row r="985" spans="1:57" ht="24.95" customHeight="1" x14ac:dyDescent="0.2">
      <c r="Q985" s="36" t="s">
        <v>168</v>
      </c>
      <c r="BD985" s="36"/>
      <c r="BE985" s="93"/>
    </row>
    <row r="986" spans="1:57" ht="24.95" customHeight="1" x14ac:dyDescent="0.2">
      <c r="BD986" s="36"/>
      <c r="BE986" s="93"/>
    </row>
    <row r="987" spans="1:57" ht="24.95" customHeight="1" x14ac:dyDescent="0.2">
      <c r="BD987" s="36"/>
      <c r="BE987" s="93"/>
    </row>
    <row r="988" spans="1:57" ht="24.95" customHeight="1" x14ac:dyDescent="0.2">
      <c r="BD988" s="36"/>
      <c r="BE988" s="93"/>
    </row>
    <row r="989" spans="1:57" ht="24.95" customHeight="1" x14ac:dyDescent="0.2">
      <c r="BD989" s="36"/>
      <c r="BE989" s="93"/>
    </row>
    <row r="990" spans="1:57" ht="24.95" customHeight="1" x14ac:dyDescent="0.2">
      <c r="BD990" s="36"/>
      <c r="BE990" s="93"/>
    </row>
    <row r="991" spans="1:57" ht="24.95" customHeight="1" x14ac:dyDescent="0.2">
      <c r="BD991" s="36"/>
      <c r="BE991" s="93"/>
    </row>
    <row r="992" spans="1:57" ht="24.95" customHeight="1" x14ac:dyDescent="0.2">
      <c r="BD992" s="36"/>
    </row>
    <row r="993" spans="56:56" s="38" customFormat="1" ht="24.95" customHeight="1" x14ac:dyDescent="0.2">
      <c r="BD993" s="36"/>
    </row>
    <row r="994" spans="56:56" s="38" customFormat="1" ht="24.95" customHeight="1" x14ac:dyDescent="0.2">
      <c r="BD994" s="36"/>
    </row>
    <row r="995" spans="56:56" s="38" customFormat="1" ht="24.95" customHeight="1" x14ac:dyDescent="0.2">
      <c r="BD995" s="36"/>
    </row>
    <row r="996" spans="56:56" s="38" customFormat="1" ht="15" customHeight="1" x14ac:dyDescent="0.2">
      <c r="BD996" s="36"/>
    </row>
    <row r="997" spans="56:56" s="38" customFormat="1" ht="15" customHeight="1" x14ac:dyDescent="0.2">
      <c r="BD997" s="36"/>
    </row>
    <row r="998" spans="56:56" s="38" customFormat="1" ht="15" customHeight="1" x14ac:dyDescent="0.2">
      <c r="BD998" s="36"/>
    </row>
    <row r="999" spans="56:56" s="38" customFormat="1" ht="15" customHeight="1" x14ac:dyDescent="0.2">
      <c r="BD999" s="36"/>
    </row>
    <row r="1000" spans="56:56" s="38" customFormat="1" ht="15" customHeight="1" x14ac:dyDescent="0.2">
      <c r="BD1000" s="36"/>
    </row>
    <row r="1001" spans="56:56" s="38" customFormat="1" x14ac:dyDescent="0.2">
      <c r="BD1001" s="36"/>
    </row>
    <row r="1002" spans="56:56" s="38" customFormat="1" x14ac:dyDescent="0.2">
      <c r="BD1002" s="36"/>
    </row>
    <row r="1003" spans="56:56" s="38" customFormat="1" x14ac:dyDescent="0.2">
      <c r="BD1003" s="36"/>
    </row>
    <row r="1004" spans="56:56" s="38" customFormat="1" x14ac:dyDescent="0.2">
      <c r="BD1004" s="36"/>
    </row>
    <row r="1005" spans="56:56" s="38" customFormat="1" x14ac:dyDescent="0.2">
      <c r="BD1005" s="36"/>
    </row>
    <row r="1006" spans="56:56" s="38" customFormat="1" x14ac:dyDescent="0.2">
      <c r="BD1006" s="36"/>
    </row>
    <row r="1007" spans="56:56" s="38" customFormat="1" x14ac:dyDescent="0.2">
      <c r="BD1007" s="36"/>
    </row>
    <row r="1008" spans="56:56" s="38" customFormat="1" x14ac:dyDescent="0.2">
      <c r="BD1008" s="36"/>
    </row>
    <row r="1009" spans="56:56" s="38" customFormat="1" x14ac:dyDescent="0.2">
      <c r="BD1009" s="36"/>
    </row>
    <row r="1010" spans="56:56" s="38" customFormat="1" x14ac:dyDescent="0.2">
      <c r="BD1010" s="36"/>
    </row>
    <row r="1011" spans="56:56" s="38" customFormat="1" x14ac:dyDescent="0.2">
      <c r="BD1011" s="36"/>
    </row>
    <row r="1012" spans="56:56" s="38" customFormat="1" x14ac:dyDescent="0.2">
      <c r="BD1012" s="36"/>
    </row>
    <row r="1013" spans="56:56" s="38" customFormat="1" x14ac:dyDescent="0.2">
      <c r="BD1013" s="36"/>
    </row>
    <row r="1014" spans="56:56" s="38" customFormat="1" x14ac:dyDescent="0.2">
      <c r="BD1014" s="36"/>
    </row>
    <row r="1015" spans="56:56" s="38" customFormat="1" x14ac:dyDescent="0.2">
      <c r="BD1015" s="36"/>
    </row>
    <row r="1016" spans="56:56" s="38" customFormat="1" x14ac:dyDescent="0.2">
      <c r="BD1016" s="36"/>
    </row>
    <row r="1017" spans="56:56" s="38" customFormat="1" x14ac:dyDescent="0.2">
      <c r="BD1017" s="36"/>
    </row>
    <row r="1018" spans="56:56" s="38" customFormat="1" x14ac:dyDescent="0.2">
      <c r="BD1018" s="36"/>
    </row>
    <row r="1019" spans="56:56" s="38" customFormat="1" x14ac:dyDescent="0.2">
      <c r="BD1019" s="36"/>
    </row>
    <row r="1020" spans="56:56" s="38" customFormat="1" x14ac:dyDescent="0.2">
      <c r="BD1020" s="36"/>
    </row>
    <row r="1021" spans="56:56" s="38" customFormat="1" x14ac:dyDescent="0.2">
      <c r="BD1021" s="36"/>
    </row>
    <row r="1022" spans="56:56" s="38" customFormat="1" x14ac:dyDescent="0.2">
      <c r="BD1022" s="36"/>
    </row>
    <row r="1023" spans="56:56" s="38" customFormat="1" x14ac:dyDescent="0.2">
      <c r="BD1023" s="36"/>
    </row>
    <row r="1024" spans="56:56" s="38" customFormat="1" x14ac:dyDescent="0.2">
      <c r="BD1024" s="36"/>
    </row>
    <row r="1025" spans="56:56" s="38" customFormat="1" x14ac:dyDescent="0.2">
      <c r="BD1025" s="36"/>
    </row>
    <row r="1026" spans="56:56" s="38" customFormat="1" x14ac:dyDescent="0.2">
      <c r="BD1026" s="36"/>
    </row>
    <row r="1027" spans="56:56" s="38" customFormat="1" x14ac:dyDescent="0.2">
      <c r="BD1027" s="36"/>
    </row>
    <row r="1028" spans="56:56" s="38" customFormat="1" x14ac:dyDescent="0.2">
      <c r="BD1028" s="36"/>
    </row>
    <row r="1029" spans="56:56" s="38" customFormat="1" x14ac:dyDescent="0.2">
      <c r="BD1029" s="36"/>
    </row>
    <row r="1030" spans="56:56" s="38" customFormat="1" x14ac:dyDescent="0.2">
      <c r="BD1030" s="36"/>
    </row>
    <row r="1031" spans="56:56" s="38" customFormat="1" x14ac:dyDescent="0.2">
      <c r="BD1031" s="36"/>
    </row>
    <row r="1032" spans="56:56" s="38" customFormat="1" x14ac:dyDescent="0.2">
      <c r="BD1032" s="36"/>
    </row>
    <row r="1033" spans="56:56" s="38" customFormat="1" x14ac:dyDescent="0.2">
      <c r="BD1033" s="36"/>
    </row>
    <row r="1034" spans="56:56" s="38" customFormat="1" x14ac:dyDescent="0.2">
      <c r="BD1034" s="36"/>
    </row>
    <row r="1035" spans="56:56" s="38" customFormat="1" x14ac:dyDescent="0.2">
      <c r="BD1035" s="36"/>
    </row>
    <row r="1036" spans="56:56" s="38" customFormat="1" x14ac:dyDescent="0.2">
      <c r="BD1036" s="36"/>
    </row>
    <row r="1037" spans="56:56" s="38" customFormat="1" x14ac:dyDescent="0.2">
      <c r="BD1037" s="36"/>
    </row>
    <row r="1038" spans="56:56" s="38" customFormat="1" x14ac:dyDescent="0.2">
      <c r="BD1038" s="36"/>
    </row>
    <row r="1039" spans="56:56" s="38" customFormat="1" x14ac:dyDescent="0.2">
      <c r="BD1039" s="36"/>
    </row>
    <row r="1040" spans="56:56" s="38" customFormat="1" x14ac:dyDescent="0.2">
      <c r="BD1040" s="36"/>
    </row>
    <row r="1041" spans="56:56" s="38" customFormat="1" x14ac:dyDescent="0.2">
      <c r="BD1041" s="36"/>
    </row>
    <row r="1042" spans="56:56" s="38" customFormat="1" x14ac:dyDescent="0.2">
      <c r="BD1042" s="36"/>
    </row>
    <row r="1043" spans="56:56" s="38" customFormat="1" x14ac:dyDescent="0.2">
      <c r="BD1043" s="36"/>
    </row>
    <row r="1044" spans="56:56" s="38" customFormat="1" x14ac:dyDescent="0.2">
      <c r="BD1044" s="36"/>
    </row>
    <row r="1045" spans="56:56" s="38" customFormat="1" x14ac:dyDescent="0.2">
      <c r="BD1045" s="36"/>
    </row>
    <row r="1046" spans="56:56" s="38" customFormat="1" x14ac:dyDescent="0.2">
      <c r="BD1046" s="36"/>
    </row>
    <row r="1047" spans="56:56" s="38" customFormat="1" x14ac:dyDescent="0.2">
      <c r="BD1047" s="36"/>
    </row>
    <row r="1048" spans="56:56" s="38" customFormat="1" x14ac:dyDescent="0.2">
      <c r="BD1048" s="36"/>
    </row>
    <row r="1049" spans="56:56" s="38" customFormat="1" x14ac:dyDescent="0.2">
      <c r="BD1049" s="36"/>
    </row>
    <row r="1050" spans="56:56" s="38" customFormat="1" x14ac:dyDescent="0.2">
      <c r="BD1050" s="36"/>
    </row>
    <row r="1051" spans="56:56" s="38" customFormat="1" x14ac:dyDescent="0.2">
      <c r="BD1051" s="36"/>
    </row>
    <row r="1052" spans="56:56" s="38" customFormat="1" x14ac:dyDescent="0.2">
      <c r="BD1052" s="36"/>
    </row>
    <row r="1053" spans="56:56" s="38" customFormat="1" x14ac:dyDescent="0.2">
      <c r="BD1053" s="36"/>
    </row>
    <row r="1054" spans="56:56" s="38" customFormat="1" x14ac:dyDescent="0.2">
      <c r="BD1054" s="36"/>
    </row>
    <row r="1055" spans="56:56" s="38" customFormat="1" x14ac:dyDescent="0.2">
      <c r="BD1055" s="36"/>
    </row>
    <row r="1056" spans="56:56" s="38" customFormat="1" x14ac:dyDescent="0.2">
      <c r="BD1056" s="36"/>
    </row>
    <row r="1057" spans="56:56" s="38" customFormat="1" x14ac:dyDescent="0.2">
      <c r="BD1057" s="36"/>
    </row>
    <row r="1058" spans="56:56" s="38" customFormat="1" x14ac:dyDescent="0.2">
      <c r="BD1058" s="36"/>
    </row>
    <row r="1059" spans="56:56" s="38" customFormat="1" x14ac:dyDescent="0.2">
      <c r="BD1059" s="36"/>
    </row>
    <row r="1060" spans="56:56" s="38" customFormat="1" x14ac:dyDescent="0.2">
      <c r="BD1060" s="36"/>
    </row>
    <row r="1061" spans="56:56" s="38" customFormat="1" x14ac:dyDescent="0.2">
      <c r="BD1061" s="36"/>
    </row>
    <row r="1062" spans="56:56" s="38" customFormat="1" x14ac:dyDescent="0.2">
      <c r="BD1062" s="36"/>
    </row>
    <row r="1063" spans="56:56" s="38" customFormat="1" x14ac:dyDescent="0.2">
      <c r="BD1063" s="36"/>
    </row>
    <row r="1064" spans="56:56" s="38" customFormat="1" x14ac:dyDescent="0.2">
      <c r="BD1064" s="36"/>
    </row>
    <row r="1065" spans="56:56" s="38" customFormat="1" x14ac:dyDescent="0.2">
      <c r="BD1065" s="36"/>
    </row>
    <row r="1066" spans="56:56" s="38" customFormat="1" x14ac:dyDescent="0.2">
      <c r="BD1066" s="36"/>
    </row>
    <row r="1067" spans="56:56" s="38" customFormat="1" x14ac:dyDescent="0.2">
      <c r="BD1067" s="36"/>
    </row>
    <row r="1068" spans="56:56" s="38" customFormat="1" x14ac:dyDescent="0.2">
      <c r="BD1068" s="36"/>
    </row>
    <row r="1069" spans="56:56" s="38" customFormat="1" x14ac:dyDescent="0.2">
      <c r="BD1069" s="36"/>
    </row>
    <row r="1070" spans="56:56" s="38" customFormat="1" x14ac:dyDescent="0.2">
      <c r="BD1070" s="36"/>
    </row>
    <row r="1071" spans="56:56" s="38" customFormat="1" x14ac:dyDescent="0.2">
      <c r="BD1071" s="36"/>
    </row>
    <row r="1072" spans="56:56" s="38" customFormat="1" x14ac:dyDescent="0.2">
      <c r="BD1072" s="36"/>
    </row>
    <row r="1073" spans="56:56" s="38" customFormat="1" x14ac:dyDescent="0.2">
      <c r="BD1073" s="36"/>
    </row>
    <row r="1074" spans="56:56" s="38" customFormat="1" x14ac:dyDescent="0.2">
      <c r="BD1074" s="36"/>
    </row>
    <row r="1075" spans="56:56" s="38" customFormat="1" x14ac:dyDescent="0.2">
      <c r="BD1075" s="36"/>
    </row>
    <row r="1076" spans="56:56" s="38" customFormat="1" x14ac:dyDescent="0.2">
      <c r="BD1076" s="36"/>
    </row>
    <row r="1077" spans="56:56" s="38" customFormat="1" x14ac:dyDescent="0.2">
      <c r="BD1077" s="36"/>
    </row>
    <row r="1078" spans="56:56" s="38" customFormat="1" x14ac:dyDescent="0.2">
      <c r="BD1078" s="36"/>
    </row>
    <row r="1079" spans="56:56" s="38" customFormat="1" x14ac:dyDescent="0.2">
      <c r="BD1079" s="36"/>
    </row>
    <row r="1080" spans="56:56" s="38" customFormat="1" x14ac:dyDescent="0.2">
      <c r="BD1080" s="36"/>
    </row>
    <row r="1081" spans="56:56" s="38" customFormat="1" x14ac:dyDescent="0.2">
      <c r="BD1081" s="36"/>
    </row>
    <row r="1082" spans="56:56" s="38" customFormat="1" x14ac:dyDescent="0.2">
      <c r="BD1082" s="36"/>
    </row>
    <row r="1083" spans="56:56" s="38" customFormat="1" x14ac:dyDescent="0.2">
      <c r="BD1083" s="36"/>
    </row>
    <row r="1084" spans="56:56" s="38" customFormat="1" x14ac:dyDescent="0.2">
      <c r="BD1084" s="36"/>
    </row>
    <row r="1085" spans="56:56" s="38" customFormat="1" x14ac:dyDescent="0.2">
      <c r="BD1085" s="36"/>
    </row>
    <row r="1086" spans="56:56" s="38" customFormat="1" x14ac:dyDescent="0.2">
      <c r="BD1086" s="36"/>
    </row>
    <row r="1087" spans="56:56" s="38" customFormat="1" x14ac:dyDescent="0.2">
      <c r="BD1087" s="36"/>
    </row>
    <row r="1088" spans="56:56" s="38" customFormat="1" x14ac:dyDescent="0.2">
      <c r="BD1088" s="36"/>
    </row>
    <row r="1089" spans="56:56" s="38" customFormat="1" x14ac:dyDescent="0.2">
      <c r="BD1089" s="36"/>
    </row>
    <row r="1090" spans="56:56" s="38" customFormat="1" x14ac:dyDescent="0.2">
      <c r="BD1090" s="36"/>
    </row>
    <row r="1091" spans="56:56" s="38" customFormat="1" x14ac:dyDescent="0.2">
      <c r="BD1091" s="36"/>
    </row>
    <row r="1092" spans="56:56" s="38" customFormat="1" x14ac:dyDescent="0.2">
      <c r="BD1092" s="36"/>
    </row>
    <row r="1093" spans="56:56" s="38" customFormat="1" x14ac:dyDescent="0.2">
      <c r="BD1093" s="36"/>
    </row>
    <row r="1094" spans="56:56" s="38" customFormat="1" x14ac:dyDescent="0.2">
      <c r="BD1094" s="36"/>
    </row>
    <row r="1095" spans="56:56" s="38" customFormat="1" x14ac:dyDescent="0.2">
      <c r="BD1095" s="36"/>
    </row>
    <row r="1096" spans="56:56" s="38" customFormat="1" x14ac:dyDescent="0.2">
      <c r="BD1096" s="36"/>
    </row>
    <row r="1097" spans="56:56" s="38" customFormat="1" x14ac:dyDescent="0.2">
      <c r="BD1097" s="36"/>
    </row>
    <row r="1098" spans="56:56" s="38" customFormat="1" x14ac:dyDescent="0.2">
      <c r="BD1098" s="36"/>
    </row>
    <row r="1099" spans="56:56" s="38" customFormat="1" x14ac:dyDescent="0.2">
      <c r="BD1099" s="36"/>
    </row>
    <row r="1100" spans="56:56" s="38" customFormat="1" x14ac:dyDescent="0.2">
      <c r="BD1100" s="36"/>
    </row>
    <row r="1101" spans="56:56" s="38" customFormat="1" x14ac:dyDescent="0.2">
      <c r="BD1101" s="36"/>
    </row>
    <row r="1102" spans="56:56" s="38" customFormat="1" x14ac:dyDescent="0.2">
      <c r="BD1102" s="36"/>
    </row>
    <row r="1103" spans="56:56" s="38" customFormat="1" x14ac:dyDescent="0.2">
      <c r="BD1103" s="36"/>
    </row>
    <row r="1104" spans="56:56" s="38" customFormat="1" x14ac:dyDescent="0.2">
      <c r="BD1104" s="36"/>
    </row>
    <row r="1105" spans="56:56" s="38" customFormat="1" x14ac:dyDescent="0.2">
      <c r="BD1105" s="36"/>
    </row>
    <row r="1106" spans="56:56" s="38" customFormat="1" x14ac:dyDescent="0.2">
      <c r="BD1106" s="36"/>
    </row>
    <row r="1107" spans="56:56" s="38" customFormat="1" x14ac:dyDescent="0.2">
      <c r="BD1107" s="36"/>
    </row>
    <row r="1108" spans="56:56" s="38" customFormat="1" x14ac:dyDescent="0.2">
      <c r="BD1108" s="36"/>
    </row>
    <row r="1109" spans="56:56" s="38" customFormat="1" x14ac:dyDescent="0.2">
      <c r="BD1109" s="36"/>
    </row>
    <row r="1110" spans="56:56" s="38" customFormat="1" x14ac:dyDescent="0.2">
      <c r="BD1110" s="36"/>
    </row>
    <row r="1111" spans="56:56" s="38" customFormat="1" x14ac:dyDescent="0.2">
      <c r="BD1111" s="36"/>
    </row>
    <row r="1112" spans="56:56" s="38" customFormat="1" x14ac:dyDescent="0.2">
      <c r="BD1112" s="36"/>
    </row>
    <row r="1113" spans="56:56" s="38" customFormat="1" x14ac:dyDescent="0.2">
      <c r="BD1113" s="36"/>
    </row>
    <row r="1114" spans="56:56" s="38" customFormat="1" x14ac:dyDescent="0.2">
      <c r="BD1114" s="36"/>
    </row>
    <row r="1115" spans="56:56" s="38" customFormat="1" x14ac:dyDescent="0.2">
      <c r="BD1115" s="36"/>
    </row>
    <row r="1116" spans="56:56" s="38" customFormat="1" x14ac:dyDescent="0.2">
      <c r="BD1116" s="36"/>
    </row>
    <row r="1117" spans="56:56" s="38" customFormat="1" x14ac:dyDescent="0.2">
      <c r="BD1117" s="36"/>
    </row>
    <row r="1118" spans="56:56" s="38" customFormat="1" x14ac:dyDescent="0.2">
      <c r="BD1118" s="36"/>
    </row>
    <row r="1119" spans="56:56" s="38" customFormat="1" x14ac:dyDescent="0.2">
      <c r="BD1119" s="36"/>
    </row>
    <row r="1120" spans="56:56" s="38" customFormat="1" x14ac:dyDescent="0.2">
      <c r="BD1120" s="36"/>
    </row>
    <row r="1121" spans="56:56" s="38" customFormat="1" x14ac:dyDescent="0.2">
      <c r="BD1121" s="36"/>
    </row>
    <row r="1122" spans="56:56" s="38" customFormat="1" x14ac:dyDescent="0.2">
      <c r="BD1122" s="36"/>
    </row>
    <row r="1123" spans="56:56" s="38" customFormat="1" x14ac:dyDescent="0.2">
      <c r="BD1123" s="36"/>
    </row>
    <row r="1124" spans="56:56" s="38" customFormat="1" x14ac:dyDescent="0.2">
      <c r="BD1124" s="36"/>
    </row>
    <row r="1125" spans="56:56" s="38" customFormat="1" x14ac:dyDescent="0.2">
      <c r="BD1125" s="36"/>
    </row>
    <row r="1126" spans="56:56" s="38" customFormat="1" x14ac:dyDescent="0.2">
      <c r="BD1126" s="36"/>
    </row>
    <row r="1127" spans="56:56" s="38" customFormat="1" x14ac:dyDescent="0.2">
      <c r="BD1127" s="36"/>
    </row>
    <row r="1128" spans="56:56" s="38" customFormat="1" x14ac:dyDescent="0.2">
      <c r="BD1128" s="36"/>
    </row>
    <row r="1129" spans="56:56" s="38" customFormat="1" x14ac:dyDescent="0.2">
      <c r="BD1129" s="36"/>
    </row>
    <row r="1130" spans="56:56" s="38" customFormat="1" x14ac:dyDescent="0.2">
      <c r="BD1130" s="36"/>
    </row>
    <row r="1131" spans="56:56" s="38" customFormat="1" x14ac:dyDescent="0.2">
      <c r="BD1131" s="36"/>
    </row>
    <row r="1132" spans="56:56" s="38" customFormat="1" x14ac:dyDescent="0.2">
      <c r="BD1132" s="36"/>
    </row>
    <row r="1133" spans="56:56" s="38" customFormat="1" x14ac:dyDescent="0.2">
      <c r="BD1133" s="36"/>
    </row>
    <row r="1134" spans="56:56" s="38" customFormat="1" x14ac:dyDescent="0.2">
      <c r="BD1134" s="36"/>
    </row>
    <row r="1135" spans="56:56" s="38" customFormat="1" x14ac:dyDescent="0.2">
      <c r="BD1135" s="36"/>
    </row>
    <row r="1136" spans="56:56" s="38" customFormat="1" x14ac:dyDescent="0.2">
      <c r="BD1136" s="36"/>
    </row>
    <row r="1137" spans="56:56" s="38" customFormat="1" x14ac:dyDescent="0.2">
      <c r="BD1137" s="36"/>
    </row>
    <row r="1138" spans="56:56" s="38" customFormat="1" x14ac:dyDescent="0.2">
      <c r="BD1138" s="36"/>
    </row>
    <row r="1139" spans="56:56" s="38" customFormat="1" x14ac:dyDescent="0.2">
      <c r="BD1139" s="36"/>
    </row>
    <row r="1140" spans="56:56" s="38" customFormat="1" x14ac:dyDescent="0.2">
      <c r="BD1140" s="36"/>
    </row>
    <row r="1141" spans="56:56" s="38" customFormat="1" x14ac:dyDescent="0.2">
      <c r="BD1141" s="36"/>
    </row>
    <row r="1142" spans="56:56" s="38" customFormat="1" x14ac:dyDescent="0.2">
      <c r="BD1142" s="36"/>
    </row>
    <row r="1143" spans="56:56" s="38" customFormat="1" x14ac:dyDescent="0.2">
      <c r="BD1143" s="36"/>
    </row>
    <row r="1144" spans="56:56" s="38" customFormat="1" x14ac:dyDescent="0.2">
      <c r="BD1144" s="36"/>
    </row>
    <row r="1145" spans="56:56" s="38" customFormat="1" x14ac:dyDescent="0.2">
      <c r="BD1145" s="36"/>
    </row>
    <row r="1146" spans="56:56" s="38" customFormat="1" x14ac:dyDescent="0.2">
      <c r="BD1146" s="36"/>
    </row>
    <row r="1147" spans="56:56" s="38" customFormat="1" x14ac:dyDescent="0.2">
      <c r="BD1147" s="36"/>
    </row>
    <row r="1148" spans="56:56" s="38" customFormat="1" x14ac:dyDescent="0.2">
      <c r="BD1148" s="36"/>
    </row>
    <row r="1149" spans="56:56" s="38" customFormat="1" x14ac:dyDescent="0.2">
      <c r="BD1149" s="36"/>
    </row>
    <row r="1150" spans="56:56" s="38" customFormat="1" x14ac:dyDescent="0.2">
      <c r="BD1150" s="36"/>
    </row>
    <row r="1151" spans="56:56" s="38" customFormat="1" x14ac:dyDescent="0.2">
      <c r="BD1151" s="36"/>
    </row>
    <row r="1152" spans="56:56" s="38" customFormat="1" x14ac:dyDescent="0.2">
      <c r="BD1152" s="36"/>
    </row>
    <row r="1153" spans="56:56" s="38" customFormat="1" x14ac:dyDescent="0.2">
      <c r="BD1153" s="36"/>
    </row>
    <row r="1154" spans="56:56" s="38" customFormat="1" x14ac:dyDescent="0.2">
      <c r="BD1154" s="36"/>
    </row>
    <row r="1155" spans="56:56" s="38" customFormat="1" x14ac:dyDescent="0.2">
      <c r="BD1155" s="36"/>
    </row>
    <row r="1156" spans="56:56" s="38" customFormat="1" x14ac:dyDescent="0.2">
      <c r="BD1156" s="36"/>
    </row>
    <row r="1157" spans="56:56" s="38" customFormat="1" x14ac:dyDescent="0.2">
      <c r="BD1157" s="36"/>
    </row>
    <row r="1158" spans="56:56" s="38" customFormat="1" x14ac:dyDescent="0.2">
      <c r="BD1158" s="36"/>
    </row>
    <row r="1159" spans="56:56" s="38" customFormat="1" x14ac:dyDescent="0.2">
      <c r="BD1159" s="36"/>
    </row>
    <row r="1160" spans="56:56" s="38" customFormat="1" x14ac:dyDescent="0.2">
      <c r="BD1160" s="36"/>
    </row>
    <row r="1161" spans="56:56" s="38" customFormat="1" x14ac:dyDescent="0.2">
      <c r="BD1161" s="36"/>
    </row>
    <row r="1162" spans="56:56" s="38" customFormat="1" x14ac:dyDescent="0.2">
      <c r="BD1162" s="36"/>
    </row>
    <row r="1163" spans="56:56" s="38" customFormat="1" x14ac:dyDescent="0.2">
      <c r="BD1163" s="36"/>
    </row>
    <row r="1164" spans="56:56" s="38" customFormat="1" x14ac:dyDescent="0.2">
      <c r="BD1164" s="36"/>
    </row>
    <row r="1165" spans="56:56" s="38" customFormat="1" x14ac:dyDescent="0.2">
      <c r="BD1165" s="36"/>
    </row>
    <row r="1166" spans="56:56" s="38" customFormat="1" x14ac:dyDescent="0.2">
      <c r="BD1166" s="36"/>
    </row>
    <row r="1167" spans="56:56" s="38" customFormat="1" x14ac:dyDescent="0.2">
      <c r="BD1167" s="36"/>
    </row>
    <row r="1168" spans="56:56" s="38" customFormat="1" x14ac:dyDescent="0.2">
      <c r="BD1168" s="36"/>
    </row>
    <row r="1169" spans="56:56" s="38" customFormat="1" x14ac:dyDescent="0.2">
      <c r="BD1169" s="36"/>
    </row>
    <row r="1170" spans="56:56" s="38" customFormat="1" x14ac:dyDescent="0.2">
      <c r="BD1170" s="36"/>
    </row>
    <row r="1171" spans="56:56" s="38" customFormat="1" x14ac:dyDescent="0.2">
      <c r="BD1171" s="36"/>
    </row>
    <row r="1172" spans="56:56" s="38" customFormat="1" x14ac:dyDescent="0.2">
      <c r="BD1172" s="36"/>
    </row>
    <row r="1173" spans="56:56" s="38" customFormat="1" x14ac:dyDescent="0.2">
      <c r="BD1173" s="36"/>
    </row>
    <row r="1174" spans="56:56" s="38" customFormat="1" x14ac:dyDescent="0.2">
      <c r="BD1174" s="36"/>
    </row>
    <row r="1175" spans="56:56" s="38" customFormat="1" x14ac:dyDescent="0.2">
      <c r="BD1175" s="36"/>
    </row>
    <row r="1176" spans="56:56" s="38" customFormat="1" x14ac:dyDescent="0.2">
      <c r="BD1176" s="36"/>
    </row>
    <row r="1177" spans="56:56" s="38" customFormat="1" x14ac:dyDescent="0.2">
      <c r="BD1177" s="36"/>
    </row>
    <row r="1178" spans="56:56" s="38" customFormat="1" x14ac:dyDescent="0.2">
      <c r="BD1178" s="36"/>
    </row>
    <row r="1179" spans="56:56" s="38" customFormat="1" x14ac:dyDescent="0.2">
      <c r="BD1179" s="36"/>
    </row>
    <row r="1180" spans="56:56" s="38" customFormat="1" x14ac:dyDescent="0.2">
      <c r="BD1180" s="36"/>
    </row>
    <row r="1181" spans="56:56" s="38" customFormat="1" x14ac:dyDescent="0.2">
      <c r="BD1181" s="36"/>
    </row>
    <row r="1182" spans="56:56" s="38" customFormat="1" x14ac:dyDescent="0.2">
      <c r="BD1182" s="36"/>
    </row>
    <row r="1183" spans="56:56" s="38" customFormat="1" x14ac:dyDescent="0.2">
      <c r="BD1183" s="36"/>
    </row>
    <row r="1184" spans="56:56" s="38" customFormat="1" x14ac:dyDescent="0.2">
      <c r="BD1184" s="36"/>
    </row>
    <row r="1185" spans="56:56" s="38" customFormat="1" x14ac:dyDescent="0.2">
      <c r="BD1185" s="36"/>
    </row>
    <row r="1186" spans="56:56" s="38" customFormat="1" x14ac:dyDescent="0.2">
      <c r="BD1186" s="36"/>
    </row>
    <row r="1187" spans="56:56" s="38" customFormat="1" x14ac:dyDescent="0.2">
      <c r="BD1187" s="36"/>
    </row>
    <row r="1188" spans="56:56" s="38" customFormat="1" x14ac:dyDescent="0.2">
      <c r="BD1188" s="36"/>
    </row>
    <row r="1189" spans="56:56" s="38" customFormat="1" x14ac:dyDescent="0.2">
      <c r="BD1189" s="36"/>
    </row>
    <row r="1190" spans="56:56" s="38" customFormat="1" x14ac:dyDescent="0.2">
      <c r="BD1190" s="36"/>
    </row>
    <row r="1191" spans="56:56" s="38" customFormat="1" x14ac:dyDescent="0.2">
      <c r="BD1191" s="36"/>
    </row>
    <row r="1192" spans="56:56" s="38" customFormat="1" x14ac:dyDescent="0.2">
      <c r="BD1192" s="36"/>
    </row>
    <row r="1193" spans="56:56" s="38" customFormat="1" x14ac:dyDescent="0.2">
      <c r="BD1193" s="36"/>
    </row>
    <row r="1194" spans="56:56" s="38" customFormat="1" x14ac:dyDescent="0.2">
      <c r="BD1194" s="36"/>
    </row>
    <row r="1195" spans="56:56" s="38" customFormat="1" x14ac:dyDescent="0.2">
      <c r="BD1195" s="36"/>
    </row>
    <row r="1196" spans="56:56" s="38" customFormat="1" x14ac:dyDescent="0.2">
      <c r="BD1196" s="36"/>
    </row>
    <row r="1197" spans="56:56" s="38" customFormat="1" x14ac:dyDescent="0.2">
      <c r="BD1197" s="36"/>
    </row>
    <row r="1198" spans="56:56" s="38" customFormat="1" x14ac:dyDescent="0.2">
      <c r="BD1198" s="36"/>
    </row>
    <row r="1199" spans="56:56" s="38" customFormat="1" x14ac:dyDescent="0.2">
      <c r="BD1199" s="36"/>
    </row>
    <row r="1200" spans="56:56" s="38" customFormat="1" x14ac:dyDescent="0.2">
      <c r="BD1200" s="36"/>
    </row>
    <row r="1201" spans="56:56" s="38" customFormat="1" x14ac:dyDescent="0.2">
      <c r="BD1201" s="36"/>
    </row>
    <row r="1202" spans="56:56" s="38" customFormat="1" x14ac:dyDescent="0.2">
      <c r="BD1202" s="36"/>
    </row>
    <row r="1203" spans="56:56" s="38" customFormat="1" x14ac:dyDescent="0.2">
      <c r="BD1203" s="36"/>
    </row>
    <row r="1204" spans="56:56" s="38" customFormat="1" x14ac:dyDescent="0.2">
      <c r="BD1204" s="36"/>
    </row>
    <row r="1205" spans="56:56" s="38" customFormat="1" x14ac:dyDescent="0.2">
      <c r="BD1205" s="36"/>
    </row>
    <row r="1206" spans="56:56" s="38" customFormat="1" x14ac:dyDescent="0.2">
      <c r="BD1206" s="36"/>
    </row>
    <row r="1207" spans="56:56" s="38" customFormat="1" x14ac:dyDescent="0.2">
      <c r="BD1207" s="36"/>
    </row>
    <row r="1208" spans="56:56" s="38" customFormat="1" x14ac:dyDescent="0.2">
      <c r="BD1208" s="36"/>
    </row>
    <row r="1209" spans="56:56" s="38" customFormat="1" x14ac:dyDescent="0.2">
      <c r="BD1209" s="36"/>
    </row>
    <row r="1210" spans="56:56" s="38" customFormat="1" x14ac:dyDescent="0.2">
      <c r="BD1210" s="36"/>
    </row>
    <row r="1211" spans="56:56" s="38" customFormat="1" x14ac:dyDescent="0.2">
      <c r="BD1211" s="36"/>
    </row>
    <row r="1212" spans="56:56" s="38" customFormat="1" x14ac:dyDescent="0.2">
      <c r="BD1212" s="36"/>
    </row>
    <row r="1213" spans="56:56" s="38" customFormat="1" x14ac:dyDescent="0.2">
      <c r="BD1213" s="36"/>
    </row>
    <row r="1214" spans="56:56" s="38" customFormat="1" x14ac:dyDescent="0.2">
      <c r="BD1214" s="36"/>
    </row>
    <row r="1215" spans="56:56" s="38" customFormat="1" x14ac:dyDescent="0.2">
      <c r="BD1215" s="36"/>
    </row>
    <row r="1216" spans="56:56" s="38" customFormat="1" x14ac:dyDescent="0.2">
      <c r="BD1216" s="36"/>
    </row>
    <row r="1217" spans="56:56" s="38" customFormat="1" x14ac:dyDescent="0.2">
      <c r="BD1217" s="36"/>
    </row>
    <row r="1218" spans="56:56" s="38" customFormat="1" x14ac:dyDescent="0.2">
      <c r="BD1218" s="36"/>
    </row>
    <row r="1219" spans="56:56" s="38" customFormat="1" x14ac:dyDescent="0.2">
      <c r="BD1219" s="36"/>
    </row>
    <row r="1220" spans="56:56" s="38" customFormat="1" x14ac:dyDescent="0.2">
      <c r="BD1220" s="36"/>
    </row>
    <row r="1221" spans="56:56" s="38" customFormat="1" x14ac:dyDescent="0.2">
      <c r="BD1221" s="36"/>
    </row>
    <row r="1222" spans="56:56" s="38" customFormat="1" x14ac:dyDescent="0.2">
      <c r="BD1222" s="36"/>
    </row>
    <row r="1223" spans="56:56" s="38" customFormat="1" x14ac:dyDescent="0.2">
      <c r="BD1223" s="36"/>
    </row>
    <row r="1224" spans="56:56" s="38" customFormat="1" x14ac:dyDescent="0.2">
      <c r="BD1224" s="36"/>
    </row>
    <row r="1225" spans="56:56" s="38" customFormat="1" x14ac:dyDescent="0.2">
      <c r="BD1225" s="36"/>
    </row>
    <row r="1226" spans="56:56" s="38" customFormat="1" x14ac:dyDescent="0.2">
      <c r="BD1226" s="36"/>
    </row>
    <row r="1227" spans="56:56" s="38" customFormat="1" x14ac:dyDescent="0.2">
      <c r="BD1227" s="36"/>
    </row>
    <row r="1228" spans="56:56" s="38" customFormat="1" x14ac:dyDescent="0.2">
      <c r="BD1228" s="36"/>
    </row>
    <row r="1229" spans="56:56" s="38" customFormat="1" x14ac:dyDescent="0.2">
      <c r="BD1229" s="36"/>
    </row>
    <row r="1230" spans="56:56" s="38" customFormat="1" x14ac:dyDescent="0.2">
      <c r="BD1230" s="36"/>
    </row>
    <row r="1231" spans="56:56" s="38" customFormat="1" x14ac:dyDescent="0.2">
      <c r="BD1231" s="36"/>
    </row>
    <row r="1232" spans="56:56" s="38" customFormat="1" x14ac:dyDescent="0.2">
      <c r="BD1232" s="36"/>
    </row>
    <row r="1233" spans="56:56" s="38" customFormat="1" x14ac:dyDescent="0.2">
      <c r="BD1233" s="36"/>
    </row>
    <row r="1234" spans="56:56" s="38" customFormat="1" x14ac:dyDescent="0.2">
      <c r="BD1234" s="36"/>
    </row>
    <row r="1235" spans="56:56" s="38" customFormat="1" x14ac:dyDescent="0.2">
      <c r="BD1235" s="36"/>
    </row>
    <row r="1236" spans="56:56" s="38" customFormat="1" x14ac:dyDescent="0.2">
      <c r="BD1236" s="36"/>
    </row>
    <row r="1237" spans="56:56" s="38" customFormat="1" x14ac:dyDescent="0.2">
      <c r="BD1237" s="36"/>
    </row>
    <row r="1238" spans="56:56" s="38" customFormat="1" x14ac:dyDescent="0.2">
      <c r="BD1238" s="36"/>
    </row>
    <row r="1239" spans="56:56" s="38" customFormat="1" x14ac:dyDescent="0.2">
      <c r="BD1239" s="36"/>
    </row>
    <row r="1240" spans="56:56" s="38" customFormat="1" x14ac:dyDescent="0.2">
      <c r="BD1240" s="36"/>
    </row>
    <row r="1241" spans="56:56" s="38" customFormat="1" x14ac:dyDescent="0.2">
      <c r="BD1241" s="36"/>
    </row>
    <row r="1242" spans="56:56" s="38" customFormat="1" x14ac:dyDescent="0.2">
      <c r="BD1242" s="36"/>
    </row>
    <row r="1243" spans="56:56" s="38" customFormat="1" x14ac:dyDescent="0.2">
      <c r="BD1243" s="36"/>
    </row>
    <row r="1244" spans="56:56" s="38" customFormat="1" x14ac:dyDescent="0.2">
      <c r="BD1244" s="36"/>
    </row>
    <row r="1245" spans="56:56" s="38" customFormat="1" x14ac:dyDescent="0.2">
      <c r="BD1245" s="36"/>
    </row>
    <row r="1246" spans="56:56" s="38" customFormat="1" x14ac:dyDescent="0.2">
      <c r="BD1246" s="36"/>
    </row>
    <row r="1247" spans="56:56" s="38" customFormat="1" x14ac:dyDescent="0.2">
      <c r="BD1247" s="36"/>
    </row>
    <row r="1248" spans="56:56" s="38" customFormat="1" x14ac:dyDescent="0.2">
      <c r="BD1248" s="36"/>
    </row>
    <row r="1249" spans="56:56" s="38" customFormat="1" x14ac:dyDescent="0.2">
      <c r="BD1249" s="36"/>
    </row>
    <row r="1250" spans="56:56" s="38" customFormat="1" x14ac:dyDescent="0.2">
      <c r="BD1250" s="36"/>
    </row>
    <row r="1251" spans="56:56" s="38" customFormat="1" x14ac:dyDescent="0.2">
      <c r="BD1251" s="36"/>
    </row>
    <row r="1252" spans="56:56" s="38" customFormat="1" x14ac:dyDescent="0.2">
      <c r="BD1252" s="36"/>
    </row>
    <row r="1253" spans="56:56" s="38" customFormat="1" x14ac:dyDescent="0.2">
      <c r="BD1253" s="36"/>
    </row>
    <row r="1254" spans="56:56" s="38" customFormat="1" x14ac:dyDescent="0.2">
      <c r="BD1254" s="36"/>
    </row>
    <row r="1255" spans="56:56" s="38" customFormat="1" x14ac:dyDescent="0.2">
      <c r="BD1255" s="36"/>
    </row>
    <row r="1256" spans="56:56" s="38" customFormat="1" x14ac:dyDescent="0.2">
      <c r="BD1256" s="36"/>
    </row>
    <row r="1257" spans="56:56" s="38" customFormat="1" x14ac:dyDescent="0.2">
      <c r="BD1257" s="36"/>
    </row>
    <row r="1258" spans="56:56" s="38" customFormat="1" x14ac:dyDescent="0.2">
      <c r="BD1258" s="36"/>
    </row>
    <row r="1259" spans="56:56" s="38" customFormat="1" x14ac:dyDescent="0.2">
      <c r="BD1259" s="36"/>
    </row>
    <row r="1260" spans="56:56" s="38" customFormat="1" x14ac:dyDescent="0.2">
      <c r="BD1260" s="36"/>
    </row>
    <row r="1261" spans="56:56" s="38" customFormat="1" x14ac:dyDescent="0.2">
      <c r="BD1261" s="36"/>
    </row>
    <row r="1262" spans="56:56" s="38" customFormat="1" x14ac:dyDescent="0.2">
      <c r="BD1262" s="36"/>
    </row>
    <row r="1263" spans="56:56" s="38" customFormat="1" x14ac:dyDescent="0.2">
      <c r="BD1263" s="36"/>
    </row>
    <row r="1264" spans="56:56" s="38" customFormat="1" x14ac:dyDescent="0.2">
      <c r="BD1264" s="36"/>
    </row>
    <row r="1265" spans="56:56" s="38" customFormat="1" x14ac:dyDescent="0.2">
      <c r="BD1265" s="36"/>
    </row>
    <row r="1266" spans="56:56" s="38" customFormat="1" x14ac:dyDescent="0.2">
      <c r="BD1266" s="36"/>
    </row>
    <row r="1267" spans="56:56" s="38" customFormat="1" x14ac:dyDescent="0.2">
      <c r="BD1267" s="36"/>
    </row>
    <row r="1268" spans="56:56" s="38" customFormat="1" x14ac:dyDescent="0.2">
      <c r="BD1268" s="36"/>
    </row>
    <row r="1269" spans="56:56" s="38" customFormat="1" x14ac:dyDescent="0.2">
      <c r="BD1269" s="36"/>
    </row>
    <row r="1270" spans="56:56" s="38" customFormat="1" x14ac:dyDescent="0.2">
      <c r="BD1270" s="36"/>
    </row>
    <row r="1271" spans="56:56" s="38" customFormat="1" x14ac:dyDescent="0.2">
      <c r="BD1271" s="36"/>
    </row>
    <row r="1272" spans="56:56" s="38" customFormat="1" x14ac:dyDescent="0.2">
      <c r="BD1272" s="36"/>
    </row>
    <row r="1273" spans="56:56" s="38" customFormat="1" x14ac:dyDescent="0.2">
      <c r="BD1273" s="36"/>
    </row>
    <row r="1274" spans="56:56" s="38" customFormat="1" x14ac:dyDescent="0.2">
      <c r="BD1274" s="36"/>
    </row>
    <row r="1275" spans="56:56" s="38" customFormat="1" x14ac:dyDescent="0.2">
      <c r="BD1275" s="36"/>
    </row>
    <row r="1276" spans="56:56" s="38" customFormat="1" x14ac:dyDescent="0.2">
      <c r="BD1276" s="36"/>
    </row>
    <row r="1277" spans="56:56" s="38" customFormat="1" x14ac:dyDescent="0.2">
      <c r="BD1277" s="36"/>
    </row>
    <row r="1278" spans="56:56" s="38" customFormat="1" x14ac:dyDescent="0.2">
      <c r="BD1278" s="36"/>
    </row>
    <row r="1279" spans="56:56" s="38" customFormat="1" x14ac:dyDescent="0.2">
      <c r="BD1279" s="36"/>
    </row>
    <row r="1280" spans="56:56" s="38" customFormat="1" x14ac:dyDescent="0.2">
      <c r="BD1280" s="36"/>
    </row>
    <row r="1281" spans="56:56" s="38" customFormat="1" x14ac:dyDescent="0.2">
      <c r="BD1281" s="36"/>
    </row>
    <row r="1282" spans="56:56" s="38" customFormat="1" x14ac:dyDescent="0.2">
      <c r="BD1282" s="36"/>
    </row>
    <row r="1283" spans="56:56" s="38" customFormat="1" x14ac:dyDescent="0.2">
      <c r="BD1283" s="36"/>
    </row>
    <row r="1284" spans="56:56" s="38" customFormat="1" x14ac:dyDescent="0.2">
      <c r="BD1284" s="36"/>
    </row>
    <row r="1285" spans="56:56" s="38" customFormat="1" x14ac:dyDescent="0.2">
      <c r="BD1285" s="36"/>
    </row>
    <row r="1286" spans="56:56" s="38" customFormat="1" x14ac:dyDescent="0.2">
      <c r="BD1286" s="36"/>
    </row>
    <row r="1287" spans="56:56" s="38" customFormat="1" x14ac:dyDescent="0.2">
      <c r="BD1287" s="36"/>
    </row>
    <row r="1288" spans="56:56" s="38" customFormat="1" x14ac:dyDescent="0.2">
      <c r="BD1288" s="36"/>
    </row>
    <row r="1289" spans="56:56" s="38" customFormat="1" x14ac:dyDescent="0.2">
      <c r="BD1289" s="36"/>
    </row>
    <row r="1290" spans="56:56" s="38" customFormat="1" x14ac:dyDescent="0.2">
      <c r="BD1290" s="36"/>
    </row>
    <row r="1291" spans="56:56" s="38" customFormat="1" x14ac:dyDescent="0.2">
      <c r="BD1291" s="36"/>
    </row>
    <row r="1292" spans="56:56" s="38" customFormat="1" x14ac:dyDescent="0.2">
      <c r="BD1292" s="36"/>
    </row>
  </sheetData>
  <mergeCells count="34">
    <mergeCell ref="AY8:AZ9"/>
    <mergeCell ref="BB8:BC9"/>
    <mergeCell ref="R9:R10"/>
    <mergeCell ref="AL8:AL10"/>
    <mergeCell ref="AM8:AN9"/>
    <mergeCell ref="AR8:AR10"/>
    <mergeCell ref="AS8:AT9"/>
    <mergeCell ref="AV8:AW9"/>
    <mergeCell ref="AJ8:AJ10"/>
    <mergeCell ref="U8:U10"/>
    <mergeCell ref="V8:V10"/>
    <mergeCell ref="W8:W10"/>
    <mergeCell ref="X8:Y9"/>
    <mergeCell ref="AC8:AC10"/>
    <mergeCell ref="AD8:AE9"/>
    <mergeCell ref="AG8:AH9"/>
    <mergeCell ref="A1:S1"/>
    <mergeCell ref="A2:S2"/>
    <mergeCell ref="A3:S3"/>
    <mergeCell ref="A7:S7"/>
    <mergeCell ref="Q8:R8"/>
    <mergeCell ref="S8:S10"/>
    <mergeCell ref="P9:P10"/>
    <mergeCell ref="Q9:Q10"/>
    <mergeCell ref="A8:D9"/>
    <mergeCell ref="E8:H9"/>
    <mergeCell ref="I8:I10"/>
    <mergeCell ref="J8:M9"/>
    <mergeCell ref="N8:N10"/>
    <mergeCell ref="AK8:AK10"/>
    <mergeCell ref="AP8:AP10"/>
    <mergeCell ref="AQ8:AQ10"/>
    <mergeCell ref="AA8:AA10"/>
    <mergeCell ref="AB8:AB10"/>
  </mergeCells>
  <printOptions horizontalCentered="1"/>
  <pageMargins left="0.35433070866141736" right="0.15748031496062992" top="0.39370078740157483" bottom="0.62992125984251968" header="0.51181102362204722" footer="0.51181102362204722"/>
  <pageSetup paperSize="8" fitToHeight="0" orientation="portrait" horizontalDpi="300" verticalDpi="300" r:id="rId1"/>
  <headerFooter alignWithMargins="0">
    <oddFooter>Sayfa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28"/>
  <sheetViews>
    <sheetView zoomScale="85" workbookViewId="0">
      <pane xSplit="17" ySplit="12" topLeftCell="AL13" activePane="bottomRight" state="frozen"/>
      <selection activeCell="E26" sqref="E26"/>
      <selection pane="topRight" activeCell="E26" sqref="E26"/>
      <selection pane="bottomLeft" activeCell="E26" sqref="E26"/>
      <selection pane="bottomRight" activeCell="AV1" sqref="AV1"/>
    </sheetView>
  </sheetViews>
  <sheetFormatPr defaultRowHeight="12.75" x14ac:dyDescent="0.2"/>
  <cols>
    <col min="1" max="3" width="4" style="38" customWidth="1"/>
    <col min="4" max="4" width="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2.5703125" style="36" customWidth="1"/>
    <col min="21" max="21" width="12" style="36" customWidth="1"/>
    <col min="22" max="22" width="13.28515625" style="36" customWidth="1"/>
    <col min="23" max="23" width="12" style="36" customWidth="1"/>
    <col min="24" max="24" width="13.28515625" style="36" customWidth="1"/>
    <col min="25" max="25" width="7.28515625" style="36" customWidth="1"/>
    <col min="26" max="26" width="3.85546875" style="36" customWidth="1"/>
    <col min="27" max="27" width="12.28515625" style="36" customWidth="1"/>
    <col min="28" max="28" width="12.42578125" style="36" customWidth="1"/>
    <col min="29" max="29" width="10.85546875" style="36" customWidth="1"/>
    <col min="30" max="30" width="15" style="36" customWidth="1"/>
    <col min="31" max="31" width="6.28515625" style="36" customWidth="1"/>
    <col min="32" max="32" width="2.42578125" style="36" customWidth="1"/>
    <col min="33" max="33" width="13.85546875" style="36" customWidth="1"/>
    <col min="34" max="34" width="8.28515625" style="36" customWidth="1"/>
    <col min="35" max="35" width="3" style="36" customWidth="1"/>
    <col min="36" max="36" width="11.42578125" style="36" customWidth="1"/>
    <col min="37" max="37" width="11.5703125" style="36" customWidth="1"/>
    <col min="38" max="38" width="12.42578125" style="36" customWidth="1"/>
    <col min="39" max="39" width="14.5703125" style="36" customWidth="1"/>
    <col min="40" max="40" width="8" style="36" customWidth="1"/>
    <col min="41" max="41" width="2.42578125" style="36" customWidth="1"/>
    <col min="42" max="42" width="12.5703125" style="36" customWidth="1"/>
    <col min="43" max="43" width="13.42578125" style="36" customWidth="1"/>
    <col min="44" max="44" width="12.7109375" style="36" customWidth="1"/>
    <col min="45" max="45" width="13.140625" style="36" customWidth="1"/>
    <col min="46" max="46" width="8.28515625" style="36" customWidth="1"/>
    <col min="47" max="47" width="3" style="36" customWidth="1"/>
    <col min="48" max="48" width="13.85546875" style="36" customWidth="1"/>
    <col min="49" max="49" width="7.5703125" style="36" customWidth="1"/>
    <col min="50" max="50" width="3.28515625" style="36" customWidth="1"/>
    <col min="51" max="51" width="13.5703125" style="36" customWidth="1"/>
    <col min="52" max="52" width="9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27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4.7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4" customHeight="1" x14ac:dyDescent="0.25">
      <c r="A5" s="383" t="s">
        <v>172</v>
      </c>
      <c r="B5" s="383"/>
      <c r="C5" s="383"/>
      <c r="D5" s="383" t="s">
        <v>174</v>
      </c>
      <c r="E5" s="574" t="s">
        <v>177</v>
      </c>
      <c r="F5" s="574"/>
      <c r="G5" s="574"/>
      <c r="H5" s="574"/>
      <c r="I5" s="574"/>
      <c r="J5" s="574"/>
      <c r="K5" s="574"/>
      <c r="L5" s="574"/>
      <c r="M5" s="574"/>
      <c r="N5" s="574"/>
      <c r="O5" s="384"/>
      <c r="P5" s="385"/>
      <c r="Q5" s="385"/>
      <c r="R5" s="385"/>
      <c r="S5" s="385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4501000</v>
      </c>
      <c r="T11" s="72"/>
      <c r="U11" s="72">
        <f t="shared" ref="U11:W14" si="0">U12</f>
        <v>421000</v>
      </c>
      <c r="V11" s="72">
        <f t="shared" si="0"/>
        <v>292000</v>
      </c>
      <c r="W11" s="72">
        <f t="shared" si="0"/>
        <v>333000</v>
      </c>
      <c r="X11" s="72">
        <f t="shared" ref="X11:X12" si="1">U11+V11+W11</f>
        <v>1046000</v>
      </c>
      <c r="Y11" s="72">
        <f>X11/(S11/100)</f>
        <v>23.239280159964451</v>
      </c>
      <c r="Z11" s="73"/>
      <c r="AA11" s="72">
        <f t="shared" ref="AA11:AC14" si="2">AA12</f>
        <v>388500</v>
      </c>
      <c r="AB11" s="72">
        <f t="shared" si="2"/>
        <v>378500</v>
      </c>
      <c r="AC11" s="72">
        <f t="shared" si="2"/>
        <v>378000</v>
      </c>
      <c r="AD11" s="72">
        <f t="shared" ref="AD11:AD12" si="3">AA11+AB11+AC11</f>
        <v>1145000</v>
      </c>
      <c r="AE11" s="72">
        <f>AD11/(S11/100)</f>
        <v>25.438791379693402</v>
      </c>
      <c r="AF11" s="73"/>
      <c r="AG11" s="72">
        <f t="shared" ref="AG11:AG12" si="4">X11+AD11</f>
        <v>2191000</v>
      </c>
      <c r="AH11" s="72">
        <f>AG11/(S11/100)</f>
        <v>48.678071539657857</v>
      </c>
      <c r="AI11" s="73"/>
      <c r="AJ11" s="72">
        <f t="shared" ref="AJ11:AL14" si="5">AJ12</f>
        <v>406500</v>
      </c>
      <c r="AK11" s="72">
        <f t="shared" si="5"/>
        <v>406500</v>
      </c>
      <c r="AL11" s="72">
        <f t="shared" si="5"/>
        <v>435000</v>
      </c>
      <c r="AM11" s="72">
        <f t="shared" ref="AM11:AM12" si="6">AJ11+AK11+AL11</f>
        <v>1248000</v>
      </c>
      <c r="AN11" s="72">
        <f>AM11/(S11/100)</f>
        <v>27.727171739613418</v>
      </c>
      <c r="AO11" s="73"/>
      <c r="AP11" s="72">
        <f t="shared" ref="AP11:AR14" si="7">AP12</f>
        <v>472500</v>
      </c>
      <c r="AQ11" s="72">
        <f t="shared" si="7"/>
        <v>442500</v>
      </c>
      <c r="AR11" s="72">
        <f t="shared" si="7"/>
        <v>147000</v>
      </c>
      <c r="AS11" s="72">
        <f t="shared" ref="AS11:AS12" si="8">AP11+AQ11+AR11</f>
        <v>1062000</v>
      </c>
      <c r="AT11" s="72">
        <f>AS11/(S11/100)</f>
        <v>23.594756720728729</v>
      </c>
      <c r="AU11" s="73"/>
      <c r="AV11" s="72">
        <f t="shared" ref="AV11:AV12" si="9">AM11+AS11</f>
        <v>2310000</v>
      </c>
      <c r="AW11" s="72">
        <f>AV11/(S11/100)</f>
        <v>51.321928460342143</v>
      </c>
      <c r="AX11" s="73"/>
      <c r="AY11" s="72">
        <f>AG11+AV11</f>
        <v>4501000</v>
      </c>
      <c r="AZ11" s="72">
        <f>AY11/(S11/100)</f>
        <v>100</v>
      </c>
      <c r="BA11" s="73"/>
      <c r="BB11" s="71">
        <f t="shared" ref="BB11:BB12" si="10">S11-AY11</f>
        <v>0</v>
      </c>
      <c r="BC11" s="72">
        <f t="shared" ref="BC11:BC12" si="11">BB11/(S11/100)</f>
        <v>0</v>
      </c>
      <c r="BD11" s="72">
        <f t="shared" ref="BD11:BD12" si="12">S11-BB11</f>
        <v>4501000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#REF!+P13+#REF!+#REF!+#REF!</f>
        <v>#REF!</v>
      </c>
      <c r="Q12" s="86" t="e">
        <f>#REF!+Q13+#REF!+#REF!+#REF!</f>
        <v>#REF!</v>
      </c>
      <c r="R12" s="87" t="e">
        <f>#REF!+#REF!+R13+#REF!+#REF!</f>
        <v>#REF!</v>
      </c>
      <c r="S12" s="86">
        <f>S13</f>
        <v>4501000</v>
      </c>
      <c r="T12" s="86"/>
      <c r="U12" s="86">
        <f t="shared" si="0"/>
        <v>421000</v>
      </c>
      <c r="V12" s="86">
        <f t="shared" si="0"/>
        <v>292000</v>
      </c>
      <c r="W12" s="86">
        <f t="shared" si="0"/>
        <v>333000</v>
      </c>
      <c r="X12" s="86">
        <f t="shared" si="1"/>
        <v>1046000</v>
      </c>
      <c r="Y12" s="86">
        <f t="shared" ref="Y12" si="13">X12/(S12/100)</f>
        <v>23.239280159964451</v>
      </c>
      <c r="AA12" s="86">
        <f t="shared" si="2"/>
        <v>388500</v>
      </c>
      <c r="AB12" s="86">
        <f t="shared" si="2"/>
        <v>378500</v>
      </c>
      <c r="AC12" s="86">
        <f t="shared" si="2"/>
        <v>378000</v>
      </c>
      <c r="AD12" s="86">
        <f t="shared" si="3"/>
        <v>1145000</v>
      </c>
      <c r="AE12" s="86">
        <f t="shared" ref="AE12" si="14">AD12/(S12/100)</f>
        <v>25.438791379693402</v>
      </c>
      <c r="AG12" s="86">
        <f t="shared" si="4"/>
        <v>2191000</v>
      </c>
      <c r="AH12" s="86">
        <f t="shared" ref="AH12" si="15">AG12/(S12/100)</f>
        <v>48.678071539657857</v>
      </c>
      <c r="AJ12" s="86">
        <f t="shared" si="5"/>
        <v>406500</v>
      </c>
      <c r="AK12" s="86">
        <f t="shared" si="5"/>
        <v>406500</v>
      </c>
      <c r="AL12" s="86">
        <f t="shared" si="5"/>
        <v>435000</v>
      </c>
      <c r="AM12" s="86">
        <f t="shared" si="6"/>
        <v>1248000</v>
      </c>
      <c r="AN12" s="86">
        <f t="shared" ref="AN12" si="16">AM12/(S12/100)</f>
        <v>27.727171739613418</v>
      </c>
      <c r="AP12" s="86">
        <f t="shared" si="7"/>
        <v>472500</v>
      </c>
      <c r="AQ12" s="86">
        <f t="shared" si="7"/>
        <v>442500</v>
      </c>
      <c r="AR12" s="86">
        <f t="shared" si="7"/>
        <v>147000</v>
      </c>
      <c r="AS12" s="86">
        <f t="shared" si="8"/>
        <v>1062000</v>
      </c>
      <c r="AT12" s="86">
        <f t="shared" ref="AT12" si="17">AS12/(S12/100)</f>
        <v>23.594756720728729</v>
      </c>
      <c r="AV12" s="86">
        <f t="shared" si="9"/>
        <v>2310000</v>
      </c>
      <c r="AW12" s="86">
        <f t="shared" ref="AW12" si="18">AV12/(S12/100)</f>
        <v>51.321928460342143</v>
      </c>
      <c r="AY12" s="86">
        <f t="shared" ref="AY12" si="19">AG12+AV12</f>
        <v>4501000</v>
      </c>
      <c r="AZ12" s="86">
        <f t="shared" ref="AZ12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4501000</v>
      </c>
    </row>
    <row r="13" spans="1:57" ht="33" customHeight="1" x14ac:dyDescent="0.2">
      <c r="A13" s="74"/>
      <c r="B13" s="76"/>
      <c r="C13" s="88" t="s">
        <v>84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234" t="s">
        <v>85</v>
      </c>
      <c r="O13" s="235">
        <v>4931000</v>
      </c>
      <c r="P13" s="236" t="e">
        <f>P14+#REF!</f>
        <v>#REF!</v>
      </c>
      <c r="Q13" s="237" t="e">
        <f>Q14+#REF!</f>
        <v>#REF!</v>
      </c>
      <c r="R13" s="238" t="e">
        <f>R14+#REF!</f>
        <v>#REF!</v>
      </c>
      <c r="S13" s="236">
        <f>S14</f>
        <v>4501000</v>
      </c>
      <c r="T13" s="236"/>
      <c r="U13" s="236">
        <f t="shared" si="0"/>
        <v>421000</v>
      </c>
      <c r="V13" s="236">
        <f t="shared" si="0"/>
        <v>292000</v>
      </c>
      <c r="W13" s="236">
        <f t="shared" si="0"/>
        <v>333000</v>
      </c>
      <c r="X13" s="236">
        <f t="shared" ref="X13:X52" si="21">U13+V13+W13</f>
        <v>1046000</v>
      </c>
      <c r="Y13" s="236">
        <f t="shared" ref="Y13:Y52" si="22">X13/(S13/100)</f>
        <v>23.239280159964451</v>
      </c>
      <c r="AA13" s="236">
        <f t="shared" si="2"/>
        <v>388500</v>
      </c>
      <c r="AB13" s="236">
        <f t="shared" si="2"/>
        <v>378500</v>
      </c>
      <c r="AC13" s="236">
        <f t="shared" si="2"/>
        <v>378000</v>
      </c>
      <c r="AD13" s="236">
        <f t="shared" ref="AD13:AD52" si="23">AA13+AB13+AC13</f>
        <v>1145000</v>
      </c>
      <c r="AE13" s="236">
        <f t="shared" ref="AE13:AE19" si="24">AD13/(S13/100)</f>
        <v>25.438791379693402</v>
      </c>
      <c r="AG13" s="236">
        <f t="shared" ref="AG13:AG52" si="25">X13+AD13</f>
        <v>2191000</v>
      </c>
      <c r="AH13" s="236">
        <f t="shared" ref="AH13:AH52" si="26">AG13/(S13/100)</f>
        <v>48.678071539657857</v>
      </c>
      <c r="AJ13" s="236">
        <f t="shared" si="5"/>
        <v>406500</v>
      </c>
      <c r="AK13" s="236">
        <f t="shared" si="5"/>
        <v>406500</v>
      </c>
      <c r="AL13" s="236">
        <f t="shared" si="5"/>
        <v>435000</v>
      </c>
      <c r="AM13" s="236">
        <f t="shared" ref="AM13:AM52" si="27">AJ13+AK13+AL13</f>
        <v>1248000</v>
      </c>
      <c r="AN13" s="236">
        <f t="shared" ref="AN13:AN19" si="28">AM13/(S13/100)</f>
        <v>27.727171739613418</v>
      </c>
      <c r="AP13" s="236">
        <f t="shared" si="7"/>
        <v>472500</v>
      </c>
      <c r="AQ13" s="236">
        <f t="shared" si="7"/>
        <v>442500</v>
      </c>
      <c r="AR13" s="236">
        <f t="shared" si="7"/>
        <v>147000</v>
      </c>
      <c r="AS13" s="236">
        <f t="shared" ref="AS13:AS52" si="29">AP13+AQ13+AR13</f>
        <v>1062000</v>
      </c>
      <c r="AT13" s="236">
        <f t="shared" ref="AT13:AT19" si="30">AS13/(S13/100)</f>
        <v>23.594756720728729</v>
      </c>
      <c r="AV13" s="236">
        <f t="shared" ref="AV13:AV52" si="31">AM13+AS13</f>
        <v>2310000</v>
      </c>
      <c r="AW13" s="236">
        <f t="shared" ref="AW13:AW52" si="32">AV13/(S13/100)</f>
        <v>51.321928460342143</v>
      </c>
      <c r="AY13" s="236">
        <f t="shared" ref="AY13:AY52" si="33">AG13+AV13</f>
        <v>4501000</v>
      </c>
      <c r="AZ13" s="236">
        <f t="shared" ref="AZ13:AZ52" si="34">AY13/(S13/100)</f>
        <v>100</v>
      </c>
      <c r="BB13" s="235">
        <f t="shared" ref="BB13:BB44" si="35">S13-AY13</f>
        <v>0</v>
      </c>
      <c r="BC13" s="236">
        <f t="shared" ref="BC13:BC40" si="36">BB13/(S13/100)</f>
        <v>0</v>
      </c>
      <c r="BD13" s="236">
        <f t="shared" ref="BD13:BD44" si="37">S13-BB13</f>
        <v>4501000</v>
      </c>
      <c r="BE13" s="93"/>
    </row>
    <row r="14" spans="1:57" ht="30" customHeight="1" x14ac:dyDescent="0.2">
      <c r="A14" s="74"/>
      <c r="B14" s="76"/>
      <c r="C14" s="76"/>
      <c r="D14" s="386" t="s">
        <v>43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86</v>
      </c>
      <c r="O14" s="396">
        <v>4541000</v>
      </c>
      <c r="P14" s="397">
        <f>P15</f>
        <v>4501000</v>
      </c>
      <c r="Q14" s="397">
        <f>Q15</f>
        <v>4930000</v>
      </c>
      <c r="R14" s="397">
        <f>R15</f>
        <v>5388000</v>
      </c>
      <c r="S14" s="397">
        <f>S15</f>
        <v>4501000</v>
      </c>
      <c r="T14" s="397"/>
      <c r="U14" s="397">
        <f t="shared" si="0"/>
        <v>421000</v>
      </c>
      <c r="V14" s="397">
        <f t="shared" si="0"/>
        <v>292000</v>
      </c>
      <c r="W14" s="397">
        <f t="shared" si="0"/>
        <v>333000</v>
      </c>
      <c r="X14" s="397">
        <f t="shared" si="21"/>
        <v>1046000</v>
      </c>
      <c r="Y14" s="397">
        <f t="shared" si="22"/>
        <v>23.239280159964451</v>
      </c>
      <c r="Z14" s="398"/>
      <c r="AA14" s="397">
        <f t="shared" si="2"/>
        <v>388500</v>
      </c>
      <c r="AB14" s="397">
        <f t="shared" si="2"/>
        <v>378500</v>
      </c>
      <c r="AC14" s="397">
        <f t="shared" si="2"/>
        <v>378000</v>
      </c>
      <c r="AD14" s="397">
        <f t="shared" si="23"/>
        <v>1145000</v>
      </c>
      <c r="AE14" s="397">
        <f t="shared" si="24"/>
        <v>25.438791379693402</v>
      </c>
      <c r="AF14" s="398"/>
      <c r="AG14" s="397">
        <f t="shared" si="25"/>
        <v>2191000</v>
      </c>
      <c r="AH14" s="397">
        <f t="shared" si="26"/>
        <v>48.678071539657857</v>
      </c>
      <c r="AI14" s="398"/>
      <c r="AJ14" s="397">
        <f t="shared" si="5"/>
        <v>406500</v>
      </c>
      <c r="AK14" s="397">
        <f t="shared" si="5"/>
        <v>406500</v>
      </c>
      <c r="AL14" s="397">
        <f t="shared" si="5"/>
        <v>435000</v>
      </c>
      <c r="AM14" s="397">
        <f t="shared" si="27"/>
        <v>1248000</v>
      </c>
      <c r="AN14" s="397">
        <f t="shared" si="28"/>
        <v>27.727171739613418</v>
      </c>
      <c r="AO14" s="398"/>
      <c r="AP14" s="397">
        <f t="shared" si="7"/>
        <v>472500</v>
      </c>
      <c r="AQ14" s="397">
        <f t="shared" si="7"/>
        <v>442500</v>
      </c>
      <c r="AR14" s="397">
        <f t="shared" si="7"/>
        <v>147000</v>
      </c>
      <c r="AS14" s="397">
        <f t="shared" si="29"/>
        <v>1062000</v>
      </c>
      <c r="AT14" s="397">
        <f t="shared" si="30"/>
        <v>23.594756720728729</v>
      </c>
      <c r="AU14" s="398"/>
      <c r="AV14" s="397">
        <f t="shared" si="31"/>
        <v>2310000</v>
      </c>
      <c r="AW14" s="397">
        <f t="shared" si="32"/>
        <v>51.321928460342143</v>
      </c>
      <c r="AX14" s="398"/>
      <c r="AY14" s="397">
        <f t="shared" si="33"/>
        <v>4501000</v>
      </c>
      <c r="AZ14" s="397">
        <f t="shared" si="34"/>
        <v>100</v>
      </c>
      <c r="BB14" s="95">
        <f t="shared" si="35"/>
        <v>0</v>
      </c>
      <c r="BC14" s="96">
        <f t="shared" si="36"/>
        <v>0</v>
      </c>
      <c r="BD14" s="96">
        <f t="shared" si="37"/>
        <v>4501000</v>
      </c>
      <c r="BE14" s="93"/>
    </row>
    <row r="15" spans="1:57" ht="23.2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4541000</v>
      </c>
      <c r="P15" s="99">
        <f t="shared" ref="P15:W16" si="38">P16</f>
        <v>4501000</v>
      </c>
      <c r="Q15" s="86">
        <f t="shared" si="38"/>
        <v>4930000</v>
      </c>
      <c r="R15" s="87">
        <f t="shared" si="38"/>
        <v>5388000</v>
      </c>
      <c r="S15" s="99">
        <f t="shared" si="38"/>
        <v>4501000</v>
      </c>
      <c r="T15" s="99"/>
      <c r="U15" s="99">
        <f t="shared" si="38"/>
        <v>421000</v>
      </c>
      <c r="V15" s="99">
        <f t="shared" si="38"/>
        <v>292000</v>
      </c>
      <c r="W15" s="99">
        <f t="shared" si="38"/>
        <v>333000</v>
      </c>
      <c r="X15" s="99">
        <f t="shared" si="21"/>
        <v>1046000</v>
      </c>
      <c r="Y15" s="99">
        <f t="shared" si="22"/>
        <v>23.239280159964451</v>
      </c>
      <c r="AA15" s="99">
        <f t="shared" ref="AA15:AC16" si="39">AA16</f>
        <v>388500</v>
      </c>
      <c r="AB15" s="99">
        <f t="shared" si="39"/>
        <v>378500</v>
      </c>
      <c r="AC15" s="99">
        <f t="shared" si="39"/>
        <v>378000</v>
      </c>
      <c r="AD15" s="99">
        <f t="shared" si="23"/>
        <v>1145000</v>
      </c>
      <c r="AE15" s="99">
        <f t="shared" si="24"/>
        <v>25.438791379693402</v>
      </c>
      <c r="AG15" s="99">
        <f t="shared" si="25"/>
        <v>2191000</v>
      </c>
      <c r="AH15" s="99">
        <f t="shared" si="26"/>
        <v>48.678071539657857</v>
      </c>
      <c r="AJ15" s="99">
        <f t="shared" ref="AJ15:AL16" si="40">AJ16</f>
        <v>406500</v>
      </c>
      <c r="AK15" s="99">
        <f t="shared" si="40"/>
        <v>406500</v>
      </c>
      <c r="AL15" s="99">
        <f t="shared" si="40"/>
        <v>435000</v>
      </c>
      <c r="AM15" s="99">
        <f t="shared" si="27"/>
        <v>1248000</v>
      </c>
      <c r="AN15" s="99">
        <f t="shared" si="28"/>
        <v>27.727171739613418</v>
      </c>
      <c r="AP15" s="99">
        <f t="shared" ref="AP15:AR16" si="41">AP16</f>
        <v>472500</v>
      </c>
      <c r="AQ15" s="99">
        <f t="shared" si="41"/>
        <v>442500</v>
      </c>
      <c r="AR15" s="99">
        <f t="shared" si="41"/>
        <v>147000</v>
      </c>
      <c r="AS15" s="99">
        <f t="shared" si="29"/>
        <v>1062000</v>
      </c>
      <c r="AT15" s="99">
        <f t="shared" si="30"/>
        <v>23.594756720728729</v>
      </c>
      <c r="AV15" s="99">
        <f t="shared" si="31"/>
        <v>2310000</v>
      </c>
      <c r="AW15" s="99">
        <f t="shared" si="32"/>
        <v>51.321928460342143</v>
      </c>
      <c r="AY15" s="99">
        <f t="shared" si="33"/>
        <v>4501000</v>
      </c>
      <c r="AZ15" s="99">
        <f t="shared" si="34"/>
        <v>100</v>
      </c>
      <c r="BB15" s="98">
        <f t="shared" si="35"/>
        <v>0</v>
      </c>
      <c r="BC15" s="99">
        <f t="shared" si="36"/>
        <v>0</v>
      </c>
      <c r="BD15" s="99">
        <f t="shared" si="37"/>
        <v>4501000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4541000</v>
      </c>
      <c r="P16" s="103">
        <f t="shared" si="38"/>
        <v>4501000</v>
      </c>
      <c r="Q16" s="125">
        <f t="shared" si="38"/>
        <v>4930000</v>
      </c>
      <c r="R16" s="126">
        <f t="shared" si="38"/>
        <v>5388000</v>
      </c>
      <c r="S16" s="103">
        <f t="shared" si="38"/>
        <v>4501000</v>
      </c>
      <c r="T16" s="103"/>
      <c r="U16" s="103">
        <f t="shared" si="38"/>
        <v>421000</v>
      </c>
      <c r="V16" s="103">
        <f t="shared" si="38"/>
        <v>292000</v>
      </c>
      <c r="W16" s="103">
        <f t="shared" si="38"/>
        <v>333000</v>
      </c>
      <c r="X16" s="103">
        <f t="shared" si="21"/>
        <v>1046000</v>
      </c>
      <c r="Y16" s="103">
        <f t="shared" si="22"/>
        <v>23.239280159964451</v>
      </c>
      <c r="AA16" s="103">
        <f t="shared" si="39"/>
        <v>388500</v>
      </c>
      <c r="AB16" s="103">
        <f t="shared" si="39"/>
        <v>378500</v>
      </c>
      <c r="AC16" s="103">
        <f t="shared" si="39"/>
        <v>378000</v>
      </c>
      <c r="AD16" s="103">
        <f t="shared" si="23"/>
        <v>1145000</v>
      </c>
      <c r="AE16" s="103">
        <f t="shared" si="24"/>
        <v>25.438791379693402</v>
      </c>
      <c r="AG16" s="103">
        <f t="shared" si="25"/>
        <v>2191000</v>
      </c>
      <c r="AH16" s="103">
        <f t="shared" si="26"/>
        <v>48.678071539657857</v>
      </c>
      <c r="AJ16" s="103">
        <f t="shared" si="40"/>
        <v>406500</v>
      </c>
      <c r="AK16" s="103">
        <f t="shared" si="40"/>
        <v>406500</v>
      </c>
      <c r="AL16" s="103">
        <f t="shared" si="40"/>
        <v>435000</v>
      </c>
      <c r="AM16" s="103">
        <f t="shared" si="27"/>
        <v>1248000</v>
      </c>
      <c r="AN16" s="103">
        <f t="shared" si="28"/>
        <v>27.727171739613418</v>
      </c>
      <c r="AP16" s="103">
        <f t="shared" si="41"/>
        <v>472500</v>
      </c>
      <c r="AQ16" s="103">
        <f t="shared" si="41"/>
        <v>442500</v>
      </c>
      <c r="AR16" s="103">
        <f t="shared" si="41"/>
        <v>147000</v>
      </c>
      <c r="AS16" s="103">
        <f t="shared" si="29"/>
        <v>1062000</v>
      </c>
      <c r="AT16" s="103">
        <f t="shared" si="30"/>
        <v>23.594756720728729</v>
      </c>
      <c r="AV16" s="103">
        <f t="shared" si="31"/>
        <v>2310000</v>
      </c>
      <c r="AW16" s="103">
        <f t="shared" si="32"/>
        <v>51.321928460342143</v>
      </c>
      <c r="AY16" s="103">
        <f t="shared" si="33"/>
        <v>4501000</v>
      </c>
      <c r="AZ16" s="103">
        <f t="shared" si="34"/>
        <v>100</v>
      </c>
      <c r="BB16" s="102">
        <f t="shared" si="35"/>
        <v>0</v>
      </c>
      <c r="BC16" s="103">
        <f t="shared" si="36"/>
        <v>0</v>
      </c>
      <c r="BD16" s="103">
        <f t="shared" si="37"/>
        <v>4501000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4541000</v>
      </c>
      <c r="P17" s="103">
        <f>P18+P31+P41+P52</f>
        <v>4501000</v>
      </c>
      <c r="Q17" s="125">
        <f>Q18+Q31+Q41+Q52</f>
        <v>4930000</v>
      </c>
      <c r="R17" s="126">
        <f>R18+R31+R41+R52</f>
        <v>5388000</v>
      </c>
      <c r="S17" s="103">
        <f>S18+S31+S41+S52</f>
        <v>4501000</v>
      </c>
      <c r="T17" s="103"/>
      <c r="U17" s="103">
        <f>U18+U31+U41+U52</f>
        <v>421000</v>
      </c>
      <c r="V17" s="103">
        <f>V18+V31+V41+V52</f>
        <v>292000</v>
      </c>
      <c r="W17" s="103">
        <f>W18+W31+W41+W52</f>
        <v>333000</v>
      </c>
      <c r="X17" s="103">
        <f t="shared" si="21"/>
        <v>1046000</v>
      </c>
      <c r="Y17" s="103">
        <f t="shared" si="22"/>
        <v>23.239280159964451</v>
      </c>
      <c r="AA17" s="103">
        <f>AA18+AA31+AA41+AA52</f>
        <v>388500</v>
      </c>
      <c r="AB17" s="103">
        <f>AB18+AB31+AB41+AB52</f>
        <v>378500</v>
      </c>
      <c r="AC17" s="103">
        <f>AC18+AC31+AC41+AC52</f>
        <v>378000</v>
      </c>
      <c r="AD17" s="103">
        <f t="shared" si="23"/>
        <v>1145000</v>
      </c>
      <c r="AE17" s="103">
        <f t="shared" si="24"/>
        <v>25.438791379693402</v>
      </c>
      <c r="AG17" s="103">
        <f t="shared" si="25"/>
        <v>2191000</v>
      </c>
      <c r="AH17" s="103">
        <f t="shared" si="26"/>
        <v>48.678071539657857</v>
      </c>
      <c r="AJ17" s="103">
        <f>AJ18+AJ31+AJ41+AJ52</f>
        <v>406500</v>
      </c>
      <c r="AK17" s="103">
        <f>AK18+AK31+AK41+AK52</f>
        <v>406500</v>
      </c>
      <c r="AL17" s="103">
        <f>AL18+AL31+AL41+AL52</f>
        <v>435000</v>
      </c>
      <c r="AM17" s="103">
        <f t="shared" si="27"/>
        <v>1248000</v>
      </c>
      <c r="AN17" s="103">
        <f t="shared" si="28"/>
        <v>27.727171739613418</v>
      </c>
      <c r="AP17" s="103">
        <f>AP18+AP31+AP41+AP52</f>
        <v>472500</v>
      </c>
      <c r="AQ17" s="103">
        <f>AQ18+AQ31+AQ41+AQ52</f>
        <v>442500</v>
      </c>
      <c r="AR17" s="103">
        <f>AR18+AR31+AR41+AR52</f>
        <v>147000</v>
      </c>
      <c r="AS17" s="103">
        <f t="shared" si="29"/>
        <v>1062000</v>
      </c>
      <c r="AT17" s="103">
        <f t="shared" si="30"/>
        <v>23.594756720728729</v>
      </c>
      <c r="AV17" s="103">
        <f t="shared" si="31"/>
        <v>2310000</v>
      </c>
      <c r="AW17" s="103">
        <f t="shared" si="32"/>
        <v>51.321928460342143</v>
      </c>
      <c r="AY17" s="103">
        <f t="shared" si="33"/>
        <v>4501000</v>
      </c>
      <c r="AZ17" s="103">
        <f t="shared" si="34"/>
        <v>100</v>
      </c>
      <c r="BB17" s="102">
        <f t="shared" si="35"/>
        <v>0</v>
      </c>
      <c r="BC17" s="103">
        <f t="shared" si="36"/>
        <v>0</v>
      </c>
      <c r="BD17" s="103">
        <f t="shared" si="37"/>
        <v>4501000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4141000</v>
      </c>
      <c r="P18" s="103">
        <f>P19</f>
        <v>4400000</v>
      </c>
      <c r="Q18" s="125">
        <f>Q19</f>
        <v>4827000</v>
      </c>
      <c r="R18" s="126">
        <f>R19</f>
        <v>5274000</v>
      </c>
      <c r="S18" s="103">
        <f>S19</f>
        <v>4400000</v>
      </c>
      <c r="T18" s="103"/>
      <c r="U18" s="103">
        <f>U19</f>
        <v>421000</v>
      </c>
      <c r="V18" s="103">
        <f>V19</f>
        <v>291000</v>
      </c>
      <c r="W18" s="103">
        <f>W19</f>
        <v>259000</v>
      </c>
      <c r="X18" s="103">
        <f t="shared" si="21"/>
        <v>971000</v>
      </c>
      <c r="Y18" s="103">
        <f t="shared" si="22"/>
        <v>22.068181818181817</v>
      </c>
      <c r="AA18" s="103">
        <f>AA19</f>
        <v>375500</v>
      </c>
      <c r="AB18" s="103">
        <f>AB19</f>
        <v>375500</v>
      </c>
      <c r="AC18" s="103">
        <f>AC19</f>
        <v>375000</v>
      </c>
      <c r="AD18" s="103">
        <f t="shared" si="23"/>
        <v>1126000</v>
      </c>
      <c r="AE18" s="103">
        <f t="shared" si="24"/>
        <v>25.59090909090909</v>
      </c>
      <c r="AG18" s="103">
        <f t="shared" si="25"/>
        <v>2097000</v>
      </c>
      <c r="AH18" s="103">
        <f t="shared" si="26"/>
        <v>47.659090909090907</v>
      </c>
      <c r="AJ18" s="103">
        <f>AJ19</f>
        <v>404500</v>
      </c>
      <c r="AK18" s="103">
        <f>AK19</f>
        <v>404500</v>
      </c>
      <c r="AL18" s="103">
        <f>AL19</f>
        <v>433000</v>
      </c>
      <c r="AM18" s="103">
        <f t="shared" si="27"/>
        <v>1242000</v>
      </c>
      <c r="AN18" s="103">
        <f t="shared" si="28"/>
        <v>28.227272727272727</v>
      </c>
      <c r="AP18" s="103">
        <f>AP19</f>
        <v>471500</v>
      </c>
      <c r="AQ18" s="103">
        <f>AQ19</f>
        <v>442500</v>
      </c>
      <c r="AR18" s="103">
        <f>AR19</f>
        <v>147000</v>
      </c>
      <c r="AS18" s="103">
        <f t="shared" si="29"/>
        <v>1061000</v>
      </c>
      <c r="AT18" s="103">
        <f t="shared" si="30"/>
        <v>24.113636363636363</v>
      </c>
      <c r="AV18" s="103">
        <f t="shared" si="31"/>
        <v>2303000</v>
      </c>
      <c r="AW18" s="103">
        <f t="shared" si="32"/>
        <v>52.340909090909093</v>
      </c>
      <c r="AY18" s="103">
        <f t="shared" si="33"/>
        <v>4400000</v>
      </c>
      <c r="AZ18" s="103">
        <f t="shared" si="34"/>
        <v>100</v>
      </c>
      <c r="BB18" s="102">
        <f t="shared" si="35"/>
        <v>0</v>
      </c>
      <c r="BC18" s="103">
        <f t="shared" si="36"/>
        <v>0</v>
      </c>
      <c r="BD18" s="103">
        <f t="shared" si="37"/>
        <v>4400000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4141000</v>
      </c>
      <c r="P19" s="121">
        <f>P20+P23+P26</f>
        <v>4400000</v>
      </c>
      <c r="Q19" s="122">
        <f>Q20+Q23+Q26</f>
        <v>4827000</v>
      </c>
      <c r="R19" s="123">
        <f>R20+R23+R26</f>
        <v>5274000</v>
      </c>
      <c r="S19" s="121">
        <f>S20+S23+S26</f>
        <v>4400000</v>
      </c>
      <c r="T19" s="121"/>
      <c r="U19" s="121">
        <f>U20+U23+U26</f>
        <v>421000</v>
      </c>
      <c r="V19" s="121">
        <f>V20+V23+V26</f>
        <v>291000</v>
      </c>
      <c r="W19" s="121">
        <f>W20+W23+W26</f>
        <v>259000</v>
      </c>
      <c r="X19" s="121">
        <f t="shared" si="21"/>
        <v>971000</v>
      </c>
      <c r="Y19" s="121">
        <f t="shared" si="22"/>
        <v>22.068181818181817</v>
      </c>
      <c r="AA19" s="121">
        <f>AA20+AA23+AA26</f>
        <v>375500</v>
      </c>
      <c r="AB19" s="121">
        <f>AB20+AB23+AB26</f>
        <v>375500</v>
      </c>
      <c r="AC19" s="121">
        <f>AC20+AC23+AC26</f>
        <v>375000</v>
      </c>
      <c r="AD19" s="121">
        <f t="shared" si="23"/>
        <v>1126000</v>
      </c>
      <c r="AE19" s="121">
        <f t="shared" si="24"/>
        <v>25.59090909090909</v>
      </c>
      <c r="AG19" s="121">
        <f t="shared" si="25"/>
        <v>2097000</v>
      </c>
      <c r="AH19" s="121">
        <f t="shared" si="26"/>
        <v>47.659090909090907</v>
      </c>
      <c r="AJ19" s="121">
        <f>AJ20+AJ23+AJ26</f>
        <v>404500</v>
      </c>
      <c r="AK19" s="121">
        <f>AK20+AK23+AK26</f>
        <v>404500</v>
      </c>
      <c r="AL19" s="121">
        <f>AL20+AL23+AL26</f>
        <v>433000</v>
      </c>
      <c r="AM19" s="121">
        <f t="shared" si="27"/>
        <v>1242000</v>
      </c>
      <c r="AN19" s="121">
        <f t="shared" si="28"/>
        <v>28.227272727272727</v>
      </c>
      <c r="AP19" s="121">
        <f>AP20+AP23+AP26</f>
        <v>471500</v>
      </c>
      <c r="AQ19" s="121">
        <f>AQ20+AQ23+AQ26</f>
        <v>442500</v>
      </c>
      <c r="AR19" s="121">
        <f>AR20+AR23+AR26</f>
        <v>147000</v>
      </c>
      <c r="AS19" s="121">
        <f t="shared" si="29"/>
        <v>1061000</v>
      </c>
      <c r="AT19" s="121">
        <f t="shared" si="30"/>
        <v>24.113636363636363</v>
      </c>
      <c r="AV19" s="121">
        <f t="shared" si="31"/>
        <v>2303000</v>
      </c>
      <c r="AW19" s="121">
        <f t="shared" si="32"/>
        <v>52.340909090909093</v>
      </c>
      <c r="AY19" s="121">
        <f t="shared" si="33"/>
        <v>4400000</v>
      </c>
      <c r="AZ19" s="121">
        <f t="shared" si="34"/>
        <v>100</v>
      </c>
      <c r="BB19" s="120">
        <f t="shared" si="35"/>
        <v>0</v>
      </c>
      <c r="BC19" s="121">
        <f t="shared" si="36"/>
        <v>0</v>
      </c>
      <c r="BD19" s="121">
        <f t="shared" si="37"/>
        <v>4400000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3395000</v>
      </c>
      <c r="P20" s="103">
        <f>P21+P22</f>
        <v>3670000</v>
      </c>
      <c r="Q20" s="125">
        <f>Q21+Q22</f>
        <v>3992000</v>
      </c>
      <c r="R20" s="126">
        <f>R21+R22</f>
        <v>4335000</v>
      </c>
      <c r="S20" s="103">
        <f>S21+S22</f>
        <v>3670000</v>
      </c>
      <c r="T20" s="103"/>
      <c r="U20" s="103">
        <f>U21+U22</f>
        <v>360000</v>
      </c>
      <c r="V20" s="103">
        <f>V21+V22</f>
        <v>245000</v>
      </c>
      <c r="W20" s="103">
        <f>W21+W22</f>
        <v>203000</v>
      </c>
      <c r="X20" s="103">
        <f t="shared" si="21"/>
        <v>808000</v>
      </c>
      <c r="Y20" s="103">
        <f t="shared" si="22"/>
        <v>22.016348773841962</v>
      </c>
      <c r="AA20" s="103">
        <f>AA21+AA22</f>
        <v>323000</v>
      </c>
      <c r="AB20" s="103">
        <f>AB21+AB22</f>
        <v>323000</v>
      </c>
      <c r="AC20" s="103">
        <f>AC21+AC22</f>
        <v>323000</v>
      </c>
      <c r="AD20" s="103">
        <f t="shared" si="23"/>
        <v>969000</v>
      </c>
      <c r="AE20" s="170">
        <f t="shared" ref="AE20:AE25" si="42">AD20/(P20/100)</f>
        <v>26.403269754768392</v>
      </c>
      <c r="AG20" s="103">
        <f t="shared" si="25"/>
        <v>1777000</v>
      </c>
      <c r="AH20" s="103">
        <f t="shared" si="26"/>
        <v>48.419618528610357</v>
      </c>
      <c r="AJ20" s="103">
        <f>AJ21+AJ22</f>
        <v>333000</v>
      </c>
      <c r="AK20" s="103">
        <f>AK21+AK22</f>
        <v>333000</v>
      </c>
      <c r="AL20" s="103">
        <f>AL21+AL22</f>
        <v>332000</v>
      </c>
      <c r="AM20" s="103">
        <f t="shared" si="27"/>
        <v>998000</v>
      </c>
      <c r="AN20" s="170">
        <f t="shared" ref="AN20:AN25" si="43">AM20/(P20/100)</f>
        <v>27.193460490463217</v>
      </c>
      <c r="AP20" s="103">
        <f>AP21+AP22</f>
        <v>400000</v>
      </c>
      <c r="AQ20" s="103">
        <f>AQ21+AQ22</f>
        <v>400000</v>
      </c>
      <c r="AR20" s="103">
        <f>AR21+AR22</f>
        <v>95000</v>
      </c>
      <c r="AS20" s="103">
        <f t="shared" si="29"/>
        <v>895000</v>
      </c>
      <c r="AT20" s="170">
        <f t="shared" ref="AT20:AT25" si="44">AS20/(P20/100)</f>
        <v>24.38692098092643</v>
      </c>
      <c r="AV20" s="103">
        <f t="shared" si="31"/>
        <v>1893000</v>
      </c>
      <c r="AW20" s="103">
        <f t="shared" si="32"/>
        <v>51.580381471389643</v>
      </c>
      <c r="AY20" s="103">
        <f t="shared" si="33"/>
        <v>3670000</v>
      </c>
      <c r="AZ20" s="103">
        <f t="shared" si="34"/>
        <v>100</v>
      </c>
      <c r="BB20" s="102">
        <f t="shared" si="35"/>
        <v>0</v>
      </c>
      <c r="BC20" s="103">
        <f t="shared" si="36"/>
        <v>0</v>
      </c>
      <c r="BD20" s="103">
        <f t="shared" si="37"/>
        <v>3670000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3345000</v>
      </c>
      <c r="P21" s="117">
        <v>3650000</v>
      </c>
      <c r="Q21" s="117">
        <v>3970000</v>
      </c>
      <c r="R21" s="117">
        <v>4305000</v>
      </c>
      <c r="S21" s="117">
        <v>3650000</v>
      </c>
      <c r="T21" s="117"/>
      <c r="U21" s="160">
        <v>360000</v>
      </c>
      <c r="V21" s="160">
        <v>245000</v>
      </c>
      <c r="W21" s="160">
        <v>200000</v>
      </c>
      <c r="X21" s="117">
        <f t="shared" si="21"/>
        <v>805000</v>
      </c>
      <c r="Y21" s="117">
        <f t="shared" si="22"/>
        <v>22.054794520547944</v>
      </c>
      <c r="AA21" s="160">
        <v>320000</v>
      </c>
      <c r="AB21" s="160">
        <v>320000</v>
      </c>
      <c r="AC21" s="160">
        <v>320000</v>
      </c>
      <c r="AD21" s="117">
        <f>AA21+AB21+AC21</f>
        <v>960000</v>
      </c>
      <c r="AE21" s="170">
        <f>AD21/(P21/100)</f>
        <v>26.301369863013697</v>
      </c>
      <c r="AG21" s="117">
        <f t="shared" si="25"/>
        <v>1765000</v>
      </c>
      <c r="AH21" s="117">
        <f t="shared" si="26"/>
        <v>48.356164383561641</v>
      </c>
      <c r="AJ21" s="160">
        <v>330000</v>
      </c>
      <c r="AK21" s="160">
        <v>330000</v>
      </c>
      <c r="AL21" s="160">
        <v>330000</v>
      </c>
      <c r="AM21" s="117">
        <f>AJ21+AK21+AL21</f>
        <v>990000</v>
      </c>
      <c r="AN21" s="170">
        <f>AM21/(P21/100)</f>
        <v>27.123287671232877</v>
      </c>
      <c r="AP21" s="160">
        <v>400000</v>
      </c>
      <c r="AQ21" s="160">
        <v>400000</v>
      </c>
      <c r="AR21" s="160">
        <v>95000</v>
      </c>
      <c r="AS21" s="117">
        <f>AP21+AQ21+AR21</f>
        <v>895000</v>
      </c>
      <c r="AT21" s="170">
        <f>AS21/(P21/100)</f>
        <v>24.520547945205479</v>
      </c>
      <c r="AV21" s="117">
        <f t="shared" si="31"/>
        <v>1885000</v>
      </c>
      <c r="AW21" s="117">
        <f t="shared" si="32"/>
        <v>51.643835616438359</v>
      </c>
      <c r="AY21" s="117">
        <f t="shared" si="33"/>
        <v>3650000</v>
      </c>
      <c r="AZ21" s="117">
        <f t="shared" si="34"/>
        <v>100</v>
      </c>
      <c r="BB21" s="117">
        <f t="shared" si="35"/>
        <v>0</v>
      </c>
      <c r="BC21" s="117">
        <f t="shared" si="36"/>
        <v>0</v>
      </c>
      <c r="BD21" s="117">
        <f t="shared" si="37"/>
        <v>3650000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4</v>
      </c>
      <c r="L22" s="83"/>
      <c r="M22" s="77"/>
      <c r="N22" s="128" t="s">
        <v>63</v>
      </c>
      <c r="O22" s="117">
        <v>50000</v>
      </c>
      <c r="P22" s="117">
        <v>20000</v>
      </c>
      <c r="Q22" s="117">
        <v>22000</v>
      </c>
      <c r="R22" s="117">
        <v>30000</v>
      </c>
      <c r="S22" s="117">
        <v>20000</v>
      </c>
      <c r="T22" s="117"/>
      <c r="U22" s="160"/>
      <c r="V22" s="160"/>
      <c r="W22" s="160">
        <v>3000</v>
      </c>
      <c r="X22" s="117">
        <f t="shared" si="21"/>
        <v>3000</v>
      </c>
      <c r="Y22" s="117">
        <f t="shared" si="22"/>
        <v>15</v>
      </c>
      <c r="AA22" s="160">
        <v>3000</v>
      </c>
      <c r="AB22" s="160">
        <v>3000</v>
      </c>
      <c r="AC22" s="160">
        <v>3000</v>
      </c>
      <c r="AD22" s="117">
        <f>AA22+AB22+AC22</f>
        <v>9000</v>
      </c>
      <c r="AE22" s="170">
        <f>AD22/(P22/100)</f>
        <v>45</v>
      </c>
      <c r="AG22" s="117">
        <f t="shared" si="25"/>
        <v>12000</v>
      </c>
      <c r="AH22" s="117">
        <f t="shared" si="26"/>
        <v>60</v>
      </c>
      <c r="AJ22" s="160">
        <v>3000</v>
      </c>
      <c r="AK22" s="160">
        <v>3000</v>
      </c>
      <c r="AL22" s="160">
        <v>2000</v>
      </c>
      <c r="AM22" s="117">
        <f>AJ22+AK22+AL22</f>
        <v>8000</v>
      </c>
      <c r="AN22" s="170">
        <f>AM22/(P22/100)</f>
        <v>40</v>
      </c>
      <c r="AP22" s="160"/>
      <c r="AQ22" s="160"/>
      <c r="AR22" s="160"/>
      <c r="AS22" s="117">
        <f>AP22+AQ22+AR22</f>
        <v>0</v>
      </c>
      <c r="AT22" s="170">
        <f>AS22/(P22/100)</f>
        <v>0</v>
      </c>
      <c r="AV22" s="117">
        <f t="shared" si="31"/>
        <v>8000</v>
      </c>
      <c r="AW22" s="117">
        <f t="shared" si="32"/>
        <v>40</v>
      </c>
      <c r="AY22" s="117">
        <f t="shared" si="33"/>
        <v>20000</v>
      </c>
      <c r="AZ22" s="117">
        <f t="shared" si="34"/>
        <v>100</v>
      </c>
      <c r="BB22" s="117">
        <f t="shared" si="35"/>
        <v>0</v>
      </c>
      <c r="BC22" s="117">
        <f t="shared" si="36"/>
        <v>0</v>
      </c>
      <c r="BD22" s="117">
        <f t="shared" si="37"/>
        <v>20000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124" t="s">
        <v>64</v>
      </c>
      <c r="K23" s="82"/>
      <c r="L23" s="83"/>
      <c r="M23" s="77"/>
      <c r="N23" s="101" t="s">
        <v>65</v>
      </c>
      <c r="O23" s="103">
        <v>709000</v>
      </c>
      <c r="P23" s="103">
        <f>P24+P25</f>
        <v>701000</v>
      </c>
      <c r="Q23" s="125">
        <f>Q24+Q25</f>
        <v>801000</v>
      </c>
      <c r="R23" s="126">
        <f>R24+R25</f>
        <v>901000</v>
      </c>
      <c r="S23" s="103">
        <f>S24+S25</f>
        <v>701000</v>
      </c>
      <c r="T23" s="103"/>
      <c r="U23" s="103">
        <f>U24+U25</f>
        <v>60000</v>
      </c>
      <c r="V23" s="103">
        <f>V24+V25</f>
        <v>45000</v>
      </c>
      <c r="W23" s="103">
        <f>W24+W25</f>
        <v>46000</v>
      </c>
      <c r="X23" s="103">
        <f t="shared" si="21"/>
        <v>151000</v>
      </c>
      <c r="Y23" s="103">
        <f t="shared" si="22"/>
        <v>21.540656205420827</v>
      </c>
      <c r="AA23" s="103">
        <f>AA24+AA25</f>
        <v>50000</v>
      </c>
      <c r="AB23" s="103">
        <f>AB24+AB25</f>
        <v>50000</v>
      </c>
      <c r="AC23" s="103">
        <f>AC24+AC25</f>
        <v>50000</v>
      </c>
      <c r="AD23" s="103">
        <f t="shared" si="23"/>
        <v>150000</v>
      </c>
      <c r="AE23" s="170">
        <f t="shared" si="42"/>
        <v>21.398002853067048</v>
      </c>
      <c r="AG23" s="103">
        <f t="shared" si="25"/>
        <v>301000</v>
      </c>
      <c r="AH23" s="103">
        <f t="shared" si="26"/>
        <v>42.938659058487872</v>
      </c>
      <c r="AJ23" s="103">
        <f>AJ24+AJ25</f>
        <v>70000</v>
      </c>
      <c r="AK23" s="103">
        <f>AK24+AK25</f>
        <v>70000</v>
      </c>
      <c r="AL23" s="103">
        <f>AL24+AL25</f>
        <v>100000</v>
      </c>
      <c r="AM23" s="103">
        <f t="shared" si="27"/>
        <v>240000</v>
      </c>
      <c r="AN23" s="170">
        <f t="shared" si="43"/>
        <v>34.236804564907274</v>
      </c>
      <c r="AP23" s="103">
        <f>AP24+AP25</f>
        <v>70000</v>
      </c>
      <c r="AQ23" s="103">
        <f>AQ24+AQ25</f>
        <v>40000</v>
      </c>
      <c r="AR23" s="103">
        <f>AR24+AR25</f>
        <v>50000</v>
      </c>
      <c r="AS23" s="103">
        <f t="shared" si="29"/>
        <v>160000</v>
      </c>
      <c r="AT23" s="170">
        <f t="shared" si="44"/>
        <v>22.824536376604851</v>
      </c>
      <c r="AV23" s="103">
        <f t="shared" si="31"/>
        <v>400000</v>
      </c>
      <c r="AW23" s="103">
        <f t="shared" si="32"/>
        <v>57.061340941512128</v>
      </c>
      <c r="AY23" s="103">
        <f t="shared" si="33"/>
        <v>701000</v>
      </c>
      <c r="AZ23" s="103">
        <f t="shared" si="34"/>
        <v>100</v>
      </c>
      <c r="BB23" s="102">
        <f t="shared" si="35"/>
        <v>0</v>
      </c>
      <c r="BC23" s="103">
        <f t="shared" si="36"/>
        <v>0</v>
      </c>
      <c r="BD23" s="103">
        <f t="shared" si="37"/>
        <v>701000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78"/>
      <c r="K24" s="127">
        <v>1</v>
      </c>
      <c r="L24" s="83"/>
      <c r="M24" s="77"/>
      <c r="N24" s="128" t="s">
        <v>62</v>
      </c>
      <c r="O24" s="117">
        <v>700000</v>
      </c>
      <c r="P24" s="117">
        <v>700000</v>
      </c>
      <c r="Q24" s="117">
        <v>800000</v>
      </c>
      <c r="R24" s="117">
        <v>900000</v>
      </c>
      <c r="S24" s="117">
        <v>700000</v>
      </c>
      <c r="T24" s="117"/>
      <c r="U24" s="160">
        <v>60000</v>
      </c>
      <c r="V24" s="160">
        <v>45000</v>
      </c>
      <c r="W24" s="160">
        <v>45000</v>
      </c>
      <c r="X24" s="117">
        <f t="shared" si="21"/>
        <v>150000</v>
      </c>
      <c r="Y24" s="117">
        <f t="shared" si="22"/>
        <v>21.428571428571427</v>
      </c>
      <c r="AA24" s="160">
        <v>50000</v>
      </c>
      <c r="AB24" s="160">
        <v>50000</v>
      </c>
      <c r="AC24" s="160">
        <v>50000</v>
      </c>
      <c r="AD24" s="117">
        <f t="shared" si="23"/>
        <v>150000</v>
      </c>
      <c r="AE24" s="170">
        <f t="shared" si="42"/>
        <v>21.428571428571427</v>
      </c>
      <c r="AG24" s="117">
        <f t="shared" si="25"/>
        <v>300000</v>
      </c>
      <c r="AH24" s="117">
        <f t="shared" si="26"/>
        <v>42.857142857142854</v>
      </c>
      <c r="AJ24" s="160">
        <v>70000</v>
      </c>
      <c r="AK24" s="160">
        <v>70000</v>
      </c>
      <c r="AL24" s="160">
        <v>100000</v>
      </c>
      <c r="AM24" s="117">
        <f t="shared" si="27"/>
        <v>240000</v>
      </c>
      <c r="AN24" s="170">
        <f t="shared" si="43"/>
        <v>34.285714285714285</v>
      </c>
      <c r="AP24" s="160">
        <v>70000</v>
      </c>
      <c r="AQ24" s="160">
        <v>40000</v>
      </c>
      <c r="AR24" s="160">
        <v>50000</v>
      </c>
      <c r="AS24" s="117">
        <f t="shared" si="29"/>
        <v>160000</v>
      </c>
      <c r="AT24" s="170">
        <f t="shared" si="44"/>
        <v>22.857142857142858</v>
      </c>
      <c r="AV24" s="117">
        <f t="shared" si="31"/>
        <v>400000</v>
      </c>
      <c r="AW24" s="117">
        <f t="shared" si="32"/>
        <v>57.142857142857146</v>
      </c>
      <c r="AY24" s="117">
        <f t="shared" si="33"/>
        <v>700000</v>
      </c>
      <c r="AZ24" s="117">
        <f t="shared" si="34"/>
        <v>100</v>
      </c>
      <c r="BB24" s="117">
        <f t="shared" si="35"/>
        <v>0</v>
      </c>
      <c r="BC24" s="117">
        <f t="shared" si="36"/>
        <v>0</v>
      </c>
      <c r="BD24" s="117">
        <f t="shared" si="37"/>
        <v>700000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4</v>
      </c>
      <c r="L25" s="83"/>
      <c r="M25" s="77"/>
      <c r="N25" s="128" t="s">
        <v>63</v>
      </c>
      <c r="O25" s="117">
        <v>9000</v>
      </c>
      <c r="P25" s="117">
        <v>1000</v>
      </c>
      <c r="Q25" s="117">
        <v>1000</v>
      </c>
      <c r="R25" s="117">
        <v>1000</v>
      </c>
      <c r="S25" s="117">
        <v>1000</v>
      </c>
      <c r="T25" s="117"/>
      <c r="U25" s="160"/>
      <c r="V25" s="160"/>
      <c r="W25" s="160">
        <v>1000</v>
      </c>
      <c r="X25" s="117">
        <f t="shared" si="21"/>
        <v>1000</v>
      </c>
      <c r="Y25" s="117">
        <f t="shared" si="22"/>
        <v>100</v>
      </c>
      <c r="AA25" s="160"/>
      <c r="AB25" s="160"/>
      <c r="AC25" s="160"/>
      <c r="AD25" s="117">
        <f t="shared" si="23"/>
        <v>0</v>
      </c>
      <c r="AE25" s="170">
        <f t="shared" si="42"/>
        <v>0</v>
      </c>
      <c r="AG25" s="117">
        <f t="shared" si="25"/>
        <v>1000</v>
      </c>
      <c r="AH25" s="117">
        <f t="shared" si="26"/>
        <v>100</v>
      </c>
      <c r="AJ25" s="160"/>
      <c r="AK25" s="160"/>
      <c r="AL25" s="160"/>
      <c r="AM25" s="117">
        <f t="shared" si="27"/>
        <v>0</v>
      </c>
      <c r="AN25" s="170">
        <f t="shared" si="43"/>
        <v>0</v>
      </c>
      <c r="AP25" s="160"/>
      <c r="AQ25" s="160"/>
      <c r="AR25" s="160"/>
      <c r="AS25" s="117">
        <f t="shared" si="29"/>
        <v>0</v>
      </c>
      <c r="AT25" s="170">
        <f t="shared" si="44"/>
        <v>0</v>
      </c>
      <c r="AV25" s="117">
        <f t="shared" si="31"/>
        <v>0</v>
      </c>
      <c r="AW25" s="117">
        <f t="shared" si="32"/>
        <v>0</v>
      </c>
      <c r="AY25" s="117">
        <f t="shared" si="33"/>
        <v>1000</v>
      </c>
      <c r="AZ25" s="117">
        <f t="shared" si="34"/>
        <v>100</v>
      </c>
      <c r="BB25" s="117">
        <f t="shared" si="35"/>
        <v>0</v>
      </c>
      <c r="BC25" s="117">
        <f t="shared" si="36"/>
        <v>0</v>
      </c>
      <c r="BD25" s="117">
        <f t="shared" si="37"/>
        <v>1000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52</v>
      </c>
      <c r="K26" s="82"/>
      <c r="L26" s="83"/>
      <c r="M26" s="77"/>
      <c r="N26" s="101" t="s">
        <v>53</v>
      </c>
      <c r="O26" s="102">
        <v>37000</v>
      </c>
      <c r="P26" s="103">
        <f>P27+P28+P29+P30</f>
        <v>29000</v>
      </c>
      <c r="Q26" s="125">
        <f>Q27+Q28+Q29+Q30</f>
        <v>34000</v>
      </c>
      <c r="R26" s="126">
        <f>R27+R28+R29+R30</f>
        <v>38000</v>
      </c>
      <c r="S26" s="103">
        <f>S27+S28+S29+S30</f>
        <v>29000</v>
      </c>
      <c r="T26" s="103"/>
      <c r="U26" s="103">
        <f>U27+U28+U29+U30</f>
        <v>1000</v>
      </c>
      <c r="V26" s="103">
        <f>V27+V28+V29+V30</f>
        <v>1000</v>
      </c>
      <c r="W26" s="103">
        <f>W27+W28+W29+W30</f>
        <v>10000</v>
      </c>
      <c r="X26" s="103">
        <f t="shared" si="21"/>
        <v>12000</v>
      </c>
      <c r="Y26" s="103">
        <f t="shared" si="22"/>
        <v>41.379310344827587</v>
      </c>
      <c r="AA26" s="103">
        <f>AA27+AA28+AA29+AA30</f>
        <v>2500</v>
      </c>
      <c r="AB26" s="103">
        <f>AB27+AB28+AB29+AB30</f>
        <v>2500</v>
      </c>
      <c r="AC26" s="103">
        <f>AC27+AC28+AC29+AC30</f>
        <v>2000</v>
      </c>
      <c r="AD26" s="103">
        <f t="shared" si="23"/>
        <v>7000</v>
      </c>
      <c r="AE26" s="103">
        <f>AD26/(S26/100)</f>
        <v>24.137931034482758</v>
      </c>
      <c r="AG26" s="103">
        <f t="shared" si="25"/>
        <v>19000</v>
      </c>
      <c r="AH26" s="103">
        <f t="shared" si="26"/>
        <v>65.517241379310349</v>
      </c>
      <c r="AJ26" s="103">
        <f>AJ27+AJ28+AJ29+AJ30</f>
        <v>1500</v>
      </c>
      <c r="AK26" s="103">
        <f>AK27+AK28+AK29+AK30</f>
        <v>1500</v>
      </c>
      <c r="AL26" s="103">
        <f>AL27+AL28+AL29+AL30</f>
        <v>1000</v>
      </c>
      <c r="AM26" s="103">
        <f t="shared" si="27"/>
        <v>4000</v>
      </c>
      <c r="AN26" s="103">
        <f>AM26/(S26/100)</f>
        <v>13.793103448275861</v>
      </c>
      <c r="AP26" s="103">
        <f>AP27+AP28+AP29+AP30</f>
        <v>1500</v>
      </c>
      <c r="AQ26" s="103">
        <f>AQ27+AQ28+AQ29+AQ30</f>
        <v>2500</v>
      </c>
      <c r="AR26" s="103">
        <f>AR27+AR28+AR29+AR30</f>
        <v>2000</v>
      </c>
      <c r="AS26" s="103">
        <f t="shared" si="29"/>
        <v>6000</v>
      </c>
      <c r="AT26" s="103">
        <f>AS26/(S26/100)</f>
        <v>20.689655172413794</v>
      </c>
      <c r="AV26" s="103">
        <f t="shared" si="31"/>
        <v>10000</v>
      </c>
      <c r="AW26" s="103">
        <f t="shared" si="32"/>
        <v>34.482758620689658</v>
      </c>
      <c r="AY26" s="103">
        <f t="shared" si="33"/>
        <v>29000</v>
      </c>
      <c r="AZ26" s="103">
        <f t="shared" si="34"/>
        <v>100</v>
      </c>
      <c r="BB26" s="102">
        <f t="shared" si="35"/>
        <v>0</v>
      </c>
      <c r="BC26" s="103">
        <f t="shared" si="36"/>
        <v>0</v>
      </c>
      <c r="BD26" s="103">
        <f t="shared" si="37"/>
        <v>29000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54</v>
      </c>
      <c r="O27" s="129">
        <v>5000</v>
      </c>
      <c r="P27" s="117">
        <v>6000</v>
      </c>
      <c r="Q27" s="117">
        <v>8000</v>
      </c>
      <c r="R27" s="117">
        <v>9000</v>
      </c>
      <c r="S27" s="117">
        <v>6000</v>
      </c>
      <c r="T27" s="117"/>
      <c r="U27" s="160"/>
      <c r="V27" s="160"/>
      <c r="W27" s="160">
        <v>2000</v>
      </c>
      <c r="X27" s="117">
        <f t="shared" si="21"/>
        <v>2000</v>
      </c>
      <c r="Y27" s="117">
        <f t="shared" si="22"/>
        <v>33.333333333333336</v>
      </c>
      <c r="AA27" s="160">
        <v>500</v>
      </c>
      <c r="AB27" s="160">
        <v>500</v>
      </c>
      <c r="AC27" s="160">
        <v>1000</v>
      </c>
      <c r="AD27" s="117">
        <f t="shared" si="23"/>
        <v>2000</v>
      </c>
      <c r="AE27" s="117">
        <f>AD27/(S27/100)</f>
        <v>33.333333333333336</v>
      </c>
      <c r="AG27" s="117">
        <f t="shared" si="25"/>
        <v>4000</v>
      </c>
      <c r="AH27" s="117">
        <f t="shared" si="26"/>
        <v>66.666666666666671</v>
      </c>
      <c r="AJ27" s="160">
        <v>500</v>
      </c>
      <c r="AK27" s="160">
        <v>500</v>
      </c>
      <c r="AL27" s="160"/>
      <c r="AM27" s="117">
        <f t="shared" si="27"/>
        <v>1000</v>
      </c>
      <c r="AN27" s="117">
        <f>AM27/(S27/100)</f>
        <v>16.666666666666668</v>
      </c>
      <c r="AP27" s="160">
        <v>500</v>
      </c>
      <c r="AQ27" s="160">
        <v>500</v>
      </c>
      <c r="AR27" s="160"/>
      <c r="AS27" s="117">
        <f t="shared" si="29"/>
        <v>1000</v>
      </c>
      <c r="AT27" s="117">
        <f>AS27/(S27/100)</f>
        <v>16.666666666666668</v>
      </c>
      <c r="AV27" s="117">
        <f t="shared" si="31"/>
        <v>2000</v>
      </c>
      <c r="AW27" s="117">
        <f t="shared" si="32"/>
        <v>33.333333333333336</v>
      </c>
      <c r="AY27" s="117">
        <f t="shared" si="33"/>
        <v>6000</v>
      </c>
      <c r="AZ27" s="117">
        <f t="shared" si="34"/>
        <v>100</v>
      </c>
      <c r="BB27" s="117">
        <f t="shared" si="35"/>
        <v>0</v>
      </c>
      <c r="BC27" s="117">
        <f t="shared" si="36"/>
        <v>0</v>
      </c>
      <c r="BD27" s="117">
        <f t="shared" si="37"/>
        <v>6000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3</v>
      </c>
      <c r="L28" s="83"/>
      <c r="M28" s="77"/>
      <c r="N28" s="128" t="s">
        <v>66</v>
      </c>
      <c r="O28" s="129">
        <v>20000</v>
      </c>
      <c r="P28" s="117">
        <v>16000</v>
      </c>
      <c r="Q28" s="117">
        <v>18000</v>
      </c>
      <c r="R28" s="117">
        <v>21000</v>
      </c>
      <c r="S28" s="117">
        <v>16000</v>
      </c>
      <c r="T28" s="117"/>
      <c r="U28" s="160"/>
      <c r="V28" s="160"/>
      <c r="W28" s="160">
        <v>5000</v>
      </c>
      <c r="X28" s="117">
        <f t="shared" si="21"/>
        <v>5000</v>
      </c>
      <c r="Y28" s="117">
        <f t="shared" si="22"/>
        <v>31.25</v>
      </c>
      <c r="AA28" s="160">
        <v>1000</v>
      </c>
      <c r="AB28" s="160">
        <v>1000</v>
      </c>
      <c r="AC28" s="160">
        <v>1000</v>
      </c>
      <c r="AD28" s="117">
        <f t="shared" si="23"/>
        <v>3000</v>
      </c>
      <c r="AE28" s="117">
        <f>AD28/(S28/100)</f>
        <v>18.75</v>
      </c>
      <c r="AG28" s="117">
        <f t="shared" si="25"/>
        <v>8000</v>
      </c>
      <c r="AH28" s="117">
        <f t="shared" si="26"/>
        <v>50</v>
      </c>
      <c r="AJ28" s="160">
        <v>1000</v>
      </c>
      <c r="AK28" s="160">
        <v>1000</v>
      </c>
      <c r="AL28" s="160">
        <v>1000</v>
      </c>
      <c r="AM28" s="117">
        <f t="shared" si="27"/>
        <v>3000</v>
      </c>
      <c r="AN28" s="117">
        <f>AM28/(S28/100)</f>
        <v>18.75</v>
      </c>
      <c r="AP28" s="160">
        <v>1000</v>
      </c>
      <c r="AQ28" s="160">
        <v>2000</v>
      </c>
      <c r="AR28" s="160">
        <v>2000</v>
      </c>
      <c r="AS28" s="117">
        <f t="shared" si="29"/>
        <v>5000</v>
      </c>
      <c r="AT28" s="117">
        <f>AS28/(S28/100)</f>
        <v>31.25</v>
      </c>
      <c r="AV28" s="117">
        <f t="shared" si="31"/>
        <v>8000</v>
      </c>
      <c r="AW28" s="117">
        <f t="shared" si="32"/>
        <v>50</v>
      </c>
      <c r="AY28" s="117">
        <f t="shared" si="33"/>
        <v>16000</v>
      </c>
      <c r="AZ28" s="117">
        <f t="shared" si="34"/>
        <v>100</v>
      </c>
      <c r="BB28" s="117">
        <f t="shared" si="35"/>
        <v>0</v>
      </c>
      <c r="BC28" s="117">
        <f t="shared" si="36"/>
        <v>0</v>
      </c>
      <c r="BD28" s="117">
        <f t="shared" si="37"/>
        <v>16000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5</v>
      </c>
      <c r="L29" s="83"/>
      <c r="M29" s="77"/>
      <c r="N29" s="128" t="s">
        <v>55</v>
      </c>
      <c r="O29" s="129">
        <v>5000</v>
      </c>
      <c r="P29" s="117">
        <v>4000</v>
      </c>
      <c r="Q29" s="117">
        <v>5000</v>
      </c>
      <c r="R29" s="117">
        <v>5000</v>
      </c>
      <c r="S29" s="117">
        <v>4000</v>
      </c>
      <c r="T29" s="117"/>
      <c r="U29" s="160">
        <v>1000</v>
      </c>
      <c r="V29" s="160">
        <v>1000</v>
      </c>
      <c r="W29" s="160">
        <v>2000</v>
      </c>
      <c r="X29" s="117">
        <f t="shared" si="21"/>
        <v>4000</v>
      </c>
      <c r="Y29" s="117">
        <f t="shared" si="22"/>
        <v>100</v>
      </c>
      <c r="AA29" s="160"/>
      <c r="AB29" s="160"/>
      <c r="AC29" s="160"/>
      <c r="AD29" s="117">
        <f t="shared" si="23"/>
        <v>0</v>
      </c>
      <c r="AE29" s="117">
        <f>AD29/(S29/100)</f>
        <v>0</v>
      </c>
      <c r="AG29" s="117">
        <f t="shared" si="25"/>
        <v>4000</v>
      </c>
      <c r="AH29" s="117">
        <f t="shared" si="26"/>
        <v>100</v>
      </c>
      <c r="AJ29" s="160"/>
      <c r="AK29" s="160"/>
      <c r="AL29" s="160"/>
      <c r="AM29" s="117">
        <f t="shared" si="27"/>
        <v>0</v>
      </c>
      <c r="AN29" s="117">
        <f>AM29/(S29/100)</f>
        <v>0</v>
      </c>
      <c r="AP29" s="160"/>
      <c r="AQ29" s="160"/>
      <c r="AR29" s="160"/>
      <c r="AS29" s="117">
        <f t="shared" si="29"/>
        <v>0</v>
      </c>
      <c r="AT29" s="117">
        <f>AS29/(S29/100)</f>
        <v>0</v>
      </c>
      <c r="AV29" s="117">
        <f t="shared" si="31"/>
        <v>0</v>
      </c>
      <c r="AW29" s="117">
        <f t="shared" si="32"/>
        <v>0</v>
      </c>
      <c r="AY29" s="117">
        <f t="shared" si="33"/>
        <v>4000</v>
      </c>
      <c r="AZ29" s="117">
        <f t="shared" si="34"/>
        <v>100</v>
      </c>
      <c r="BB29" s="117">
        <f t="shared" si="35"/>
        <v>0</v>
      </c>
      <c r="BC29" s="117">
        <f t="shared" si="36"/>
        <v>0</v>
      </c>
      <c r="BD29" s="117">
        <f t="shared" si="37"/>
        <v>4000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7</v>
      </c>
      <c r="L30" s="83"/>
      <c r="M30" s="77"/>
      <c r="N30" s="128" t="s">
        <v>56</v>
      </c>
      <c r="O30" s="129">
        <v>7000</v>
      </c>
      <c r="P30" s="117">
        <v>3000</v>
      </c>
      <c r="Q30" s="117">
        <v>3000</v>
      </c>
      <c r="R30" s="117">
        <v>3000</v>
      </c>
      <c r="S30" s="117">
        <v>3000</v>
      </c>
      <c r="T30" s="117"/>
      <c r="U30" s="160"/>
      <c r="V30" s="160"/>
      <c r="W30" s="160">
        <v>1000</v>
      </c>
      <c r="X30" s="117">
        <f t="shared" si="21"/>
        <v>1000</v>
      </c>
      <c r="Y30" s="117">
        <f t="shared" si="22"/>
        <v>33.333333333333336</v>
      </c>
      <c r="AA30" s="160">
        <v>1000</v>
      </c>
      <c r="AB30" s="160">
        <v>1000</v>
      </c>
      <c r="AC30" s="160"/>
      <c r="AD30" s="117">
        <f t="shared" si="23"/>
        <v>2000</v>
      </c>
      <c r="AE30" s="117">
        <f>AD30/(S30/100)</f>
        <v>66.666666666666671</v>
      </c>
      <c r="AG30" s="117">
        <f t="shared" si="25"/>
        <v>3000</v>
      </c>
      <c r="AH30" s="117">
        <f t="shared" si="26"/>
        <v>100</v>
      </c>
      <c r="AJ30" s="160"/>
      <c r="AK30" s="160"/>
      <c r="AL30" s="160"/>
      <c r="AM30" s="117">
        <f t="shared" si="27"/>
        <v>0</v>
      </c>
      <c r="AN30" s="117">
        <f>AM30/(S30/100)</f>
        <v>0</v>
      </c>
      <c r="AP30" s="160"/>
      <c r="AQ30" s="160"/>
      <c r="AR30" s="160"/>
      <c r="AS30" s="117">
        <f t="shared" si="29"/>
        <v>0</v>
      </c>
      <c r="AT30" s="117">
        <f>AS30/(S30/100)</f>
        <v>0</v>
      </c>
      <c r="AV30" s="117">
        <f t="shared" si="31"/>
        <v>0</v>
      </c>
      <c r="AW30" s="117">
        <f t="shared" si="32"/>
        <v>0</v>
      </c>
      <c r="AY30" s="117">
        <f t="shared" si="33"/>
        <v>3000</v>
      </c>
      <c r="AZ30" s="117">
        <f t="shared" si="34"/>
        <v>100</v>
      </c>
      <c r="BB30" s="117">
        <f t="shared" si="35"/>
        <v>0</v>
      </c>
      <c r="BC30" s="117">
        <f t="shared" si="36"/>
        <v>0</v>
      </c>
      <c r="BD30" s="117">
        <f t="shared" si="37"/>
        <v>3000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104"/>
      <c r="H31" s="106" t="s">
        <v>49</v>
      </c>
      <c r="I31" s="107"/>
      <c r="J31" s="108"/>
      <c r="K31" s="109"/>
      <c r="L31" s="110"/>
      <c r="M31" s="111"/>
      <c r="N31" s="112" t="s">
        <v>50</v>
      </c>
      <c r="O31" s="113">
        <v>337000</v>
      </c>
      <c r="P31" s="114">
        <f>P32</f>
        <v>83000</v>
      </c>
      <c r="Q31" s="115">
        <f>Q32</f>
        <v>85000</v>
      </c>
      <c r="R31" s="116">
        <f>R32</f>
        <v>96000</v>
      </c>
      <c r="S31" s="114">
        <f>S32</f>
        <v>83000</v>
      </c>
      <c r="T31" s="114"/>
      <c r="U31" s="114">
        <f>U32</f>
        <v>0</v>
      </c>
      <c r="V31" s="114">
        <f>V32</f>
        <v>1000</v>
      </c>
      <c r="W31" s="114">
        <f>W32</f>
        <v>71000</v>
      </c>
      <c r="X31" s="114">
        <f>X32</f>
        <v>72000</v>
      </c>
      <c r="Y31" s="114">
        <f t="shared" si="22"/>
        <v>86.746987951807228</v>
      </c>
      <c r="AA31" s="114">
        <f>AA32</f>
        <v>3000</v>
      </c>
      <c r="AB31" s="114">
        <f>AB32</f>
        <v>2000</v>
      </c>
      <c r="AC31" s="114">
        <f>AC32</f>
        <v>2000</v>
      </c>
      <c r="AD31" s="114">
        <f>AD32</f>
        <v>7000</v>
      </c>
      <c r="AE31" s="114">
        <f t="shared" ref="AE31:AE52" si="45">AD31/(S31/100)</f>
        <v>8.4337349397590362</v>
      </c>
      <c r="AG31" s="114">
        <f t="shared" si="25"/>
        <v>79000</v>
      </c>
      <c r="AH31" s="114">
        <f t="shared" si="26"/>
        <v>95.180722891566262</v>
      </c>
      <c r="AJ31" s="114">
        <f>AJ32</f>
        <v>1000</v>
      </c>
      <c r="AK31" s="114">
        <f>AK32</f>
        <v>1000</v>
      </c>
      <c r="AL31" s="114">
        <f>AL32</f>
        <v>1000</v>
      </c>
      <c r="AM31" s="114">
        <f>AM32</f>
        <v>3000</v>
      </c>
      <c r="AN31" s="114">
        <f t="shared" ref="AN31:AN52" si="46">AM31/(S31/100)</f>
        <v>3.6144578313253013</v>
      </c>
      <c r="AP31" s="114">
        <f>AP32</f>
        <v>1000</v>
      </c>
      <c r="AQ31" s="114">
        <f>AQ32</f>
        <v>0</v>
      </c>
      <c r="AR31" s="114">
        <f>AR32</f>
        <v>0</v>
      </c>
      <c r="AS31" s="114">
        <f>AS32</f>
        <v>1000</v>
      </c>
      <c r="AT31" s="114">
        <f t="shared" ref="AT31:AT52" si="47">AS31/(S31/100)</f>
        <v>1.2048192771084338</v>
      </c>
      <c r="AV31" s="114">
        <f>AV32</f>
        <v>4000</v>
      </c>
      <c r="AW31" s="114">
        <f t="shared" si="32"/>
        <v>4.8192771084337354</v>
      </c>
      <c r="AY31" s="114">
        <f t="shared" si="33"/>
        <v>83000</v>
      </c>
      <c r="AZ31" s="114">
        <f t="shared" si="34"/>
        <v>100</v>
      </c>
      <c r="BB31" s="114">
        <f t="shared" si="35"/>
        <v>0</v>
      </c>
      <c r="BC31" s="117">
        <f t="shared" si="36"/>
        <v>0</v>
      </c>
      <c r="BD31" s="114">
        <f t="shared" si="37"/>
        <v>83000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118">
        <v>2</v>
      </c>
      <c r="J32" s="78"/>
      <c r="K32" s="82"/>
      <c r="L32" s="83"/>
      <c r="M32" s="77"/>
      <c r="N32" s="119" t="s">
        <v>51</v>
      </c>
      <c r="O32" s="120">
        <v>337000</v>
      </c>
      <c r="P32" s="121">
        <f>P33+P36+P38</f>
        <v>83000</v>
      </c>
      <c r="Q32" s="122">
        <f>Q33+Q36+Q38</f>
        <v>85000</v>
      </c>
      <c r="R32" s="123">
        <f>R33+R36+R38</f>
        <v>96000</v>
      </c>
      <c r="S32" s="121">
        <f>S33+S36+S38</f>
        <v>83000</v>
      </c>
      <c r="T32" s="121"/>
      <c r="U32" s="121">
        <f>U33+U36+U38</f>
        <v>0</v>
      </c>
      <c r="V32" s="121">
        <f>V33+V36+V38</f>
        <v>1000</v>
      </c>
      <c r="W32" s="121">
        <f>W33+W36+W38</f>
        <v>71000</v>
      </c>
      <c r="X32" s="121">
        <f>X33+X36+X38</f>
        <v>72000</v>
      </c>
      <c r="Y32" s="121">
        <f t="shared" si="22"/>
        <v>86.746987951807228</v>
      </c>
      <c r="AA32" s="121">
        <f>AA33+AA36+AA38</f>
        <v>3000</v>
      </c>
      <c r="AB32" s="121">
        <f>AB33+AB36+AB38</f>
        <v>2000</v>
      </c>
      <c r="AC32" s="121">
        <f>AC33+AC36+AC38</f>
        <v>2000</v>
      </c>
      <c r="AD32" s="121">
        <f>AD33+AD36+AD38</f>
        <v>7000</v>
      </c>
      <c r="AE32" s="121">
        <f t="shared" si="45"/>
        <v>8.4337349397590362</v>
      </c>
      <c r="AG32" s="121">
        <f t="shared" si="25"/>
        <v>79000</v>
      </c>
      <c r="AH32" s="121">
        <f t="shared" si="26"/>
        <v>95.180722891566262</v>
      </c>
      <c r="AJ32" s="121">
        <f>AJ33+AJ36+AJ38</f>
        <v>1000</v>
      </c>
      <c r="AK32" s="121">
        <f>AK33+AK36+AK38</f>
        <v>1000</v>
      </c>
      <c r="AL32" s="121">
        <f>AL33+AL36+AL38</f>
        <v>1000</v>
      </c>
      <c r="AM32" s="121">
        <f>AM33+AM36+AM38</f>
        <v>3000</v>
      </c>
      <c r="AN32" s="121">
        <f t="shared" si="46"/>
        <v>3.6144578313253013</v>
      </c>
      <c r="AP32" s="121">
        <f>AP33+AP36+AP38</f>
        <v>1000</v>
      </c>
      <c r="AQ32" s="121">
        <f>AQ33+AQ36+AQ38</f>
        <v>0</v>
      </c>
      <c r="AR32" s="121">
        <f>AR33+AR36+AR38</f>
        <v>0</v>
      </c>
      <c r="AS32" s="121">
        <f>AS33+AS36+AS38</f>
        <v>1000</v>
      </c>
      <c r="AT32" s="121">
        <f t="shared" si="47"/>
        <v>1.2048192771084338</v>
      </c>
      <c r="AV32" s="121">
        <f t="shared" ref="AV32:AV48" si="48">AM32+AS32</f>
        <v>4000</v>
      </c>
      <c r="AW32" s="121">
        <f t="shared" si="32"/>
        <v>4.8192771084337354</v>
      </c>
      <c r="AY32" s="121">
        <f t="shared" si="33"/>
        <v>83000</v>
      </c>
      <c r="AZ32" s="121">
        <f t="shared" si="34"/>
        <v>100</v>
      </c>
      <c r="BB32" s="121">
        <f t="shared" si="35"/>
        <v>0</v>
      </c>
      <c r="BC32" s="117">
        <f t="shared" si="36"/>
        <v>0</v>
      </c>
      <c r="BD32" s="121">
        <f t="shared" si="37"/>
        <v>83000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81"/>
      <c r="J33" s="124" t="s">
        <v>60</v>
      </c>
      <c r="K33" s="82"/>
      <c r="L33" s="83"/>
      <c r="M33" s="77"/>
      <c r="N33" s="101" t="s">
        <v>61</v>
      </c>
      <c r="O33" s="102">
        <v>315000</v>
      </c>
      <c r="P33" s="103">
        <f>P34+P35</f>
        <v>70000</v>
      </c>
      <c r="Q33" s="125">
        <f>Q34+Q35</f>
        <v>72000</v>
      </c>
      <c r="R33" s="126">
        <f>R34+R35</f>
        <v>83000</v>
      </c>
      <c r="S33" s="103">
        <f>S34+S35</f>
        <v>70000</v>
      </c>
      <c r="T33" s="103"/>
      <c r="U33" s="103">
        <f>U34+U35</f>
        <v>0</v>
      </c>
      <c r="V33" s="103">
        <f>V34+V35</f>
        <v>1000</v>
      </c>
      <c r="W33" s="103">
        <f>W34+W35</f>
        <v>67000</v>
      </c>
      <c r="X33" s="103">
        <f>X34+X35</f>
        <v>68000</v>
      </c>
      <c r="Y33" s="103">
        <f t="shared" si="22"/>
        <v>97.142857142857139</v>
      </c>
      <c r="AA33" s="103">
        <f>AA34+AA35</f>
        <v>1000</v>
      </c>
      <c r="AB33" s="103">
        <f>AB34+AB35</f>
        <v>1000</v>
      </c>
      <c r="AC33" s="103">
        <f>AC34+AC35</f>
        <v>0</v>
      </c>
      <c r="AD33" s="103">
        <f>AD34+AD35</f>
        <v>2000</v>
      </c>
      <c r="AE33" s="103">
        <f t="shared" si="45"/>
        <v>2.8571428571428572</v>
      </c>
      <c r="AG33" s="103">
        <f t="shared" si="25"/>
        <v>70000</v>
      </c>
      <c r="AH33" s="103">
        <f t="shared" si="26"/>
        <v>100</v>
      </c>
      <c r="AJ33" s="103">
        <f>AJ34+AJ35</f>
        <v>0</v>
      </c>
      <c r="AK33" s="103">
        <f>AK34+AK35</f>
        <v>0</v>
      </c>
      <c r="AL33" s="103">
        <f>AL34+AL35</f>
        <v>0</v>
      </c>
      <c r="AM33" s="103">
        <f>AM34+AM35</f>
        <v>0</v>
      </c>
      <c r="AN33" s="103">
        <f t="shared" si="46"/>
        <v>0</v>
      </c>
      <c r="AP33" s="103">
        <f>AP34+AP35</f>
        <v>0</v>
      </c>
      <c r="AQ33" s="103">
        <f>AQ34+AQ35</f>
        <v>0</v>
      </c>
      <c r="AR33" s="103">
        <f>AR34+AR35</f>
        <v>0</v>
      </c>
      <c r="AS33" s="103">
        <f>AS34+AS35</f>
        <v>0</v>
      </c>
      <c r="AT33" s="103">
        <f t="shared" si="47"/>
        <v>0</v>
      </c>
      <c r="AV33" s="103">
        <f t="shared" si="48"/>
        <v>0</v>
      </c>
      <c r="AW33" s="103">
        <f t="shared" si="32"/>
        <v>0</v>
      </c>
      <c r="AY33" s="103">
        <f t="shared" si="33"/>
        <v>70000</v>
      </c>
      <c r="AZ33" s="103">
        <f t="shared" si="34"/>
        <v>100</v>
      </c>
      <c r="BB33" s="103">
        <f t="shared" si="35"/>
        <v>0</v>
      </c>
      <c r="BC33" s="117">
        <f t="shared" si="36"/>
        <v>0</v>
      </c>
      <c r="BD33" s="103">
        <f t="shared" si="37"/>
        <v>70000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78"/>
      <c r="K34" s="127">
        <v>1</v>
      </c>
      <c r="L34" s="83"/>
      <c r="M34" s="77"/>
      <c r="N34" s="128" t="s">
        <v>62</v>
      </c>
      <c r="O34" s="129">
        <v>290000</v>
      </c>
      <c r="P34" s="117">
        <v>60000</v>
      </c>
      <c r="Q34" s="117">
        <v>60000</v>
      </c>
      <c r="R34" s="117">
        <v>71000</v>
      </c>
      <c r="S34" s="117">
        <v>60000</v>
      </c>
      <c r="T34" s="117"/>
      <c r="U34" s="160"/>
      <c r="V34" s="160">
        <v>1000</v>
      </c>
      <c r="W34" s="160">
        <v>59000</v>
      </c>
      <c r="X34" s="117">
        <f>SUM(U34:W34)</f>
        <v>60000</v>
      </c>
      <c r="Y34" s="117">
        <f t="shared" si="22"/>
        <v>100</v>
      </c>
      <c r="AA34" s="160"/>
      <c r="AB34" s="160"/>
      <c r="AC34" s="160"/>
      <c r="AD34" s="117">
        <f>SUM(AA34:AC34)</f>
        <v>0</v>
      </c>
      <c r="AE34" s="117">
        <f t="shared" si="45"/>
        <v>0</v>
      </c>
      <c r="AG34" s="117">
        <f t="shared" si="25"/>
        <v>60000</v>
      </c>
      <c r="AH34" s="117">
        <f t="shared" si="26"/>
        <v>100</v>
      </c>
      <c r="AJ34" s="160"/>
      <c r="AK34" s="160"/>
      <c r="AL34" s="160"/>
      <c r="AM34" s="117">
        <f>SUM(AJ34:AL34)</f>
        <v>0</v>
      </c>
      <c r="AN34" s="117">
        <f t="shared" si="46"/>
        <v>0</v>
      </c>
      <c r="AP34" s="160"/>
      <c r="AQ34" s="160"/>
      <c r="AR34" s="160"/>
      <c r="AS34" s="117">
        <f>SUM(AP34:AR34)</f>
        <v>0</v>
      </c>
      <c r="AT34" s="117">
        <f t="shared" si="47"/>
        <v>0</v>
      </c>
      <c r="AV34" s="117">
        <f t="shared" si="48"/>
        <v>0</v>
      </c>
      <c r="AW34" s="117">
        <f t="shared" si="32"/>
        <v>0</v>
      </c>
      <c r="AY34" s="117">
        <f t="shared" si="33"/>
        <v>60000</v>
      </c>
      <c r="AZ34" s="117">
        <f t="shared" si="34"/>
        <v>100</v>
      </c>
      <c r="BB34" s="117">
        <f t="shared" si="35"/>
        <v>0</v>
      </c>
      <c r="BC34" s="117">
        <f t="shared" si="36"/>
        <v>0</v>
      </c>
      <c r="BD34" s="117">
        <f t="shared" si="37"/>
        <v>60000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78"/>
      <c r="K35" s="127">
        <v>4</v>
      </c>
      <c r="L35" s="83"/>
      <c r="M35" s="77"/>
      <c r="N35" s="128" t="s">
        <v>63</v>
      </c>
      <c r="O35" s="129">
        <v>25000</v>
      </c>
      <c r="P35" s="117">
        <v>10000</v>
      </c>
      <c r="Q35" s="117">
        <v>12000</v>
      </c>
      <c r="R35" s="117">
        <v>12000</v>
      </c>
      <c r="S35" s="117">
        <v>10000</v>
      </c>
      <c r="T35" s="117"/>
      <c r="U35" s="160"/>
      <c r="V35" s="160"/>
      <c r="W35" s="160">
        <v>8000</v>
      </c>
      <c r="X35" s="117">
        <f>SUM(U35:W35)</f>
        <v>8000</v>
      </c>
      <c r="Y35" s="117">
        <f t="shared" si="22"/>
        <v>80</v>
      </c>
      <c r="AA35" s="160">
        <v>1000</v>
      </c>
      <c r="AB35" s="160">
        <v>1000</v>
      </c>
      <c r="AC35" s="160"/>
      <c r="AD35" s="117">
        <f>SUM(AA35:AC35)</f>
        <v>2000</v>
      </c>
      <c r="AE35" s="117">
        <f t="shared" si="45"/>
        <v>20</v>
      </c>
      <c r="AG35" s="117">
        <f t="shared" si="25"/>
        <v>10000</v>
      </c>
      <c r="AH35" s="117">
        <f t="shared" si="26"/>
        <v>100</v>
      </c>
      <c r="AJ35" s="160"/>
      <c r="AK35" s="160"/>
      <c r="AL35" s="160"/>
      <c r="AM35" s="117">
        <f>SUM(AJ35:AL35)</f>
        <v>0</v>
      </c>
      <c r="AN35" s="117">
        <f t="shared" si="46"/>
        <v>0</v>
      </c>
      <c r="AP35" s="160"/>
      <c r="AQ35" s="160"/>
      <c r="AR35" s="160"/>
      <c r="AS35" s="117">
        <f>SUM(AP35:AR35)</f>
        <v>0</v>
      </c>
      <c r="AT35" s="117">
        <f t="shared" si="47"/>
        <v>0</v>
      </c>
      <c r="AV35" s="117">
        <f t="shared" si="48"/>
        <v>0</v>
      </c>
      <c r="AW35" s="117">
        <f t="shared" si="32"/>
        <v>0</v>
      </c>
      <c r="AY35" s="117">
        <f t="shared" si="33"/>
        <v>10000</v>
      </c>
      <c r="AZ35" s="117">
        <f t="shared" si="34"/>
        <v>100</v>
      </c>
      <c r="BB35" s="117">
        <f t="shared" si="35"/>
        <v>0</v>
      </c>
      <c r="BC35" s="117">
        <f t="shared" si="36"/>
        <v>0</v>
      </c>
      <c r="BD35" s="117">
        <f t="shared" si="37"/>
        <v>10000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124" t="s">
        <v>64</v>
      </c>
      <c r="K36" s="82"/>
      <c r="L36" s="83"/>
      <c r="M36" s="77"/>
      <c r="N36" s="101" t="s">
        <v>65</v>
      </c>
      <c r="O36" s="102">
        <v>7000</v>
      </c>
      <c r="P36" s="103">
        <f>P37</f>
        <v>1000</v>
      </c>
      <c r="Q36" s="125">
        <f>Q37</f>
        <v>1000</v>
      </c>
      <c r="R36" s="126">
        <f>R37</f>
        <v>1000</v>
      </c>
      <c r="S36" s="103">
        <f>S37</f>
        <v>1000</v>
      </c>
      <c r="T36" s="103"/>
      <c r="U36" s="103">
        <f>U37</f>
        <v>0</v>
      </c>
      <c r="V36" s="103">
        <f>V37</f>
        <v>0</v>
      </c>
      <c r="W36" s="103">
        <f>W37</f>
        <v>1000</v>
      </c>
      <c r="X36" s="103">
        <f>SUM(U36:W36)</f>
        <v>1000</v>
      </c>
      <c r="Y36" s="103">
        <f t="shared" si="22"/>
        <v>100</v>
      </c>
      <c r="AA36" s="103">
        <f>AA37</f>
        <v>0</v>
      </c>
      <c r="AB36" s="103">
        <f>AB37</f>
        <v>0</v>
      </c>
      <c r="AC36" s="103">
        <f>AC37</f>
        <v>0</v>
      </c>
      <c r="AD36" s="103">
        <f>SUM(AA36:AC36)</f>
        <v>0</v>
      </c>
      <c r="AE36" s="103">
        <f t="shared" si="45"/>
        <v>0</v>
      </c>
      <c r="AG36" s="103">
        <f t="shared" si="25"/>
        <v>1000</v>
      </c>
      <c r="AH36" s="103">
        <f t="shared" si="26"/>
        <v>100</v>
      </c>
      <c r="AJ36" s="103">
        <f>AJ37</f>
        <v>0</v>
      </c>
      <c r="AK36" s="103">
        <f>AK37</f>
        <v>0</v>
      </c>
      <c r="AL36" s="103">
        <f>AL37</f>
        <v>0</v>
      </c>
      <c r="AM36" s="103">
        <f>SUM(AJ36:AL36)</f>
        <v>0</v>
      </c>
      <c r="AN36" s="103">
        <f t="shared" si="46"/>
        <v>0</v>
      </c>
      <c r="AP36" s="103">
        <f>AP37</f>
        <v>0</v>
      </c>
      <c r="AQ36" s="103">
        <f>AQ37</f>
        <v>0</v>
      </c>
      <c r="AR36" s="103">
        <f>AR37</f>
        <v>0</v>
      </c>
      <c r="AS36" s="103">
        <f>SUM(AP36:AR36)</f>
        <v>0</v>
      </c>
      <c r="AT36" s="103">
        <f t="shared" si="47"/>
        <v>0</v>
      </c>
      <c r="AV36" s="103">
        <f t="shared" si="48"/>
        <v>0</v>
      </c>
      <c r="AW36" s="103">
        <f t="shared" si="32"/>
        <v>0</v>
      </c>
      <c r="AY36" s="103">
        <f t="shared" si="33"/>
        <v>1000</v>
      </c>
      <c r="AZ36" s="103">
        <f t="shared" si="34"/>
        <v>100</v>
      </c>
      <c r="BB36" s="103">
        <f t="shared" si="35"/>
        <v>0</v>
      </c>
      <c r="BC36" s="117">
        <f t="shared" si="36"/>
        <v>0</v>
      </c>
      <c r="BD36" s="103">
        <f t="shared" si="37"/>
        <v>1000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4</v>
      </c>
      <c r="L37" s="83"/>
      <c r="M37" s="77"/>
      <c r="N37" s="128" t="s">
        <v>63</v>
      </c>
      <c r="O37" s="129">
        <v>7000</v>
      </c>
      <c r="P37" s="117">
        <v>1000</v>
      </c>
      <c r="Q37" s="117">
        <v>1000</v>
      </c>
      <c r="R37" s="117">
        <v>1000</v>
      </c>
      <c r="S37" s="117">
        <v>1000</v>
      </c>
      <c r="T37" s="117"/>
      <c r="U37" s="117"/>
      <c r="V37" s="117"/>
      <c r="W37" s="117">
        <v>1000</v>
      </c>
      <c r="X37" s="117">
        <f>SUM(U37:W37)</f>
        <v>1000</v>
      </c>
      <c r="Y37" s="117">
        <f t="shared" si="22"/>
        <v>100</v>
      </c>
      <c r="AA37" s="117"/>
      <c r="AB37" s="117"/>
      <c r="AC37" s="117"/>
      <c r="AD37" s="117">
        <f>SUM(AA37:AC37)</f>
        <v>0</v>
      </c>
      <c r="AE37" s="117">
        <f t="shared" si="45"/>
        <v>0</v>
      </c>
      <c r="AG37" s="117">
        <f t="shared" si="25"/>
        <v>1000</v>
      </c>
      <c r="AH37" s="117">
        <f t="shared" si="26"/>
        <v>100</v>
      </c>
      <c r="AJ37" s="117"/>
      <c r="AK37" s="117"/>
      <c r="AL37" s="117"/>
      <c r="AM37" s="117">
        <f>SUM(AJ37:AL37)</f>
        <v>0</v>
      </c>
      <c r="AN37" s="117">
        <f t="shared" si="46"/>
        <v>0</v>
      </c>
      <c r="AP37" s="117"/>
      <c r="AQ37" s="117"/>
      <c r="AR37" s="117"/>
      <c r="AS37" s="117">
        <f>SUM(AP37:AR37)</f>
        <v>0</v>
      </c>
      <c r="AT37" s="117">
        <f t="shared" si="47"/>
        <v>0</v>
      </c>
      <c r="AV37" s="117">
        <f t="shared" si="48"/>
        <v>0</v>
      </c>
      <c r="AW37" s="117">
        <f t="shared" si="32"/>
        <v>0</v>
      </c>
      <c r="AY37" s="117">
        <f t="shared" si="33"/>
        <v>1000</v>
      </c>
      <c r="AZ37" s="117">
        <f t="shared" si="34"/>
        <v>100</v>
      </c>
      <c r="BB37" s="117">
        <f t="shared" si="35"/>
        <v>0</v>
      </c>
      <c r="BC37" s="117">
        <f t="shared" si="36"/>
        <v>0</v>
      </c>
      <c r="BD37" s="117">
        <f t="shared" si="37"/>
        <v>1000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24" t="s">
        <v>52</v>
      </c>
      <c r="K38" s="82"/>
      <c r="L38" s="83"/>
      <c r="M38" s="77"/>
      <c r="N38" s="101" t="s">
        <v>53</v>
      </c>
      <c r="O38" s="102">
        <v>15000</v>
      </c>
      <c r="P38" s="103">
        <f>P39+P40</f>
        <v>12000</v>
      </c>
      <c r="Q38" s="103">
        <f>Q39+Q40</f>
        <v>12000</v>
      </c>
      <c r="R38" s="103">
        <f>R39+R40</f>
        <v>12000</v>
      </c>
      <c r="S38" s="103">
        <f>S39+S40</f>
        <v>12000</v>
      </c>
      <c r="T38" s="103"/>
      <c r="U38" s="103">
        <f>U39+U40+U41</f>
        <v>0</v>
      </c>
      <c r="V38" s="103">
        <f>V39+V40+V41</f>
        <v>0</v>
      </c>
      <c r="W38" s="103">
        <f>W39+W40</f>
        <v>3000</v>
      </c>
      <c r="X38" s="103">
        <f>SUM(U38:W38)</f>
        <v>3000</v>
      </c>
      <c r="Y38" s="103">
        <f t="shared" si="22"/>
        <v>25</v>
      </c>
      <c r="AA38" s="103">
        <f>AA39+AA40</f>
        <v>2000</v>
      </c>
      <c r="AB38" s="103">
        <f>AB39+AB40</f>
        <v>1000</v>
      </c>
      <c r="AC38" s="103">
        <f>AC39+AC40</f>
        <v>2000</v>
      </c>
      <c r="AD38" s="103">
        <f>AD39+AD40</f>
        <v>5000</v>
      </c>
      <c r="AE38" s="103">
        <f t="shared" si="45"/>
        <v>41.666666666666664</v>
      </c>
      <c r="AG38" s="103">
        <f t="shared" si="25"/>
        <v>8000</v>
      </c>
      <c r="AH38" s="103">
        <f t="shared" si="26"/>
        <v>66.666666666666671</v>
      </c>
      <c r="AJ38" s="103">
        <f>AJ39+AJ40</f>
        <v>1000</v>
      </c>
      <c r="AK38" s="103">
        <f>AK39+AK40</f>
        <v>1000</v>
      </c>
      <c r="AL38" s="103">
        <f>AL39+AL40</f>
        <v>1000</v>
      </c>
      <c r="AM38" s="103">
        <f>AJ38+AK38+AL38</f>
        <v>3000</v>
      </c>
      <c r="AN38" s="103">
        <f t="shared" si="46"/>
        <v>25</v>
      </c>
      <c r="AP38" s="103">
        <f>AP39+AP40</f>
        <v>1000</v>
      </c>
      <c r="AQ38" s="103">
        <f>AQ39+AQ40</f>
        <v>0</v>
      </c>
      <c r="AR38" s="103">
        <f>AR39+AR40</f>
        <v>0</v>
      </c>
      <c r="AS38" s="103">
        <f>AS39+AS40+AS41</f>
        <v>1000</v>
      </c>
      <c r="AT38" s="103">
        <f t="shared" si="47"/>
        <v>8.3333333333333339</v>
      </c>
      <c r="AV38" s="103">
        <f t="shared" si="48"/>
        <v>4000</v>
      </c>
      <c r="AW38" s="103">
        <f t="shared" si="32"/>
        <v>33.333333333333336</v>
      </c>
      <c r="AY38" s="103">
        <f t="shared" si="33"/>
        <v>12000</v>
      </c>
      <c r="AZ38" s="103">
        <f t="shared" si="34"/>
        <v>100</v>
      </c>
      <c r="BB38" s="103">
        <f t="shared" si="35"/>
        <v>0</v>
      </c>
      <c r="BC38" s="117">
        <f t="shared" si="36"/>
        <v>0</v>
      </c>
      <c r="BD38" s="103">
        <f t="shared" si="37"/>
        <v>12000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5</v>
      </c>
      <c r="L39" s="83"/>
      <c r="M39" s="77"/>
      <c r="N39" s="128" t="s">
        <v>55</v>
      </c>
      <c r="O39" s="129">
        <v>3000</v>
      </c>
      <c r="P39" s="117">
        <v>3000</v>
      </c>
      <c r="Q39" s="117">
        <v>3000</v>
      </c>
      <c r="R39" s="117">
        <v>3000</v>
      </c>
      <c r="S39" s="117">
        <v>3000</v>
      </c>
      <c r="T39" s="117"/>
      <c r="U39" s="117"/>
      <c r="V39" s="117"/>
      <c r="W39" s="117">
        <v>1000</v>
      </c>
      <c r="X39" s="117">
        <f t="shared" ref="X39:X44" si="49">SUM(U39:W39)</f>
        <v>1000</v>
      </c>
      <c r="Y39" s="117">
        <f t="shared" si="22"/>
        <v>33.333333333333336</v>
      </c>
      <c r="AA39" s="117">
        <v>1000</v>
      </c>
      <c r="AB39" s="117"/>
      <c r="AC39" s="117">
        <v>1000</v>
      </c>
      <c r="AD39" s="117">
        <f t="shared" ref="AD39:AD44" si="50">SUM(AA39:AC39)</f>
        <v>2000</v>
      </c>
      <c r="AE39" s="117">
        <f t="shared" si="45"/>
        <v>66.666666666666671</v>
      </c>
      <c r="AG39" s="117">
        <f>X39+AD39</f>
        <v>3000</v>
      </c>
      <c r="AH39" s="117">
        <f t="shared" si="26"/>
        <v>100</v>
      </c>
      <c r="AJ39" s="117"/>
      <c r="AK39" s="117"/>
      <c r="AL39" s="117"/>
      <c r="AM39" s="117">
        <f t="shared" ref="AM39:AM44" si="51">SUM(AJ39:AL39)</f>
        <v>0</v>
      </c>
      <c r="AN39" s="117">
        <f t="shared" si="46"/>
        <v>0</v>
      </c>
      <c r="AP39" s="117"/>
      <c r="AQ39" s="117"/>
      <c r="AR39" s="117"/>
      <c r="AS39" s="117">
        <f t="shared" ref="AS39:AS44" si="52">SUM(AP39:AR39)</f>
        <v>0</v>
      </c>
      <c r="AT39" s="117">
        <f t="shared" si="47"/>
        <v>0</v>
      </c>
      <c r="AV39" s="117">
        <f t="shared" si="48"/>
        <v>0</v>
      </c>
      <c r="AW39" s="117">
        <f>AV39/(S39/100)</f>
        <v>0</v>
      </c>
      <c r="AY39" s="117">
        <f t="shared" si="33"/>
        <v>3000</v>
      </c>
      <c r="AZ39" s="117">
        <f t="shared" si="34"/>
        <v>100</v>
      </c>
      <c r="BB39" s="117">
        <f t="shared" si="35"/>
        <v>0</v>
      </c>
      <c r="BC39" s="117">
        <f t="shared" si="36"/>
        <v>0</v>
      </c>
      <c r="BD39" s="117">
        <f t="shared" si="37"/>
        <v>3000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78"/>
      <c r="K40" s="127">
        <v>7</v>
      </c>
      <c r="L40" s="83"/>
      <c r="M40" s="77"/>
      <c r="N40" s="128" t="s">
        <v>56</v>
      </c>
      <c r="O40" s="129">
        <v>12000</v>
      </c>
      <c r="P40" s="117">
        <v>9000</v>
      </c>
      <c r="Q40" s="117">
        <v>9000</v>
      </c>
      <c r="R40" s="117">
        <v>9000</v>
      </c>
      <c r="S40" s="117">
        <v>9000</v>
      </c>
      <c r="T40" s="117"/>
      <c r="U40" s="117"/>
      <c r="V40" s="117"/>
      <c r="W40" s="117">
        <v>2000</v>
      </c>
      <c r="X40" s="117">
        <f t="shared" si="49"/>
        <v>2000</v>
      </c>
      <c r="Y40" s="117">
        <f t="shared" si="22"/>
        <v>22.222222222222221</v>
      </c>
      <c r="AA40" s="117">
        <v>1000</v>
      </c>
      <c r="AB40" s="117">
        <v>1000</v>
      </c>
      <c r="AC40" s="117">
        <v>1000</v>
      </c>
      <c r="AD40" s="117">
        <f t="shared" si="50"/>
        <v>3000</v>
      </c>
      <c r="AE40" s="117">
        <f t="shared" si="45"/>
        <v>33.333333333333336</v>
      </c>
      <c r="AG40" s="117">
        <f>X40+AD40</f>
        <v>5000</v>
      </c>
      <c r="AH40" s="117">
        <f t="shared" si="26"/>
        <v>55.555555555555557</v>
      </c>
      <c r="AJ40" s="117">
        <v>1000</v>
      </c>
      <c r="AK40" s="117">
        <v>1000</v>
      </c>
      <c r="AL40" s="117">
        <v>1000</v>
      </c>
      <c r="AM40" s="117">
        <f t="shared" si="51"/>
        <v>3000</v>
      </c>
      <c r="AN40" s="117">
        <f t="shared" si="46"/>
        <v>33.333333333333336</v>
      </c>
      <c r="AP40" s="117">
        <v>1000</v>
      </c>
      <c r="AQ40" s="117"/>
      <c r="AR40" s="117"/>
      <c r="AS40" s="117">
        <f t="shared" si="52"/>
        <v>1000</v>
      </c>
      <c r="AT40" s="117">
        <f t="shared" si="47"/>
        <v>11.111111111111111</v>
      </c>
      <c r="AV40" s="117">
        <f t="shared" si="48"/>
        <v>4000</v>
      </c>
      <c r="AW40" s="117">
        <f>AV40/(S40/100)</f>
        <v>44.444444444444443</v>
      </c>
      <c r="AY40" s="117">
        <f t="shared" si="33"/>
        <v>9000</v>
      </c>
      <c r="AZ40" s="117">
        <f t="shared" si="34"/>
        <v>100</v>
      </c>
      <c r="BB40" s="117">
        <f t="shared" si="35"/>
        <v>0</v>
      </c>
      <c r="BC40" s="117">
        <f t="shared" si="36"/>
        <v>0</v>
      </c>
      <c r="BD40" s="117">
        <f t="shared" si="37"/>
        <v>9000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104"/>
      <c r="H41" s="130" t="s">
        <v>57</v>
      </c>
      <c r="I41" s="131"/>
      <c r="J41" s="132"/>
      <c r="K41" s="133"/>
      <c r="L41" s="134"/>
      <c r="M41" s="135"/>
      <c r="N41" s="136" t="s">
        <v>58</v>
      </c>
      <c r="O41" s="137">
        <v>63000</v>
      </c>
      <c r="P41" s="139">
        <f>P42</f>
        <v>14000</v>
      </c>
      <c r="Q41" s="139">
        <f>Q42</f>
        <v>14000</v>
      </c>
      <c r="R41" s="139">
        <f>R42</f>
        <v>14000</v>
      </c>
      <c r="S41" s="139">
        <f>S42</f>
        <v>14000</v>
      </c>
      <c r="T41" s="139"/>
      <c r="U41" s="139">
        <f>U42</f>
        <v>0</v>
      </c>
      <c r="V41" s="139">
        <f>V42</f>
        <v>0</v>
      </c>
      <c r="W41" s="139">
        <f>W42</f>
        <v>2000</v>
      </c>
      <c r="X41" s="139">
        <f t="shared" si="49"/>
        <v>2000</v>
      </c>
      <c r="Y41" s="139">
        <f t="shared" si="22"/>
        <v>14.285714285714286</v>
      </c>
      <c r="AA41" s="139">
        <f>AA42</f>
        <v>10000</v>
      </c>
      <c r="AB41" s="139">
        <f>AB42</f>
        <v>0</v>
      </c>
      <c r="AC41" s="139">
        <f>AC42</f>
        <v>1000</v>
      </c>
      <c r="AD41" s="139">
        <f t="shared" si="50"/>
        <v>11000</v>
      </c>
      <c r="AE41" s="139">
        <f t="shared" si="45"/>
        <v>78.571428571428569</v>
      </c>
      <c r="AG41" s="139">
        <f t="shared" si="25"/>
        <v>13000</v>
      </c>
      <c r="AH41" s="139">
        <f t="shared" si="26"/>
        <v>92.857142857142861</v>
      </c>
      <c r="AJ41" s="139">
        <f>AJ42</f>
        <v>1000</v>
      </c>
      <c r="AK41" s="139">
        <f>AK42</f>
        <v>0</v>
      </c>
      <c r="AL41" s="139">
        <f>AL42</f>
        <v>0</v>
      </c>
      <c r="AM41" s="139">
        <f t="shared" si="51"/>
        <v>1000</v>
      </c>
      <c r="AN41" s="139">
        <f t="shared" si="46"/>
        <v>7.1428571428571432</v>
      </c>
      <c r="AP41" s="139">
        <f>AP42</f>
        <v>0</v>
      </c>
      <c r="AQ41" s="139">
        <f>AQ42</f>
        <v>0</v>
      </c>
      <c r="AR41" s="139">
        <f>AR42</f>
        <v>0</v>
      </c>
      <c r="AS41" s="139">
        <f t="shared" si="52"/>
        <v>0</v>
      </c>
      <c r="AT41" s="139">
        <f t="shared" si="47"/>
        <v>0</v>
      </c>
      <c r="AV41" s="139">
        <f t="shared" si="48"/>
        <v>1000</v>
      </c>
      <c r="AW41" s="139">
        <f t="shared" ref="AW41:AW48" si="53">AV41/(S41/100)</f>
        <v>7.1428571428571432</v>
      </c>
      <c r="AY41" s="139">
        <f t="shared" si="33"/>
        <v>14000</v>
      </c>
      <c r="AZ41" s="139">
        <f t="shared" si="34"/>
        <v>100</v>
      </c>
      <c r="BB41" s="139">
        <f t="shared" si="35"/>
        <v>0</v>
      </c>
      <c r="BC41" s="139">
        <f t="shared" ref="BC41:BC48" si="54">BB41/(P41/100)</f>
        <v>0</v>
      </c>
      <c r="BD41" s="139">
        <f t="shared" si="37"/>
        <v>14000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79"/>
      <c r="H42" s="80"/>
      <c r="I42" s="118">
        <v>2</v>
      </c>
      <c r="J42" s="78"/>
      <c r="K42" s="82"/>
      <c r="L42" s="83"/>
      <c r="M42" s="77"/>
      <c r="N42" s="119" t="s">
        <v>51</v>
      </c>
      <c r="O42" s="120">
        <v>63000</v>
      </c>
      <c r="P42" s="121">
        <f>P43+P45</f>
        <v>14000</v>
      </c>
      <c r="Q42" s="121">
        <f>Q43+Q45</f>
        <v>14000</v>
      </c>
      <c r="R42" s="121">
        <f>R43+R45</f>
        <v>14000</v>
      </c>
      <c r="S42" s="121">
        <f>S43+S45</f>
        <v>14000</v>
      </c>
      <c r="T42" s="121"/>
      <c r="U42" s="121">
        <f>U43+U45</f>
        <v>0</v>
      </c>
      <c r="V42" s="121">
        <f>V43+V45</f>
        <v>0</v>
      </c>
      <c r="W42" s="121">
        <f>W43+W45</f>
        <v>2000</v>
      </c>
      <c r="X42" s="121">
        <f t="shared" si="49"/>
        <v>2000</v>
      </c>
      <c r="Y42" s="121">
        <f t="shared" si="22"/>
        <v>14.285714285714286</v>
      </c>
      <c r="AA42" s="121">
        <f>AA43+AA45</f>
        <v>10000</v>
      </c>
      <c r="AB42" s="121">
        <f>AB43+AB45</f>
        <v>0</v>
      </c>
      <c r="AC42" s="121">
        <f>AC43+AC45</f>
        <v>1000</v>
      </c>
      <c r="AD42" s="121">
        <f t="shared" si="50"/>
        <v>11000</v>
      </c>
      <c r="AE42" s="121">
        <f t="shared" si="45"/>
        <v>78.571428571428569</v>
      </c>
      <c r="AG42" s="121">
        <f t="shared" si="25"/>
        <v>13000</v>
      </c>
      <c r="AH42" s="121">
        <f t="shared" si="26"/>
        <v>92.857142857142861</v>
      </c>
      <c r="AJ42" s="121">
        <f>AJ43+AJ45</f>
        <v>1000</v>
      </c>
      <c r="AK42" s="121">
        <f>AK43+AK45</f>
        <v>0</v>
      </c>
      <c r="AL42" s="121">
        <f>AL43+AL45</f>
        <v>0</v>
      </c>
      <c r="AM42" s="121">
        <f t="shared" si="51"/>
        <v>1000</v>
      </c>
      <c r="AN42" s="121">
        <f t="shared" si="46"/>
        <v>7.1428571428571432</v>
      </c>
      <c r="AP42" s="121">
        <f>AP43+AP45</f>
        <v>0</v>
      </c>
      <c r="AQ42" s="121">
        <f>AQ43+AQ45</f>
        <v>0</v>
      </c>
      <c r="AR42" s="121">
        <f>AR43+AR45</f>
        <v>0</v>
      </c>
      <c r="AS42" s="121">
        <f t="shared" si="52"/>
        <v>0</v>
      </c>
      <c r="AT42" s="121">
        <f t="shared" si="47"/>
        <v>0</v>
      </c>
      <c r="AV42" s="121">
        <f t="shared" si="48"/>
        <v>1000</v>
      </c>
      <c r="AW42" s="121">
        <f t="shared" si="53"/>
        <v>7.1428571428571432</v>
      </c>
      <c r="AY42" s="121">
        <f t="shared" si="33"/>
        <v>14000</v>
      </c>
      <c r="AZ42" s="121">
        <f t="shared" si="34"/>
        <v>100</v>
      </c>
      <c r="BB42" s="121">
        <f t="shared" si="35"/>
        <v>0</v>
      </c>
      <c r="BC42" s="121">
        <f t="shared" si="54"/>
        <v>0</v>
      </c>
      <c r="BD42" s="121">
        <f t="shared" si="37"/>
        <v>14000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81"/>
      <c r="J43" s="124" t="s">
        <v>60</v>
      </c>
      <c r="K43" s="82"/>
      <c r="L43" s="83"/>
      <c r="M43" s="77"/>
      <c r="N43" s="101" t="s">
        <v>61</v>
      </c>
      <c r="O43" s="102">
        <v>60000</v>
      </c>
      <c r="P43" s="103">
        <f>P44</f>
        <v>10000</v>
      </c>
      <c r="Q43" s="103">
        <f>Q44</f>
        <v>10000</v>
      </c>
      <c r="R43" s="103">
        <f>R44</f>
        <v>10000</v>
      </c>
      <c r="S43" s="103">
        <f>S44</f>
        <v>10000</v>
      </c>
      <c r="T43" s="103"/>
      <c r="U43" s="103">
        <f>U44</f>
        <v>0</v>
      </c>
      <c r="V43" s="103">
        <f>V44</f>
        <v>0</v>
      </c>
      <c r="W43" s="103">
        <f>W44</f>
        <v>0</v>
      </c>
      <c r="X43" s="103">
        <f t="shared" si="49"/>
        <v>0</v>
      </c>
      <c r="Y43" s="103">
        <f t="shared" si="22"/>
        <v>0</v>
      </c>
      <c r="AA43" s="103">
        <f>AA44</f>
        <v>10000</v>
      </c>
      <c r="AB43" s="103">
        <f>AB44</f>
        <v>0</v>
      </c>
      <c r="AC43" s="103">
        <f>AC44</f>
        <v>0</v>
      </c>
      <c r="AD43" s="103">
        <f t="shared" si="50"/>
        <v>10000</v>
      </c>
      <c r="AE43" s="103">
        <f t="shared" si="45"/>
        <v>100</v>
      </c>
      <c r="AG43" s="103">
        <f t="shared" si="25"/>
        <v>10000</v>
      </c>
      <c r="AH43" s="103">
        <f t="shared" si="26"/>
        <v>100</v>
      </c>
      <c r="AJ43" s="103">
        <f>AJ44</f>
        <v>0</v>
      </c>
      <c r="AK43" s="103">
        <f>AK44</f>
        <v>0</v>
      </c>
      <c r="AL43" s="103">
        <f>AL44</f>
        <v>0</v>
      </c>
      <c r="AM43" s="103">
        <f t="shared" si="51"/>
        <v>0</v>
      </c>
      <c r="AN43" s="103">
        <f t="shared" si="46"/>
        <v>0</v>
      </c>
      <c r="AP43" s="103">
        <f>AP44</f>
        <v>0</v>
      </c>
      <c r="AQ43" s="103">
        <f>AQ44</f>
        <v>0</v>
      </c>
      <c r="AR43" s="103">
        <f>AR44</f>
        <v>0</v>
      </c>
      <c r="AS43" s="103">
        <f t="shared" si="52"/>
        <v>0</v>
      </c>
      <c r="AT43" s="103">
        <f t="shared" si="47"/>
        <v>0</v>
      </c>
      <c r="AV43" s="103">
        <f t="shared" si="48"/>
        <v>0</v>
      </c>
      <c r="AW43" s="103">
        <f t="shared" si="53"/>
        <v>0</v>
      </c>
      <c r="AY43" s="103">
        <f t="shared" si="33"/>
        <v>10000</v>
      </c>
      <c r="AZ43" s="103">
        <f t="shared" si="34"/>
        <v>100</v>
      </c>
      <c r="BB43" s="103">
        <f t="shared" si="35"/>
        <v>0</v>
      </c>
      <c r="BC43" s="103">
        <f t="shared" si="54"/>
        <v>0</v>
      </c>
      <c r="BD43" s="103">
        <f t="shared" si="37"/>
        <v>10000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79"/>
      <c r="H44" s="80"/>
      <c r="I44" s="81"/>
      <c r="J44" s="78"/>
      <c r="K44" s="127">
        <v>1</v>
      </c>
      <c r="L44" s="83"/>
      <c r="M44" s="77"/>
      <c r="N44" s="128" t="s">
        <v>62</v>
      </c>
      <c r="O44" s="129">
        <v>60000</v>
      </c>
      <c r="P44" s="117">
        <v>10000</v>
      </c>
      <c r="Q44" s="117">
        <v>10000</v>
      </c>
      <c r="R44" s="117">
        <v>10000</v>
      </c>
      <c r="S44" s="117">
        <v>10000</v>
      </c>
      <c r="T44" s="117"/>
      <c r="U44" s="117"/>
      <c r="V44" s="117"/>
      <c r="W44" s="117"/>
      <c r="X44" s="117">
        <f t="shared" si="49"/>
        <v>0</v>
      </c>
      <c r="Y44" s="117">
        <f t="shared" si="22"/>
        <v>0</v>
      </c>
      <c r="AA44" s="117">
        <v>10000</v>
      </c>
      <c r="AB44" s="117"/>
      <c r="AC44" s="117"/>
      <c r="AD44" s="117">
        <f t="shared" si="50"/>
        <v>10000</v>
      </c>
      <c r="AE44" s="117">
        <f t="shared" si="45"/>
        <v>100</v>
      </c>
      <c r="AG44" s="117">
        <f t="shared" si="25"/>
        <v>10000</v>
      </c>
      <c r="AH44" s="117">
        <f t="shared" si="26"/>
        <v>100</v>
      </c>
      <c r="AJ44" s="117"/>
      <c r="AK44" s="117"/>
      <c r="AL44" s="117"/>
      <c r="AM44" s="117">
        <f t="shared" si="51"/>
        <v>0</v>
      </c>
      <c r="AN44" s="117">
        <f t="shared" si="46"/>
        <v>0</v>
      </c>
      <c r="AP44" s="117"/>
      <c r="AQ44" s="117"/>
      <c r="AR44" s="117"/>
      <c r="AS44" s="117">
        <f t="shared" si="52"/>
        <v>0</v>
      </c>
      <c r="AT44" s="117">
        <f t="shared" si="47"/>
        <v>0</v>
      </c>
      <c r="AV44" s="117">
        <f t="shared" si="48"/>
        <v>0</v>
      </c>
      <c r="AW44" s="117">
        <f t="shared" si="53"/>
        <v>0</v>
      </c>
      <c r="AY44" s="117">
        <f t="shared" si="33"/>
        <v>10000</v>
      </c>
      <c r="AZ44" s="117">
        <f t="shared" si="34"/>
        <v>100</v>
      </c>
      <c r="BB44" s="117">
        <f t="shared" si="35"/>
        <v>0</v>
      </c>
      <c r="BC44" s="117">
        <f t="shared" si="54"/>
        <v>0</v>
      </c>
      <c r="BD44" s="117">
        <f t="shared" si="37"/>
        <v>10000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81"/>
      <c r="J45" s="124" t="s">
        <v>52</v>
      </c>
      <c r="K45" s="82"/>
      <c r="L45" s="83"/>
      <c r="M45" s="77"/>
      <c r="N45" s="101" t="s">
        <v>53</v>
      </c>
      <c r="O45" s="102">
        <v>3000</v>
      </c>
      <c r="P45" s="103">
        <f>P47+P48</f>
        <v>4000</v>
      </c>
      <c r="Q45" s="103">
        <f>Q47+Q48</f>
        <v>4000</v>
      </c>
      <c r="R45" s="103">
        <f>R47+R48</f>
        <v>4000</v>
      </c>
      <c r="S45" s="103">
        <f>S47+S48</f>
        <v>4000</v>
      </c>
      <c r="T45" s="103"/>
      <c r="U45" s="103">
        <f>U46+U47+U48</f>
        <v>0</v>
      </c>
      <c r="V45" s="103">
        <f>V46+V47+V48</f>
        <v>0</v>
      </c>
      <c r="W45" s="103">
        <f>W46+W47+W48</f>
        <v>2000</v>
      </c>
      <c r="X45" s="103">
        <f>X46+X47+X48</f>
        <v>2000</v>
      </c>
      <c r="Y45" s="103">
        <f t="shared" si="22"/>
        <v>50</v>
      </c>
      <c r="AA45" s="103">
        <f>AA46+AA47+AA48</f>
        <v>0</v>
      </c>
      <c r="AB45" s="103">
        <f>AB46+AB47+AB48</f>
        <v>0</v>
      </c>
      <c r="AC45" s="103">
        <f>AC46+AC47+AC48</f>
        <v>1000</v>
      </c>
      <c r="AD45" s="103">
        <f>AD46+AD47+AD48</f>
        <v>1000</v>
      </c>
      <c r="AE45" s="103">
        <f t="shared" si="45"/>
        <v>25</v>
      </c>
      <c r="AG45" s="103">
        <f t="shared" si="25"/>
        <v>3000</v>
      </c>
      <c r="AH45" s="103">
        <f t="shared" si="26"/>
        <v>75</v>
      </c>
      <c r="AJ45" s="103">
        <f>AJ46+AJ47+AJ48</f>
        <v>1000</v>
      </c>
      <c r="AK45" s="103">
        <f>AK46+AK47+AK48</f>
        <v>0</v>
      </c>
      <c r="AL45" s="103">
        <f>AL46+AL47+AL48</f>
        <v>0</v>
      </c>
      <c r="AM45" s="103">
        <f>AM46+AM47+AM48</f>
        <v>1000</v>
      </c>
      <c r="AN45" s="103">
        <f t="shared" si="46"/>
        <v>25</v>
      </c>
      <c r="AP45" s="103">
        <f>AP46+AP47+AP48</f>
        <v>0</v>
      </c>
      <c r="AQ45" s="103">
        <f>AQ46+AQ47+AQ48</f>
        <v>0</v>
      </c>
      <c r="AR45" s="103">
        <f>AR46+AR47+AR48</f>
        <v>0</v>
      </c>
      <c r="AS45" s="103">
        <f>AS46+AS47+AS48</f>
        <v>0</v>
      </c>
      <c r="AT45" s="103">
        <f t="shared" si="47"/>
        <v>0</v>
      </c>
      <c r="AV45" s="103">
        <f t="shared" si="48"/>
        <v>1000</v>
      </c>
      <c r="AW45" s="103">
        <f t="shared" si="53"/>
        <v>25</v>
      </c>
      <c r="AY45" s="103">
        <f t="shared" si="33"/>
        <v>4000</v>
      </c>
      <c r="AZ45" s="103">
        <f t="shared" si="34"/>
        <v>100</v>
      </c>
      <c r="BB45" s="103">
        <f t="shared" ref="BB45:BB48" si="55">S45-AY45</f>
        <v>0</v>
      </c>
      <c r="BC45" s="103">
        <f t="shared" si="54"/>
        <v>0</v>
      </c>
      <c r="BD45" s="103">
        <f t="shared" ref="BD45:BD48" si="56">S45-BB45</f>
        <v>4000</v>
      </c>
      <c r="BE45" s="93"/>
    </row>
    <row r="46" spans="1:57" ht="24.95" hidden="1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78"/>
      <c r="K46" s="127">
        <v>2</v>
      </c>
      <c r="L46" s="83"/>
      <c r="M46" s="77"/>
      <c r="N46" s="128" t="s">
        <v>54</v>
      </c>
      <c r="O46" s="129">
        <v>0</v>
      </c>
      <c r="P46" s="117" t="e">
        <f>#REF!</f>
        <v>#REF!</v>
      </c>
      <c r="Q46" s="239" t="e">
        <f>#REF!</f>
        <v>#REF!</v>
      </c>
      <c r="R46" s="240" t="e">
        <f>#REF!</f>
        <v>#REF!</v>
      </c>
      <c r="S46" s="117" t="e">
        <f>#REF!</f>
        <v>#REF!</v>
      </c>
      <c r="T46" s="117"/>
      <c r="U46" s="117"/>
      <c r="V46" s="117"/>
      <c r="W46" s="117"/>
      <c r="X46" s="117"/>
      <c r="Y46" s="117" t="e">
        <f t="shared" si="22"/>
        <v>#REF!</v>
      </c>
      <c r="AA46" s="117"/>
      <c r="AB46" s="117"/>
      <c r="AC46" s="117"/>
      <c r="AD46" s="117"/>
      <c r="AE46" s="117" t="e">
        <f t="shared" si="45"/>
        <v>#REF!</v>
      </c>
      <c r="AG46" s="117">
        <f t="shared" si="25"/>
        <v>0</v>
      </c>
      <c r="AH46" s="117" t="e">
        <f t="shared" si="26"/>
        <v>#REF!</v>
      </c>
      <c r="AJ46" s="117"/>
      <c r="AK46" s="117"/>
      <c r="AL46" s="117"/>
      <c r="AM46" s="117"/>
      <c r="AN46" s="117" t="e">
        <f t="shared" si="46"/>
        <v>#REF!</v>
      </c>
      <c r="AP46" s="117"/>
      <c r="AQ46" s="117"/>
      <c r="AR46" s="117"/>
      <c r="AS46" s="117"/>
      <c r="AT46" s="117" t="e">
        <f t="shared" si="47"/>
        <v>#REF!</v>
      </c>
      <c r="AV46" s="117">
        <f t="shared" si="48"/>
        <v>0</v>
      </c>
      <c r="AW46" s="117" t="e">
        <f t="shared" si="53"/>
        <v>#REF!</v>
      </c>
      <c r="AY46" s="117">
        <f t="shared" si="33"/>
        <v>0</v>
      </c>
      <c r="AZ46" s="117" t="e">
        <f t="shared" si="34"/>
        <v>#REF!</v>
      </c>
      <c r="BB46" s="117" t="e">
        <f t="shared" si="55"/>
        <v>#REF!</v>
      </c>
      <c r="BC46" s="117" t="e">
        <f t="shared" si="54"/>
        <v>#REF!</v>
      </c>
      <c r="BD46" s="117" t="e">
        <f t="shared" si="56"/>
        <v>#REF!</v>
      </c>
      <c r="BE46" s="93"/>
    </row>
    <row r="47" spans="1:57" ht="24.95" customHeight="1" x14ac:dyDescent="0.2">
      <c r="A47" s="74"/>
      <c r="B47" s="76"/>
      <c r="C47" s="76"/>
      <c r="D47" s="77"/>
      <c r="E47" s="78"/>
      <c r="F47" s="76"/>
      <c r="G47" s="79"/>
      <c r="H47" s="80"/>
      <c r="I47" s="81"/>
      <c r="J47" s="78"/>
      <c r="K47" s="127">
        <v>5</v>
      </c>
      <c r="L47" s="83"/>
      <c r="M47" s="77"/>
      <c r="N47" s="128" t="s">
        <v>55</v>
      </c>
      <c r="O47" s="129">
        <v>2000</v>
      </c>
      <c r="P47" s="117">
        <v>1000</v>
      </c>
      <c r="Q47" s="117">
        <v>1000</v>
      </c>
      <c r="R47" s="117">
        <v>1000</v>
      </c>
      <c r="S47" s="117">
        <v>1000</v>
      </c>
      <c r="T47" s="117"/>
      <c r="U47" s="117"/>
      <c r="V47" s="117"/>
      <c r="W47" s="117">
        <v>1000</v>
      </c>
      <c r="X47" s="117">
        <f>SUM(U47:W47)</f>
        <v>1000</v>
      </c>
      <c r="Y47" s="117">
        <f t="shared" si="22"/>
        <v>100</v>
      </c>
      <c r="AA47" s="117"/>
      <c r="AB47" s="117"/>
      <c r="AC47" s="117"/>
      <c r="AD47" s="117">
        <f>SUM(AA47:AC47)</f>
        <v>0</v>
      </c>
      <c r="AE47" s="117">
        <f t="shared" si="45"/>
        <v>0</v>
      </c>
      <c r="AG47" s="117">
        <f t="shared" si="25"/>
        <v>1000</v>
      </c>
      <c r="AH47" s="117">
        <f t="shared" si="26"/>
        <v>100</v>
      </c>
      <c r="AJ47" s="117"/>
      <c r="AK47" s="117"/>
      <c r="AL47" s="117"/>
      <c r="AM47" s="117">
        <f>SUM(AJ47:AL47)</f>
        <v>0</v>
      </c>
      <c r="AN47" s="117">
        <f t="shared" si="46"/>
        <v>0</v>
      </c>
      <c r="AP47" s="117"/>
      <c r="AQ47" s="117"/>
      <c r="AR47" s="117"/>
      <c r="AS47" s="117">
        <f>SUM(AP47:AR47)</f>
        <v>0</v>
      </c>
      <c r="AT47" s="117">
        <f t="shared" si="47"/>
        <v>0</v>
      </c>
      <c r="AV47" s="117">
        <f t="shared" si="48"/>
        <v>0</v>
      </c>
      <c r="AW47" s="117">
        <f t="shared" si="53"/>
        <v>0</v>
      </c>
      <c r="AY47" s="117">
        <f t="shared" si="33"/>
        <v>1000</v>
      </c>
      <c r="AZ47" s="117">
        <f t="shared" si="34"/>
        <v>100</v>
      </c>
      <c r="BB47" s="117">
        <f t="shared" si="55"/>
        <v>0</v>
      </c>
      <c r="BC47" s="117">
        <f t="shared" si="54"/>
        <v>0</v>
      </c>
      <c r="BD47" s="117">
        <f t="shared" si="56"/>
        <v>1000</v>
      </c>
      <c r="BE47" s="93"/>
    </row>
    <row r="48" spans="1:57" ht="24.95" customHeight="1" thickBot="1" x14ac:dyDescent="0.25">
      <c r="A48" s="74"/>
      <c r="B48" s="76"/>
      <c r="C48" s="76"/>
      <c r="D48" s="77"/>
      <c r="E48" s="78"/>
      <c r="F48" s="76"/>
      <c r="G48" s="79"/>
      <c r="H48" s="80"/>
      <c r="I48" s="81"/>
      <c r="J48" s="78"/>
      <c r="K48" s="127">
        <v>7</v>
      </c>
      <c r="L48" s="83"/>
      <c r="M48" s="77"/>
      <c r="N48" s="128" t="s">
        <v>56</v>
      </c>
      <c r="O48" s="129">
        <v>1000</v>
      </c>
      <c r="P48" s="117">
        <v>3000</v>
      </c>
      <c r="Q48" s="117">
        <v>3000</v>
      </c>
      <c r="R48" s="117">
        <v>3000</v>
      </c>
      <c r="S48" s="117">
        <v>3000</v>
      </c>
      <c r="T48" s="117">
        <v>500</v>
      </c>
      <c r="U48" s="117"/>
      <c r="V48" s="117"/>
      <c r="W48" s="117">
        <v>1000</v>
      </c>
      <c r="X48" s="117">
        <f>SUM(U48:W48)</f>
        <v>1000</v>
      </c>
      <c r="Y48" s="117">
        <f t="shared" si="22"/>
        <v>33.333333333333336</v>
      </c>
      <c r="AA48" s="117"/>
      <c r="AB48" s="117"/>
      <c r="AC48" s="117">
        <v>1000</v>
      </c>
      <c r="AD48" s="117">
        <f>SUM(AA48:AC48)</f>
        <v>1000</v>
      </c>
      <c r="AE48" s="117">
        <f t="shared" si="45"/>
        <v>33.333333333333336</v>
      </c>
      <c r="AG48" s="117">
        <f t="shared" si="25"/>
        <v>2000</v>
      </c>
      <c r="AH48" s="117">
        <f t="shared" si="26"/>
        <v>66.666666666666671</v>
      </c>
      <c r="AJ48" s="117">
        <v>1000</v>
      </c>
      <c r="AK48" s="117"/>
      <c r="AL48" s="117"/>
      <c r="AM48" s="117">
        <f>SUM(AJ48:AL48)</f>
        <v>1000</v>
      </c>
      <c r="AN48" s="117">
        <f t="shared" si="46"/>
        <v>33.333333333333336</v>
      </c>
      <c r="AP48" s="117"/>
      <c r="AQ48" s="117"/>
      <c r="AR48" s="117"/>
      <c r="AS48" s="117">
        <f>SUM(AP48:AR48)</f>
        <v>0</v>
      </c>
      <c r="AT48" s="117">
        <f t="shared" si="47"/>
        <v>0</v>
      </c>
      <c r="AV48" s="117">
        <f t="shared" si="48"/>
        <v>1000</v>
      </c>
      <c r="AW48" s="117">
        <f t="shared" si="53"/>
        <v>33.333333333333336</v>
      </c>
      <c r="AY48" s="117">
        <f t="shared" si="33"/>
        <v>3000</v>
      </c>
      <c r="AZ48" s="117">
        <f t="shared" si="34"/>
        <v>100</v>
      </c>
      <c r="BB48" s="117">
        <f t="shared" si="55"/>
        <v>0</v>
      </c>
      <c r="BC48" s="117">
        <f t="shared" si="54"/>
        <v>0</v>
      </c>
      <c r="BD48" s="117">
        <f t="shared" si="56"/>
        <v>3000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220" t="s">
        <v>71</v>
      </c>
      <c r="I49" s="221"/>
      <c r="J49" s="222"/>
      <c r="K49" s="223"/>
      <c r="L49" s="223"/>
      <c r="M49" s="224"/>
      <c r="N49" s="225" t="s">
        <v>72</v>
      </c>
      <c r="O49" s="226">
        <v>0</v>
      </c>
      <c r="P49" s="227">
        <f t="shared" ref="P49:S51" si="57">P50</f>
        <v>4000</v>
      </c>
      <c r="Q49" s="227">
        <f t="shared" si="57"/>
        <v>4000</v>
      </c>
      <c r="R49" s="227">
        <f t="shared" si="57"/>
        <v>4000</v>
      </c>
      <c r="S49" s="227">
        <f t="shared" si="57"/>
        <v>4000</v>
      </c>
      <c r="T49" s="227"/>
      <c r="U49" s="227">
        <f t="shared" ref="U49:W51" si="58">U50</f>
        <v>0</v>
      </c>
      <c r="V49" s="227">
        <f t="shared" si="58"/>
        <v>0</v>
      </c>
      <c r="W49" s="227">
        <f t="shared" si="58"/>
        <v>1000</v>
      </c>
      <c r="X49" s="227">
        <f>U49+V49+W49</f>
        <v>1000</v>
      </c>
      <c r="Y49" s="227">
        <f t="shared" si="22"/>
        <v>25</v>
      </c>
      <c r="AA49" s="227">
        <f t="shared" ref="AA49:AC51" si="59">AA50</f>
        <v>0</v>
      </c>
      <c r="AB49" s="227">
        <f t="shared" si="59"/>
        <v>1000</v>
      </c>
      <c r="AC49" s="227">
        <f t="shared" si="59"/>
        <v>0</v>
      </c>
      <c r="AD49" s="227">
        <f>AA49+AB49+AC49</f>
        <v>1000</v>
      </c>
      <c r="AE49" s="170">
        <f t="shared" si="45"/>
        <v>25</v>
      </c>
      <c r="AG49" s="227">
        <f t="shared" si="25"/>
        <v>2000</v>
      </c>
      <c r="AH49" s="227">
        <f t="shared" si="26"/>
        <v>50</v>
      </c>
      <c r="AJ49" s="227">
        <f t="shared" ref="AJ49:AL51" si="60">AJ50</f>
        <v>0</v>
      </c>
      <c r="AK49" s="227">
        <f t="shared" si="60"/>
        <v>1000</v>
      </c>
      <c r="AL49" s="227">
        <f t="shared" si="60"/>
        <v>1000</v>
      </c>
      <c r="AM49" s="227">
        <f>AJ49+AK49+AL49</f>
        <v>2000</v>
      </c>
      <c r="AN49" s="170">
        <f t="shared" si="46"/>
        <v>50</v>
      </c>
      <c r="AP49" s="227">
        <f t="shared" ref="AP49:AR51" si="61">AP50</f>
        <v>0</v>
      </c>
      <c r="AQ49" s="227">
        <f t="shared" si="61"/>
        <v>0</v>
      </c>
      <c r="AR49" s="227">
        <f t="shared" si="61"/>
        <v>0</v>
      </c>
      <c r="AS49" s="227">
        <f>AP49+AQ49+AR49</f>
        <v>0</v>
      </c>
      <c r="AT49" s="227">
        <f t="shared" si="47"/>
        <v>0</v>
      </c>
      <c r="AV49" s="227">
        <f>AM49+AS49</f>
        <v>2000</v>
      </c>
      <c r="AW49" s="227">
        <f>AV49/(S49/100)</f>
        <v>50</v>
      </c>
      <c r="AY49" s="227">
        <f>AG49+AV49</f>
        <v>4000</v>
      </c>
      <c r="AZ49" s="227">
        <f>AY49/(S49/100)</f>
        <v>100</v>
      </c>
      <c r="BB49" s="226">
        <f>S49-AY49</f>
        <v>0</v>
      </c>
      <c r="BC49" s="227">
        <f>BB49/(S49/100)</f>
        <v>0</v>
      </c>
      <c r="BD49" s="227">
        <f>S49-BB49</f>
        <v>4000</v>
      </c>
      <c r="BE49" s="93"/>
    </row>
    <row r="50" spans="1:57" ht="24.95" customHeight="1" thickBot="1" x14ac:dyDescent="0.25">
      <c r="A50" s="74"/>
      <c r="B50" s="76"/>
      <c r="C50" s="76"/>
      <c r="D50" s="77"/>
      <c r="E50" s="78"/>
      <c r="F50" s="76"/>
      <c r="G50" s="79"/>
      <c r="H50" s="80"/>
      <c r="I50" s="118">
        <v>2</v>
      </c>
      <c r="J50" s="78"/>
      <c r="K50" s="76"/>
      <c r="L50" s="76"/>
      <c r="M50" s="77"/>
      <c r="N50" s="119" t="s">
        <v>51</v>
      </c>
      <c r="O50" s="120">
        <v>0</v>
      </c>
      <c r="P50" s="189">
        <f t="shared" si="57"/>
        <v>4000</v>
      </c>
      <c r="Q50" s="189">
        <f t="shared" si="57"/>
        <v>4000</v>
      </c>
      <c r="R50" s="189">
        <f t="shared" si="57"/>
        <v>4000</v>
      </c>
      <c r="S50" s="189">
        <f t="shared" si="57"/>
        <v>4000</v>
      </c>
      <c r="T50" s="189"/>
      <c r="U50" s="189">
        <f t="shared" si="58"/>
        <v>0</v>
      </c>
      <c r="V50" s="189">
        <f t="shared" si="58"/>
        <v>0</v>
      </c>
      <c r="W50" s="189">
        <f t="shared" si="58"/>
        <v>1000</v>
      </c>
      <c r="X50" s="189">
        <f t="shared" si="21"/>
        <v>1000</v>
      </c>
      <c r="Y50" s="189">
        <f t="shared" si="22"/>
        <v>25</v>
      </c>
      <c r="AA50" s="189">
        <f t="shared" si="59"/>
        <v>0</v>
      </c>
      <c r="AB50" s="189">
        <f t="shared" si="59"/>
        <v>1000</v>
      </c>
      <c r="AC50" s="189">
        <f t="shared" si="59"/>
        <v>0</v>
      </c>
      <c r="AD50" s="189">
        <f t="shared" si="23"/>
        <v>1000</v>
      </c>
      <c r="AE50" s="189">
        <f t="shared" si="45"/>
        <v>25</v>
      </c>
      <c r="AG50" s="189">
        <f t="shared" si="25"/>
        <v>2000</v>
      </c>
      <c r="AH50" s="189">
        <f t="shared" si="26"/>
        <v>50</v>
      </c>
      <c r="AJ50" s="189">
        <f t="shared" si="60"/>
        <v>0</v>
      </c>
      <c r="AK50" s="189">
        <f t="shared" si="60"/>
        <v>1000</v>
      </c>
      <c r="AL50" s="189">
        <f t="shared" si="60"/>
        <v>1000</v>
      </c>
      <c r="AM50" s="189">
        <f t="shared" si="27"/>
        <v>2000</v>
      </c>
      <c r="AN50" s="189">
        <f t="shared" si="46"/>
        <v>50</v>
      </c>
      <c r="AP50" s="189">
        <f t="shared" si="61"/>
        <v>0</v>
      </c>
      <c r="AQ50" s="189">
        <f t="shared" si="61"/>
        <v>0</v>
      </c>
      <c r="AR50" s="189">
        <f t="shared" si="61"/>
        <v>0</v>
      </c>
      <c r="AS50" s="189">
        <f t="shared" si="29"/>
        <v>0</v>
      </c>
      <c r="AT50" s="189">
        <f t="shared" si="47"/>
        <v>0</v>
      </c>
      <c r="AV50" s="189">
        <f t="shared" si="31"/>
        <v>2000</v>
      </c>
      <c r="AW50" s="189">
        <f t="shared" si="32"/>
        <v>50</v>
      </c>
      <c r="AY50" s="189">
        <f t="shared" si="33"/>
        <v>4000</v>
      </c>
      <c r="AZ50" s="189">
        <f t="shared" si="34"/>
        <v>100</v>
      </c>
      <c r="BB50" s="120">
        <f t="shared" ref="BB50:BB52" si="62">S50-AY50</f>
        <v>0</v>
      </c>
      <c r="BC50" s="189">
        <f t="shared" ref="BC50:BC52" si="63">BB50/(S50/100)</f>
        <v>0</v>
      </c>
      <c r="BD50" s="189">
        <f t="shared" ref="BD50:BD52" si="64">S50-BB50</f>
        <v>4000</v>
      </c>
      <c r="BE50" s="93"/>
    </row>
    <row r="51" spans="1:57" ht="24.95" customHeight="1" thickBot="1" x14ac:dyDescent="0.25">
      <c r="A51" s="74"/>
      <c r="B51" s="76"/>
      <c r="C51" s="76"/>
      <c r="D51" s="77"/>
      <c r="E51" s="78"/>
      <c r="F51" s="76"/>
      <c r="G51" s="79"/>
      <c r="H51" s="191"/>
      <c r="I51" s="192"/>
      <c r="J51" s="124" t="s">
        <v>60</v>
      </c>
      <c r="K51" s="178"/>
      <c r="L51" s="178"/>
      <c r="M51" s="179"/>
      <c r="N51" s="101" t="s">
        <v>61</v>
      </c>
      <c r="O51" s="102">
        <v>0</v>
      </c>
      <c r="P51" s="193">
        <f t="shared" si="57"/>
        <v>4000</v>
      </c>
      <c r="Q51" s="193">
        <f t="shared" si="57"/>
        <v>4000</v>
      </c>
      <c r="R51" s="193">
        <f t="shared" si="57"/>
        <v>4000</v>
      </c>
      <c r="S51" s="193">
        <f t="shared" si="57"/>
        <v>4000</v>
      </c>
      <c r="T51" s="193"/>
      <c r="U51" s="193">
        <f t="shared" si="58"/>
        <v>0</v>
      </c>
      <c r="V51" s="193">
        <f t="shared" si="58"/>
        <v>0</v>
      </c>
      <c r="W51" s="193">
        <f t="shared" si="58"/>
        <v>1000</v>
      </c>
      <c r="X51" s="193">
        <f t="shared" si="21"/>
        <v>1000</v>
      </c>
      <c r="Y51" s="86">
        <f t="shared" si="22"/>
        <v>25</v>
      </c>
      <c r="AA51" s="193">
        <f t="shared" si="59"/>
        <v>0</v>
      </c>
      <c r="AB51" s="193">
        <f t="shared" si="59"/>
        <v>1000</v>
      </c>
      <c r="AC51" s="193">
        <f t="shared" si="59"/>
        <v>0</v>
      </c>
      <c r="AD51" s="193">
        <f t="shared" si="23"/>
        <v>1000</v>
      </c>
      <c r="AE51" s="170">
        <f t="shared" si="45"/>
        <v>25</v>
      </c>
      <c r="AG51" s="193">
        <f t="shared" si="25"/>
        <v>2000</v>
      </c>
      <c r="AH51" s="193">
        <f t="shared" si="26"/>
        <v>50</v>
      </c>
      <c r="AJ51" s="193">
        <f t="shared" si="60"/>
        <v>0</v>
      </c>
      <c r="AK51" s="193">
        <f t="shared" si="60"/>
        <v>1000</v>
      </c>
      <c r="AL51" s="193">
        <f t="shared" si="60"/>
        <v>1000</v>
      </c>
      <c r="AM51" s="193">
        <f t="shared" si="27"/>
        <v>2000</v>
      </c>
      <c r="AN51" s="170">
        <f t="shared" si="46"/>
        <v>50</v>
      </c>
      <c r="AP51" s="193">
        <f t="shared" si="61"/>
        <v>0</v>
      </c>
      <c r="AQ51" s="193">
        <f t="shared" si="61"/>
        <v>0</v>
      </c>
      <c r="AR51" s="193">
        <f t="shared" si="61"/>
        <v>0</v>
      </c>
      <c r="AS51" s="193">
        <f t="shared" si="29"/>
        <v>0</v>
      </c>
      <c r="AT51" s="170">
        <f t="shared" si="47"/>
        <v>0</v>
      </c>
      <c r="AV51" s="193">
        <f t="shared" si="31"/>
        <v>2000</v>
      </c>
      <c r="AW51" s="86">
        <f t="shared" si="32"/>
        <v>50</v>
      </c>
      <c r="AY51" s="193">
        <f t="shared" si="33"/>
        <v>4000</v>
      </c>
      <c r="AZ51" s="193">
        <f t="shared" si="34"/>
        <v>100</v>
      </c>
      <c r="BB51" s="102">
        <f t="shared" si="62"/>
        <v>0</v>
      </c>
      <c r="BC51" s="193">
        <f t="shared" si="63"/>
        <v>0</v>
      </c>
      <c r="BD51" s="193">
        <f t="shared" si="64"/>
        <v>4000</v>
      </c>
      <c r="BE51" s="93"/>
    </row>
    <row r="52" spans="1:57" ht="24.95" customHeight="1" x14ac:dyDescent="0.2">
      <c r="A52" s="74"/>
      <c r="B52" s="76"/>
      <c r="C52" s="76"/>
      <c r="D52" s="77"/>
      <c r="E52" s="78"/>
      <c r="F52" s="76"/>
      <c r="G52" s="79"/>
      <c r="H52" s="80"/>
      <c r="I52" s="81"/>
      <c r="J52" s="78"/>
      <c r="K52" s="127">
        <v>1</v>
      </c>
      <c r="L52" s="83"/>
      <c r="M52" s="77"/>
      <c r="N52" s="128" t="s">
        <v>62</v>
      </c>
      <c r="O52" s="129">
        <v>0</v>
      </c>
      <c r="P52" s="117">
        <v>4000</v>
      </c>
      <c r="Q52" s="117">
        <v>4000</v>
      </c>
      <c r="R52" s="117">
        <v>4000</v>
      </c>
      <c r="S52" s="117">
        <v>4000</v>
      </c>
      <c r="T52" s="117"/>
      <c r="U52" s="117"/>
      <c r="V52" s="117"/>
      <c r="W52" s="117">
        <v>1000</v>
      </c>
      <c r="X52" s="117">
        <f t="shared" si="21"/>
        <v>1000</v>
      </c>
      <c r="Y52" s="86">
        <f t="shared" si="22"/>
        <v>25</v>
      </c>
      <c r="AA52" s="117"/>
      <c r="AB52" s="117">
        <v>1000</v>
      </c>
      <c r="AC52" s="117"/>
      <c r="AD52" s="117">
        <f t="shared" si="23"/>
        <v>1000</v>
      </c>
      <c r="AE52" s="170">
        <f t="shared" si="45"/>
        <v>25</v>
      </c>
      <c r="AG52" s="117">
        <f t="shared" si="25"/>
        <v>2000</v>
      </c>
      <c r="AH52" s="117">
        <f t="shared" si="26"/>
        <v>50</v>
      </c>
      <c r="AJ52" s="117"/>
      <c r="AK52" s="117">
        <v>1000</v>
      </c>
      <c r="AL52" s="117">
        <v>1000</v>
      </c>
      <c r="AM52" s="117">
        <f t="shared" si="27"/>
        <v>2000</v>
      </c>
      <c r="AN52" s="170">
        <f t="shared" si="46"/>
        <v>50</v>
      </c>
      <c r="AP52" s="117"/>
      <c r="AQ52" s="117"/>
      <c r="AR52" s="117"/>
      <c r="AS52" s="117">
        <f t="shared" si="29"/>
        <v>0</v>
      </c>
      <c r="AT52" s="170">
        <f t="shared" si="47"/>
        <v>0</v>
      </c>
      <c r="AV52" s="117">
        <f t="shared" si="31"/>
        <v>2000</v>
      </c>
      <c r="AW52" s="86">
        <f t="shared" si="32"/>
        <v>50</v>
      </c>
      <c r="AY52" s="117">
        <f t="shared" si="33"/>
        <v>4000</v>
      </c>
      <c r="AZ52" s="117">
        <f t="shared" si="34"/>
        <v>100</v>
      </c>
      <c r="BB52" s="117">
        <f t="shared" si="62"/>
        <v>0</v>
      </c>
      <c r="BC52" s="117">
        <f t="shared" si="63"/>
        <v>0</v>
      </c>
      <c r="BD52" s="117">
        <f t="shared" si="64"/>
        <v>4000</v>
      </c>
      <c r="BE52" s="93"/>
    </row>
    <row r="53" spans="1:57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:57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:57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:57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:57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</sheetData>
  <mergeCells count="35">
    <mergeCell ref="BB8:BC9"/>
    <mergeCell ref="P9:P10"/>
    <mergeCell ref="Q9:Q10"/>
    <mergeCell ref="R9:R10"/>
    <mergeCell ref="E5:N5"/>
    <mergeCell ref="AG8:AH9"/>
    <mergeCell ref="AJ8:AJ10"/>
    <mergeCell ref="AK8:AK10"/>
    <mergeCell ref="AL8:AL10"/>
    <mergeCell ref="AM8:AN9"/>
    <mergeCell ref="X8:Y9"/>
    <mergeCell ref="AA8:AA10"/>
    <mergeCell ref="AB8:AB10"/>
    <mergeCell ref="AC8:AC10"/>
    <mergeCell ref="AD8:AE9"/>
    <mergeCell ref="AP8:AP10"/>
    <mergeCell ref="A1:S1"/>
    <mergeCell ref="A2:S2"/>
    <mergeCell ref="U8:U10"/>
    <mergeCell ref="V8:V10"/>
    <mergeCell ref="W8:W10"/>
    <mergeCell ref="A3:S3"/>
    <mergeCell ref="A7:S7"/>
    <mergeCell ref="A8:D9"/>
    <mergeCell ref="E8:H9"/>
    <mergeCell ref="I8:I10"/>
    <mergeCell ref="J8:M9"/>
    <mergeCell ref="N8:N10"/>
    <mergeCell ref="Q8:R8"/>
    <mergeCell ref="S8:S10"/>
    <mergeCell ref="AQ8:AQ10"/>
    <mergeCell ref="AR8:AR10"/>
    <mergeCell ref="AS8:AT9"/>
    <mergeCell ref="AV8:AW9"/>
    <mergeCell ref="AY8:AZ9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E325"/>
  <sheetViews>
    <sheetView zoomScale="85" workbookViewId="0">
      <pane xSplit="17" ySplit="12" topLeftCell="S13" activePane="bottomRight" state="frozen"/>
      <selection activeCell="E26" sqref="E26"/>
      <selection pane="topRight" activeCell="E26" sqref="E26"/>
      <selection pane="bottomLeft" activeCell="E26" sqref="E26"/>
      <selection pane="bottomRight" activeCell="W15" sqref="W15"/>
    </sheetView>
  </sheetViews>
  <sheetFormatPr defaultRowHeight="12.75" x14ac:dyDescent="0.2"/>
  <cols>
    <col min="1" max="3" width="4" style="38" customWidth="1"/>
    <col min="4" max="4" width="7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8.42578125" style="36" customWidth="1"/>
    <col min="25" max="25" width="12.85546875" style="36" customWidth="1"/>
    <col min="26" max="26" width="1.7109375" style="36" customWidth="1"/>
    <col min="27" max="29" width="14.5703125" style="36" customWidth="1"/>
    <col min="30" max="30" width="18.42578125" style="36" customWidth="1"/>
    <col min="31" max="31" width="11.7109375" style="36" customWidth="1"/>
    <col min="32" max="32" width="2.42578125" style="36" customWidth="1"/>
    <col min="33" max="33" width="17" style="36" customWidth="1"/>
    <col min="34" max="34" width="11.7109375" style="36" customWidth="1"/>
    <col min="35" max="35" width="3" style="36" customWidth="1"/>
    <col min="36" max="38" width="14.5703125" style="36" customWidth="1"/>
    <col min="39" max="39" width="18.42578125" style="36" customWidth="1"/>
    <col min="40" max="40" width="11.7109375" style="36" customWidth="1"/>
    <col min="41" max="41" width="2.42578125" style="36" customWidth="1"/>
    <col min="42" max="44" width="14.5703125" style="36" customWidth="1"/>
    <col min="45" max="45" width="18.42578125" style="36" customWidth="1"/>
    <col min="46" max="46" width="11.7109375" style="36" customWidth="1"/>
    <col min="47" max="47" width="1.85546875" style="36" customWidth="1"/>
    <col min="48" max="48" width="14.85546875" style="36" customWidth="1"/>
    <col min="49" max="49" width="11.7109375" style="36" customWidth="1"/>
    <col min="50" max="50" width="3.28515625" style="36" customWidth="1"/>
    <col min="51" max="51" width="14.5703125" style="36" customWidth="1"/>
    <col min="52" max="52" width="11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3.2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X4" s="575"/>
      <c r="Y4" s="575"/>
      <c r="Z4" s="575"/>
      <c r="AA4" s="576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4" customHeight="1" x14ac:dyDescent="0.25">
      <c r="A5" s="383" t="s">
        <v>172</v>
      </c>
      <c r="B5" s="383"/>
      <c r="C5" s="383"/>
      <c r="D5" s="383" t="s">
        <v>174</v>
      </c>
      <c r="E5" s="383" t="s">
        <v>88</v>
      </c>
      <c r="F5" s="383"/>
      <c r="G5" s="383"/>
      <c r="H5" s="383"/>
      <c r="I5" s="383"/>
      <c r="J5" s="383"/>
      <c r="K5" s="383"/>
      <c r="L5" s="383"/>
      <c r="M5" s="383"/>
      <c r="N5" s="383"/>
      <c r="O5" s="384"/>
      <c r="P5" s="385"/>
      <c r="Q5" s="385"/>
      <c r="R5" s="385"/>
      <c r="S5" s="385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1184000</v>
      </c>
      <c r="T11" s="72"/>
      <c r="U11" s="72">
        <f t="shared" ref="U11:W13" si="0">U12</f>
        <v>70000</v>
      </c>
      <c r="V11" s="72">
        <f t="shared" si="0"/>
        <v>50000</v>
      </c>
      <c r="W11" s="72">
        <f t="shared" si="0"/>
        <v>63000</v>
      </c>
      <c r="X11" s="72">
        <f t="shared" ref="X11:X12" si="1">U11+V11+W11</f>
        <v>183000</v>
      </c>
      <c r="Y11" s="72">
        <f>X11/(S11/100)</f>
        <v>15.456081081081081</v>
      </c>
      <c r="Z11" s="73"/>
      <c r="AA11" s="72">
        <f t="shared" ref="AA11:AC13" si="2">AA12</f>
        <v>129000</v>
      </c>
      <c r="AB11" s="72">
        <f t="shared" si="2"/>
        <v>129500</v>
      </c>
      <c r="AC11" s="72">
        <f t="shared" si="2"/>
        <v>118500</v>
      </c>
      <c r="AD11" s="72">
        <f t="shared" ref="AD11:AD12" si="3">AA11+AB11+AC11</f>
        <v>377000</v>
      </c>
      <c r="AE11" s="72">
        <f>AD11/(S11/100)</f>
        <v>31.841216216216218</v>
      </c>
      <c r="AF11" s="73"/>
      <c r="AG11" s="72">
        <f t="shared" ref="AG11:AG12" si="4">X11+AD11</f>
        <v>560000</v>
      </c>
      <c r="AH11" s="72">
        <f>AG11/(S11/100)</f>
        <v>47.297297297297298</v>
      </c>
      <c r="AI11" s="73"/>
      <c r="AJ11" s="72">
        <f t="shared" ref="AJ11:AL13" si="5">AJ12</f>
        <v>117000</v>
      </c>
      <c r="AK11" s="72">
        <f t="shared" si="5"/>
        <v>117000</v>
      </c>
      <c r="AL11" s="72">
        <f t="shared" si="5"/>
        <v>117000</v>
      </c>
      <c r="AM11" s="72">
        <f t="shared" ref="AM11:AM12" si="6">AJ11+AK11+AL11</f>
        <v>351000</v>
      </c>
      <c r="AN11" s="72">
        <f>AM11/(S11/100)</f>
        <v>29.64527027027027</v>
      </c>
      <c r="AO11" s="73"/>
      <c r="AP11" s="72">
        <f t="shared" ref="AP11:AR13" si="7">AP12</f>
        <v>91500</v>
      </c>
      <c r="AQ11" s="72">
        <f t="shared" si="7"/>
        <v>91000</v>
      </c>
      <c r="AR11" s="72">
        <f t="shared" si="7"/>
        <v>90500</v>
      </c>
      <c r="AS11" s="72">
        <f t="shared" ref="AS11:AS12" si="8">AP11+AQ11+AR11</f>
        <v>273000</v>
      </c>
      <c r="AT11" s="72">
        <f>AS11/(S11/100)</f>
        <v>23.057432432432432</v>
      </c>
      <c r="AU11" s="73"/>
      <c r="AV11" s="72">
        <f t="shared" ref="AV11:AV12" si="9">AM11+AS11</f>
        <v>624000</v>
      </c>
      <c r="AW11" s="72">
        <f>AV11/(S11/100)</f>
        <v>52.702702702702702</v>
      </c>
      <c r="AX11" s="73"/>
      <c r="AY11" s="72">
        <f>AG11+AV11</f>
        <v>1184000</v>
      </c>
      <c r="AZ11" s="72">
        <f>AY11/(S11/100)</f>
        <v>100</v>
      </c>
      <c r="BA11" s="73"/>
      <c r="BB11" s="71">
        <f t="shared" ref="BB11:BB12" si="10">S11-AY11</f>
        <v>0</v>
      </c>
      <c r="BC11" s="72">
        <f t="shared" ref="BC11:BC12" si="11">BB11/(S11/100)</f>
        <v>0</v>
      </c>
      <c r="BD11" s="72">
        <f t="shared" ref="BD11:BD12" si="12">S11-BB11</f>
        <v>1184000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#REF!+P13+#REF!+#REF!+#REF!</f>
        <v>#REF!</v>
      </c>
      <c r="Q12" s="86" t="e">
        <f>#REF!+Q13+#REF!+#REF!+#REF!</f>
        <v>#REF!</v>
      </c>
      <c r="R12" s="87" t="e">
        <f>#REF!+#REF!+R13+#REF!+#REF!</f>
        <v>#REF!</v>
      </c>
      <c r="S12" s="86">
        <f>S13</f>
        <v>1184000</v>
      </c>
      <c r="T12" s="86"/>
      <c r="U12" s="86">
        <f t="shared" si="0"/>
        <v>70000</v>
      </c>
      <c r="V12" s="86">
        <f t="shared" si="0"/>
        <v>50000</v>
      </c>
      <c r="W12" s="86">
        <f t="shared" si="0"/>
        <v>63000</v>
      </c>
      <c r="X12" s="86">
        <f t="shared" si="1"/>
        <v>183000</v>
      </c>
      <c r="Y12" s="86">
        <f t="shared" ref="Y12" si="13">X12/(S12/100)</f>
        <v>15.456081081081081</v>
      </c>
      <c r="AA12" s="86">
        <f t="shared" si="2"/>
        <v>129000</v>
      </c>
      <c r="AB12" s="86">
        <f t="shared" si="2"/>
        <v>129500</v>
      </c>
      <c r="AC12" s="86">
        <f t="shared" si="2"/>
        <v>118500</v>
      </c>
      <c r="AD12" s="86">
        <f t="shared" si="3"/>
        <v>377000</v>
      </c>
      <c r="AE12" s="86">
        <f t="shared" ref="AE12" si="14">AD12/(S12/100)</f>
        <v>31.841216216216218</v>
      </c>
      <c r="AG12" s="86">
        <f t="shared" si="4"/>
        <v>560000</v>
      </c>
      <c r="AH12" s="86">
        <f t="shared" ref="AH12" si="15">AG12/(S12/100)</f>
        <v>47.297297297297298</v>
      </c>
      <c r="AJ12" s="86">
        <f t="shared" si="5"/>
        <v>117000</v>
      </c>
      <c r="AK12" s="86">
        <f t="shared" si="5"/>
        <v>117000</v>
      </c>
      <c r="AL12" s="86">
        <f t="shared" si="5"/>
        <v>117000</v>
      </c>
      <c r="AM12" s="86">
        <f t="shared" si="6"/>
        <v>351000</v>
      </c>
      <c r="AN12" s="86">
        <f t="shared" ref="AN12" si="16">AM12/(S12/100)</f>
        <v>29.64527027027027</v>
      </c>
      <c r="AP12" s="86">
        <f t="shared" si="7"/>
        <v>91500</v>
      </c>
      <c r="AQ12" s="86">
        <f t="shared" si="7"/>
        <v>91000</v>
      </c>
      <c r="AR12" s="86">
        <f t="shared" si="7"/>
        <v>90500</v>
      </c>
      <c r="AS12" s="86">
        <f t="shared" si="8"/>
        <v>273000</v>
      </c>
      <c r="AT12" s="86">
        <f t="shared" ref="AT12" si="17">AS12/(S12/100)</f>
        <v>23.057432432432432</v>
      </c>
      <c r="AV12" s="86">
        <f t="shared" si="9"/>
        <v>624000</v>
      </c>
      <c r="AW12" s="86">
        <f t="shared" ref="AW12" si="18">AV12/(S12/100)</f>
        <v>52.702702702702702</v>
      </c>
      <c r="AY12" s="86">
        <f t="shared" ref="AY12" si="19">AG12+AV12</f>
        <v>1184000</v>
      </c>
      <c r="AZ12" s="86">
        <f t="shared" ref="AZ12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1184000</v>
      </c>
    </row>
    <row r="13" spans="1:57" ht="30" customHeight="1" x14ac:dyDescent="0.2">
      <c r="A13" s="74"/>
      <c r="B13" s="76"/>
      <c r="C13" s="88" t="s">
        <v>84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234" t="s">
        <v>85</v>
      </c>
      <c r="O13" s="235">
        <v>4931000</v>
      </c>
      <c r="P13" s="236" t="e">
        <f>#REF!+P14</f>
        <v>#REF!</v>
      </c>
      <c r="Q13" s="237" t="e">
        <f>#REF!+Q14</f>
        <v>#REF!</v>
      </c>
      <c r="R13" s="238" t="e">
        <f>#REF!+R14</f>
        <v>#REF!</v>
      </c>
      <c r="S13" s="236">
        <f>S14</f>
        <v>1184000</v>
      </c>
      <c r="T13" s="236"/>
      <c r="U13" s="236">
        <f t="shared" si="0"/>
        <v>70000</v>
      </c>
      <c r="V13" s="236">
        <f t="shared" si="0"/>
        <v>50000</v>
      </c>
      <c r="W13" s="236">
        <f t="shared" si="0"/>
        <v>63000</v>
      </c>
      <c r="X13" s="236">
        <f t="shared" ref="X13:X25" si="21">U13+V13+W13</f>
        <v>183000</v>
      </c>
      <c r="Y13" s="236">
        <f t="shared" ref="Y13:Y25" si="22">X13/(S13/100)</f>
        <v>15.456081081081081</v>
      </c>
      <c r="AA13" s="236">
        <f t="shared" si="2"/>
        <v>129000</v>
      </c>
      <c r="AB13" s="236">
        <f t="shared" si="2"/>
        <v>129500</v>
      </c>
      <c r="AC13" s="236">
        <f t="shared" si="2"/>
        <v>118500</v>
      </c>
      <c r="AD13" s="236">
        <f t="shared" ref="AD13:AD21" si="23">AA13+AB13+AC13</f>
        <v>377000</v>
      </c>
      <c r="AE13" s="236">
        <f t="shared" ref="AE13" si="24">AD13/(S13/100)</f>
        <v>31.841216216216218</v>
      </c>
      <c r="AG13" s="236">
        <f t="shared" ref="AG13:AG25" si="25">X13+AD13</f>
        <v>560000</v>
      </c>
      <c r="AH13" s="236">
        <f t="shared" ref="AH13:AH25" si="26">AG13/(S13/100)</f>
        <v>47.297297297297298</v>
      </c>
      <c r="AJ13" s="236">
        <f t="shared" si="5"/>
        <v>117000</v>
      </c>
      <c r="AK13" s="236">
        <f t="shared" si="5"/>
        <v>117000</v>
      </c>
      <c r="AL13" s="236">
        <f t="shared" si="5"/>
        <v>117000</v>
      </c>
      <c r="AM13" s="236">
        <f t="shared" ref="AM13:AM21" si="27">AJ13+AK13+AL13</f>
        <v>351000</v>
      </c>
      <c r="AN13" s="236">
        <f t="shared" ref="AN13" si="28">AM13/(S13/100)</f>
        <v>29.64527027027027</v>
      </c>
      <c r="AP13" s="236">
        <f t="shared" si="7"/>
        <v>91500</v>
      </c>
      <c r="AQ13" s="236">
        <f t="shared" si="7"/>
        <v>91000</v>
      </c>
      <c r="AR13" s="236">
        <f t="shared" si="7"/>
        <v>90500</v>
      </c>
      <c r="AS13" s="236">
        <f t="shared" ref="AS13:AS21" si="29">AP13+AQ13+AR13</f>
        <v>273000</v>
      </c>
      <c r="AT13" s="236">
        <f t="shared" ref="AT13" si="30">AS13/(S13/100)</f>
        <v>23.057432432432432</v>
      </c>
      <c r="AV13" s="236">
        <f t="shared" ref="AV13:AV25" si="31">AM13+AS13</f>
        <v>624000</v>
      </c>
      <c r="AW13" s="236">
        <f t="shared" ref="AW13:AW25" si="32">AV13/(S13/100)</f>
        <v>52.702702702702702</v>
      </c>
      <c r="AY13" s="236">
        <f t="shared" ref="AY13:AY25" si="33">AG13+AV13</f>
        <v>1184000</v>
      </c>
      <c r="AZ13" s="236">
        <f t="shared" ref="AZ13:AZ25" si="34">AY13/(S13/100)</f>
        <v>100</v>
      </c>
      <c r="BB13" s="235">
        <f t="shared" ref="BB13" si="35">S13-AY13</f>
        <v>0</v>
      </c>
      <c r="BC13" s="236">
        <f t="shared" ref="BC13" si="36">BB13/(S13/100)</f>
        <v>0</v>
      </c>
      <c r="BD13" s="236">
        <f t="shared" ref="BD13" si="37">S13-BB13</f>
        <v>1184000</v>
      </c>
      <c r="BE13" s="93"/>
    </row>
    <row r="14" spans="1:57" ht="30" customHeight="1" x14ac:dyDescent="0.2">
      <c r="A14" s="74"/>
      <c r="B14" s="76"/>
      <c r="C14" s="76"/>
      <c r="D14" s="386" t="s">
        <v>87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88</v>
      </c>
      <c r="O14" s="396">
        <v>390000</v>
      </c>
      <c r="P14" s="397">
        <f t="shared" ref="P14:W18" si="38">P15</f>
        <v>1184000</v>
      </c>
      <c r="Q14" s="399">
        <f t="shared" si="38"/>
        <v>1571000</v>
      </c>
      <c r="R14" s="400">
        <f t="shared" si="38"/>
        <v>1917000</v>
      </c>
      <c r="S14" s="397">
        <f t="shared" si="38"/>
        <v>1184000</v>
      </c>
      <c r="T14" s="397"/>
      <c r="U14" s="397">
        <f t="shared" si="38"/>
        <v>70000</v>
      </c>
      <c r="V14" s="397">
        <f t="shared" si="38"/>
        <v>50000</v>
      </c>
      <c r="W14" s="397">
        <f t="shared" si="38"/>
        <v>63000</v>
      </c>
      <c r="X14" s="397">
        <f t="shared" si="21"/>
        <v>183000</v>
      </c>
      <c r="Y14" s="397">
        <f t="shared" si="22"/>
        <v>15.456081081081081</v>
      </c>
      <c r="Z14" s="398"/>
      <c r="AA14" s="397">
        <f t="shared" ref="AA14:AC18" si="39">AA15</f>
        <v>129000</v>
      </c>
      <c r="AB14" s="397">
        <f t="shared" si="39"/>
        <v>129500</v>
      </c>
      <c r="AC14" s="397">
        <f t="shared" si="39"/>
        <v>118500</v>
      </c>
      <c r="AD14" s="397">
        <f t="shared" si="23"/>
        <v>377000</v>
      </c>
      <c r="AE14" s="397">
        <f t="shared" ref="AE14:AE19" si="40">AD14/(S14/100)</f>
        <v>31.841216216216218</v>
      </c>
      <c r="AF14" s="398"/>
      <c r="AG14" s="397">
        <f t="shared" si="25"/>
        <v>560000</v>
      </c>
      <c r="AH14" s="397">
        <f t="shared" si="26"/>
        <v>47.297297297297298</v>
      </c>
      <c r="AI14" s="398"/>
      <c r="AJ14" s="397">
        <f t="shared" ref="AJ14:AL18" si="41">AJ15</f>
        <v>117000</v>
      </c>
      <c r="AK14" s="397">
        <f t="shared" si="41"/>
        <v>117000</v>
      </c>
      <c r="AL14" s="397">
        <f t="shared" si="41"/>
        <v>117000</v>
      </c>
      <c r="AM14" s="397">
        <f t="shared" si="27"/>
        <v>351000</v>
      </c>
      <c r="AN14" s="397">
        <f t="shared" ref="AN14:AN19" si="42">AM14/(S14/100)</f>
        <v>29.64527027027027</v>
      </c>
      <c r="AO14" s="398"/>
      <c r="AP14" s="397">
        <f t="shared" ref="AP14:AR18" si="43">AP15</f>
        <v>91500</v>
      </c>
      <c r="AQ14" s="397">
        <f t="shared" si="43"/>
        <v>91000</v>
      </c>
      <c r="AR14" s="397">
        <f t="shared" si="43"/>
        <v>90500</v>
      </c>
      <c r="AS14" s="397">
        <f t="shared" si="29"/>
        <v>273000</v>
      </c>
      <c r="AT14" s="397">
        <f t="shared" ref="AT14:AT19" si="44">AS14/(S14/100)</f>
        <v>23.057432432432432</v>
      </c>
      <c r="AU14" s="398"/>
      <c r="AV14" s="397">
        <f t="shared" si="31"/>
        <v>624000</v>
      </c>
      <c r="AW14" s="397">
        <f t="shared" si="32"/>
        <v>52.702702702702702</v>
      </c>
      <c r="AX14" s="398"/>
      <c r="AY14" s="397">
        <f t="shared" si="33"/>
        <v>1184000</v>
      </c>
      <c r="AZ14" s="397">
        <f t="shared" si="34"/>
        <v>100</v>
      </c>
      <c r="BB14" s="95">
        <f t="shared" ref="BB14:BB30" si="45">S14-AY14</f>
        <v>0</v>
      </c>
      <c r="BC14" s="96">
        <f t="shared" ref="BC14:BC30" si="46">BB14/(S14/100)</f>
        <v>0</v>
      </c>
      <c r="BD14" s="96">
        <f t="shared" ref="BD14:BD30" si="47">S14-BB14</f>
        <v>1184000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390000</v>
      </c>
      <c r="P15" s="99">
        <f t="shared" si="38"/>
        <v>1184000</v>
      </c>
      <c r="Q15" s="86">
        <f t="shared" si="38"/>
        <v>1571000</v>
      </c>
      <c r="R15" s="87">
        <f t="shared" si="38"/>
        <v>1917000</v>
      </c>
      <c r="S15" s="99">
        <f t="shared" si="38"/>
        <v>1184000</v>
      </c>
      <c r="T15" s="99"/>
      <c r="U15" s="99">
        <f t="shared" si="38"/>
        <v>70000</v>
      </c>
      <c r="V15" s="99">
        <f t="shared" si="38"/>
        <v>50000</v>
      </c>
      <c r="W15" s="99">
        <f t="shared" si="38"/>
        <v>63000</v>
      </c>
      <c r="X15" s="99">
        <f t="shared" si="21"/>
        <v>183000</v>
      </c>
      <c r="Y15" s="99">
        <f t="shared" si="22"/>
        <v>15.456081081081081</v>
      </c>
      <c r="AA15" s="99">
        <f t="shared" si="39"/>
        <v>129000</v>
      </c>
      <c r="AB15" s="99">
        <f t="shared" si="39"/>
        <v>129500</v>
      </c>
      <c r="AC15" s="99">
        <f t="shared" si="39"/>
        <v>118500</v>
      </c>
      <c r="AD15" s="99">
        <f t="shared" si="23"/>
        <v>377000</v>
      </c>
      <c r="AE15" s="99">
        <f t="shared" si="40"/>
        <v>31.841216216216218</v>
      </c>
      <c r="AG15" s="99">
        <f t="shared" si="25"/>
        <v>560000</v>
      </c>
      <c r="AH15" s="99">
        <f t="shared" si="26"/>
        <v>47.297297297297298</v>
      </c>
      <c r="AJ15" s="99">
        <f t="shared" si="41"/>
        <v>117000</v>
      </c>
      <c r="AK15" s="99">
        <f t="shared" si="41"/>
        <v>117000</v>
      </c>
      <c r="AL15" s="99">
        <f t="shared" si="41"/>
        <v>117000</v>
      </c>
      <c r="AM15" s="99">
        <f t="shared" si="27"/>
        <v>351000</v>
      </c>
      <c r="AN15" s="99">
        <f t="shared" si="42"/>
        <v>29.64527027027027</v>
      </c>
      <c r="AP15" s="99">
        <f t="shared" si="43"/>
        <v>91500</v>
      </c>
      <c r="AQ15" s="99">
        <f t="shared" si="43"/>
        <v>91000</v>
      </c>
      <c r="AR15" s="99">
        <f t="shared" si="43"/>
        <v>90500</v>
      </c>
      <c r="AS15" s="99">
        <f t="shared" si="29"/>
        <v>273000</v>
      </c>
      <c r="AT15" s="99">
        <f t="shared" si="44"/>
        <v>23.057432432432432</v>
      </c>
      <c r="AV15" s="99">
        <f t="shared" si="31"/>
        <v>624000</v>
      </c>
      <c r="AW15" s="99">
        <f t="shared" si="32"/>
        <v>52.702702702702702</v>
      </c>
      <c r="AY15" s="99">
        <f t="shared" si="33"/>
        <v>1184000</v>
      </c>
      <c r="AZ15" s="99">
        <f t="shared" si="34"/>
        <v>100</v>
      </c>
      <c r="BB15" s="98">
        <f t="shared" si="45"/>
        <v>0</v>
      </c>
      <c r="BC15" s="99">
        <f t="shared" si="46"/>
        <v>0</v>
      </c>
      <c r="BD15" s="99">
        <f t="shared" si="47"/>
        <v>1184000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390000</v>
      </c>
      <c r="P16" s="103">
        <f t="shared" si="38"/>
        <v>1184000</v>
      </c>
      <c r="Q16" s="125">
        <f t="shared" si="38"/>
        <v>1571000</v>
      </c>
      <c r="R16" s="126">
        <f t="shared" si="38"/>
        <v>1917000</v>
      </c>
      <c r="S16" s="103">
        <f t="shared" si="38"/>
        <v>1184000</v>
      </c>
      <c r="T16" s="103"/>
      <c r="U16" s="103">
        <f t="shared" si="38"/>
        <v>70000</v>
      </c>
      <c r="V16" s="103">
        <f t="shared" si="38"/>
        <v>50000</v>
      </c>
      <c r="W16" s="103">
        <f t="shared" si="38"/>
        <v>63000</v>
      </c>
      <c r="X16" s="103">
        <f t="shared" si="21"/>
        <v>183000</v>
      </c>
      <c r="Y16" s="103">
        <f t="shared" si="22"/>
        <v>15.456081081081081</v>
      </c>
      <c r="AA16" s="103">
        <f t="shared" si="39"/>
        <v>129000</v>
      </c>
      <c r="AB16" s="103">
        <f t="shared" si="39"/>
        <v>129500</v>
      </c>
      <c r="AC16" s="103">
        <f t="shared" si="39"/>
        <v>118500</v>
      </c>
      <c r="AD16" s="103">
        <f t="shared" si="23"/>
        <v>377000</v>
      </c>
      <c r="AE16" s="103">
        <f t="shared" si="40"/>
        <v>31.841216216216218</v>
      </c>
      <c r="AG16" s="103">
        <f t="shared" si="25"/>
        <v>560000</v>
      </c>
      <c r="AH16" s="103">
        <f t="shared" si="26"/>
        <v>47.297297297297298</v>
      </c>
      <c r="AJ16" s="103">
        <f t="shared" si="41"/>
        <v>117000</v>
      </c>
      <c r="AK16" s="103">
        <f t="shared" si="41"/>
        <v>117000</v>
      </c>
      <c r="AL16" s="103">
        <f t="shared" si="41"/>
        <v>117000</v>
      </c>
      <c r="AM16" s="103">
        <f t="shared" si="27"/>
        <v>351000</v>
      </c>
      <c r="AN16" s="103">
        <f t="shared" si="42"/>
        <v>29.64527027027027</v>
      </c>
      <c r="AP16" s="103">
        <f t="shared" si="43"/>
        <v>91500</v>
      </c>
      <c r="AQ16" s="103">
        <f t="shared" si="43"/>
        <v>91000</v>
      </c>
      <c r="AR16" s="103">
        <f t="shared" si="43"/>
        <v>90500</v>
      </c>
      <c r="AS16" s="103">
        <f t="shared" si="29"/>
        <v>273000</v>
      </c>
      <c r="AT16" s="103">
        <f t="shared" si="44"/>
        <v>23.057432432432432</v>
      </c>
      <c r="AV16" s="103">
        <f t="shared" si="31"/>
        <v>624000</v>
      </c>
      <c r="AW16" s="103">
        <f t="shared" si="32"/>
        <v>52.702702702702702</v>
      </c>
      <c r="AY16" s="103">
        <f t="shared" si="33"/>
        <v>1184000</v>
      </c>
      <c r="AZ16" s="103">
        <f t="shared" si="34"/>
        <v>100</v>
      </c>
      <c r="BB16" s="102">
        <f t="shared" si="45"/>
        <v>0</v>
      </c>
      <c r="BC16" s="103">
        <f t="shared" si="46"/>
        <v>0</v>
      </c>
      <c r="BD16" s="103">
        <f t="shared" si="47"/>
        <v>1184000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390000</v>
      </c>
      <c r="P17" s="103">
        <f t="shared" si="38"/>
        <v>1184000</v>
      </c>
      <c r="Q17" s="125">
        <f t="shared" si="38"/>
        <v>1571000</v>
      </c>
      <c r="R17" s="126">
        <f t="shared" si="38"/>
        <v>1917000</v>
      </c>
      <c r="S17" s="103">
        <f t="shared" si="38"/>
        <v>1184000</v>
      </c>
      <c r="T17" s="103"/>
      <c r="U17" s="103">
        <f t="shared" si="38"/>
        <v>70000</v>
      </c>
      <c r="V17" s="103">
        <f t="shared" si="38"/>
        <v>50000</v>
      </c>
      <c r="W17" s="103">
        <f t="shared" si="38"/>
        <v>63000</v>
      </c>
      <c r="X17" s="103">
        <f t="shared" si="21"/>
        <v>183000</v>
      </c>
      <c r="Y17" s="103">
        <f t="shared" si="22"/>
        <v>15.456081081081081</v>
      </c>
      <c r="AA17" s="103">
        <f t="shared" si="39"/>
        <v>129000</v>
      </c>
      <c r="AB17" s="103">
        <f t="shared" si="39"/>
        <v>129500</v>
      </c>
      <c r="AC17" s="103">
        <f t="shared" si="39"/>
        <v>118500</v>
      </c>
      <c r="AD17" s="103">
        <f t="shared" si="23"/>
        <v>377000</v>
      </c>
      <c r="AE17" s="103">
        <f t="shared" si="40"/>
        <v>31.841216216216218</v>
      </c>
      <c r="AG17" s="103">
        <f t="shared" si="25"/>
        <v>560000</v>
      </c>
      <c r="AH17" s="103">
        <f t="shared" si="26"/>
        <v>47.297297297297298</v>
      </c>
      <c r="AJ17" s="103">
        <f t="shared" si="41"/>
        <v>117000</v>
      </c>
      <c r="AK17" s="103">
        <f t="shared" si="41"/>
        <v>117000</v>
      </c>
      <c r="AL17" s="103">
        <f t="shared" si="41"/>
        <v>117000</v>
      </c>
      <c r="AM17" s="103">
        <f t="shared" si="27"/>
        <v>351000</v>
      </c>
      <c r="AN17" s="103">
        <f t="shared" si="42"/>
        <v>29.64527027027027</v>
      </c>
      <c r="AP17" s="103">
        <f t="shared" si="43"/>
        <v>91500</v>
      </c>
      <c r="AQ17" s="103">
        <f t="shared" si="43"/>
        <v>91000</v>
      </c>
      <c r="AR17" s="103">
        <f t="shared" si="43"/>
        <v>90500</v>
      </c>
      <c r="AS17" s="103">
        <f t="shared" si="29"/>
        <v>273000</v>
      </c>
      <c r="AT17" s="103">
        <f t="shared" si="44"/>
        <v>23.057432432432432</v>
      </c>
      <c r="AV17" s="103">
        <f t="shared" si="31"/>
        <v>624000</v>
      </c>
      <c r="AW17" s="103">
        <f t="shared" si="32"/>
        <v>52.702702702702702</v>
      </c>
      <c r="AY17" s="103">
        <f t="shared" si="33"/>
        <v>1184000</v>
      </c>
      <c r="AZ17" s="103">
        <f t="shared" si="34"/>
        <v>100</v>
      </c>
      <c r="BB17" s="102">
        <f t="shared" si="45"/>
        <v>0</v>
      </c>
      <c r="BC17" s="103">
        <f t="shared" si="46"/>
        <v>0</v>
      </c>
      <c r="BD17" s="103">
        <f t="shared" si="47"/>
        <v>1184000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390000</v>
      </c>
      <c r="P18" s="103">
        <f t="shared" si="38"/>
        <v>1184000</v>
      </c>
      <c r="Q18" s="125">
        <f t="shared" si="38"/>
        <v>1571000</v>
      </c>
      <c r="R18" s="126">
        <f t="shared" si="38"/>
        <v>1917000</v>
      </c>
      <c r="S18" s="103">
        <f t="shared" si="38"/>
        <v>1184000</v>
      </c>
      <c r="T18" s="103"/>
      <c r="U18" s="103">
        <f t="shared" si="38"/>
        <v>70000</v>
      </c>
      <c r="V18" s="103">
        <f t="shared" si="38"/>
        <v>50000</v>
      </c>
      <c r="W18" s="103">
        <f t="shared" si="38"/>
        <v>63000</v>
      </c>
      <c r="X18" s="103">
        <f t="shared" si="21"/>
        <v>183000</v>
      </c>
      <c r="Y18" s="103">
        <f t="shared" si="22"/>
        <v>15.456081081081081</v>
      </c>
      <c r="AA18" s="103">
        <f t="shared" si="39"/>
        <v>129000</v>
      </c>
      <c r="AB18" s="103">
        <f t="shared" si="39"/>
        <v>129500</v>
      </c>
      <c r="AC18" s="103">
        <f t="shared" si="39"/>
        <v>118500</v>
      </c>
      <c r="AD18" s="103">
        <f t="shared" si="23"/>
        <v>377000</v>
      </c>
      <c r="AE18" s="103">
        <f t="shared" si="40"/>
        <v>31.841216216216218</v>
      </c>
      <c r="AG18" s="103">
        <f t="shared" si="25"/>
        <v>560000</v>
      </c>
      <c r="AH18" s="103">
        <f t="shared" si="26"/>
        <v>47.297297297297298</v>
      </c>
      <c r="AJ18" s="103">
        <f t="shared" si="41"/>
        <v>117000</v>
      </c>
      <c r="AK18" s="103">
        <f t="shared" si="41"/>
        <v>117000</v>
      </c>
      <c r="AL18" s="103">
        <f t="shared" si="41"/>
        <v>117000</v>
      </c>
      <c r="AM18" s="103">
        <f t="shared" si="27"/>
        <v>351000</v>
      </c>
      <c r="AN18" s="103">
        <f t="shared" si="42"/>
        <v>29.64527027027027</v>
      </c>
      <c r="AP18" s="103">
        <f t="shared" si="43"/>
        <v>91500</v>
      </c>
      <c r="AQ18" s="103">
        <f t="shared" si="43"/>
        <v>91000</v>
      </c>
      <c r="AR18" s="103">
        <f t="shared" si="43"/>
        <v>90500</v>
      </c>
      <c r="AS18" s="103">
        <f t="shared" si="29"/>
        <v>273000</v>
      </c>
      <c r="AT18" s="103">
        <f t="shared" si="44"/>
        <v>23.057432432432432</v>
      </c>
      <c r="AV18" s="103">
        <f t="shared" si="31"/>
        <v>624000</v>
      </c>
      <c r="AW18" s="103">
        <f t="shared" si="32"/>
        <v>52.702702702702702</v>
      </c>
      <c r="AY18" s="103">
        <f t="shared" si="33"/>
        <v>1184000</v>
      </c>
      <c r="AZ18" s="103">
        <f t="shared" si="34"/>
        <v>100</v>
      </c>
      <c r="BB18" s="102">
        <f t="shared" si="45"/>
        <v>0</v>
      </c>
      <c r="BC18" s="103">
        <f t="shared" si="46"/>
        <v>0</v>
      </c>
      <c r="BD18" s="103">
        <f t="shared" si="47"/>
        <v>1184000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390000</v>
      </c>
      <c r="P19" s="121">
        <f>P20+P23+P26</f>
        <v>1184000</v>
      </c>
      <c r="Q19" s="122">
        <f>Q20+Q23+Q26</f>
        <v>1571000</v>
      </c>
      <c r="R19" s="123">
        <f>R20+R23+R26</f>
        <v>1917000</v>
      </c>
      <c r="S19" s="121">
        <f>S20+S23+S26</f>
        <v>1184000</v>
      </c>
      <c r="T19" s="121"/>
      <c r="U19" s="121">
        <f>U20+U23+U26</f>
        <v>70000</v>
      </c>
      <c r="V19" s="121">
        <f>V20+V23+V26</f>
        <v>50000</v>
      </c>
      <c r="W19" s="121">
        <f>W20+W23+W26</f>
        <v>63000</v>
      </c>
      <c r="X19" s="121">
        <f t="shared" si="21"/>
        <v>183000</v>
      </c>
      <c r="Y19" s="121">
        <f t="shared" si="22"/>
        <v>15.456081081081081</v>
      </c>
      <c r="AA19" s="121">
        <f>AA20+AA23+AA26</f>
        <v>129000</v>
      </c>
      <c r="AB19" s="121">
        <f>AB20+AB23+AB26</f>
        <v>129500</v>
      </c>
      <c r="AC19" s="121">
        <f>AC20+AC23+AC26</f>
        <v>118500</v>
      </c>
      <c r="AD19" s="121">
        <f t="shared" si="23"/>
        <v>377000</v>
      </c>
      <c r="AE19" s="121">
        <f t="shared" si="40"/>
        <v>31.841216216216218</v>
      </c>
      <c r="AG19" s="121">
        <f t="shared" si="25"/>
        <v>560000</v>
      </c>
      <c r="AH19" s="121">
        <f t="shared" si="26"/>
        <v>47.297297297297298</v>
      </c>
      <c r="AJ19" s="121">
        <f>AJ20+AJ23+AJ26</f>
        <v>117000</v>
      </c>
      <c r="AK19" s="121">
        <f>AK20+AK23+AK26</f>
        <v>117000</v>
      </c>
      <c r="AL19" s="121">
        <f>AL20+AL23+AL26</f>
        <v>117000</v>
      </c>
      <c r="AM19" s="121">
        <f t="shared" si="27"/>
        <v>351000</v>
      </c>
      <c r="AN19" s="121">
        <f t="shared" si="42"/>
        <v>29.64527027027027</v>
      </c>
      <c r="AP19" s="121">
        <f>AP20+AP23+AP26</f>
        <v>91500</v>
      </c>
      <c r="AQ19" s="121">
        <f>AQ20+AQ23+AQ26</f>
        <v>91000</v>
      </c>
      <c r="AR19" s="121">
        <f>AR20+AR23+AR26</f>
        <v>90500</v>
      </c>
      <c r="AS19" s="121">
        <f t="shared" si="29"/>
        <v>273000</v>
      </c>
      <c r="AT19" s="121">
        <f t="shared" si="44"/>
        <v>23.057432432432432</v>
      </c>
      <c r="AV19" s="121">
        <f t="shared" si="31"/>
        <v>624000</v>
      </c>
      <c r="AW19" s="121">
        <f t="shared" si="32"/>
        <v>52.702702702702702</v>
      </c>
      <c r="AY19" s="121">
        <f t="shared" si="33"/>
        <v>1184000</v>
      </c>
      <c r="AZ19" s="121">
        <f t="shared" si="34"/>
        <v>100</v>
      </c>
      <c r="BB19" s="120">
        <f t="shared" si="45"/>
        <v>0</v>
      </c>
      <c r="BC19" s="121">
        <f t="shared" si="46"/>
        <v>0</v>
      </c>
      <c r="BD19" s="121">
        <f t="shared" si="47"/>
        <v>1184000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293000</v>
      </c>
      <c r="P20" s="103">
        <f>P21+P22</f>
        <v>1010000</v>
      </c>
      <c r="Q20" s="125">
        <f>Q21+Q22</f>
        <v>1384000</v>
      </c>
      <c r="R20" s="126">
        <f>R21+R22</f>
        <v>1697000</v>
      </c>
      <c r="S20" s="103">
        <f>S21+S22</f>
        <v>1010000</v>
      </c>
      <c r="T20" s="103"/>
      <c r="U20" s="103">
        <f>U21+U22</f>
        <v>60000</v>
      </c>
      <c r="V20" s="103">
        <f>V21+V22</f>
        <v>40000</v>
      </c>
      <c r="W20" s="103">
        <f>W21+W22</f>
        <v>45000</v>
      </c>
      <c r="X20" s="103">
        <f t="shared" si="21"/>
        <v>145000</v>
      </c>
      <c r="Y20" s="103">
        <f t="shared" si="22"/>
        <v>14.356435643564357</v>
      </c>
      <c r="AA20" s="103">
        <f>AA21+AA22</f>
        <v>112000</v>
      </c>
      <c r="AB20" s="103">
        <f>AB21+AB22</f>
        <v>112000</v>
      </c>
      <c r="AC20" s="103">
        <f>AC21+AC22</f>
        <v>101000</v>
      </c>
      <c r="AD20" s="103">
        <f t="shared" si="23"/>
        <v>325000</v>
      </c>
      <c r="AE20" s="170">
        <f t="shared" ref="AE20:AE25" si="48">AD20/(P20/100)</f>
        <v>32.178217821782177</v>
      </c>
      <c r="AG20" s="103">
        <f t="shared" si="25"/>
        <v>470000</v>
      </c>
      <c r="AH20" s="103">
        <f t="shared" si="26"/>
        <v>46.534653465346537</v>
      </c>
      <c r="AJ20" s="103">
        <f>AJ21+AJ22</f>
        <v>100000</v>
      </c>
      <c r="AK20" s="103">
        <f>AK21+AK22</f>
        <v>100000</v>
      </c>
      <c r="AL20" s="103">
        <f>AL21+AL22</f>
        <v>100000</v>
      </c>
      <c r="AM20" s="103">
        <f t="shared" si="27"/>
        <v>300000</v>
      </c>
      <c r="AN20" s="170">
        <f t="shared" ref="AN20:AN25" si="49">AM20/(P20/100)</f>
        <v>29.702970297029704</v>
      </c>
      <c r="AP20" s="103">
        <f>AP21+AP22</f>
        <v>80000</v>
      </c>
      <c r="AQ20" s="103">
        <f>AQ21+AQ22</f>
        <v>80000</v>
      </c>
      <c r="AR20" s="103">
        <f>AR21+AR22</f>
        <v>80000</v>
      </c>
      <c r="AS20" s="103">
        <f t="shared" si="29"/>
        <v>240000</v>
      </c>
      <c r="AT20" s="170">
        <f t="shared" ref="AT20:AT25" si="50">AS20/(P20/100)</f>
        <v>23.762376237623762</v>
      </c>
      <c r="AV20" s="103">
        <f t="shared" si="31"/>
        <v>540000</v>
      </c>
      <c r="AW20" s="103">
        <f t="shared" si="32"/>
        <v>53.465346534653463</v>
      </c>
      <c r="AY20" s="103">
        <f t="shared" si="33"/>
        <v>1010000</v>
      </c>
      <c r="AZ20" s="103">
        <f t="shared" si="34"/>
        <v>100</v>
      </c>
      <c r="BB20" s="102">
        <f t="shared" si="45"/>
        <v>0</v>
      </c>
      <c r="BC20" s="103">
        <f t="shared" si="46"/>
        <v>0</v>
      </c>
      <c r="BD20" s="103">
        <f t="shared" si="47"/>
        <v>1010000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283000</v>
      </c>
      <c r="P21" s="117">
        <v>1005000</v>
      </c>
      <c r="Q21" s="117">
        <v>1376000</v>
      </c>
      <c r="R21" s="117">
        <v>1687000</v>
      </c>
      <c r="S21" s="117">
        <v>1005000</v>
      </c>
      <c r="T21" s="117"/>
      <c r="U21" s="160">
        <v>60000</v>
      </c>
      <c r="V21" s="160">
        <v>40000</v>
      </c>
      <c r="W21" s="160">
        <v>45000</v>
      </c>
      <c r="X21" s="117">
        <f t="shared" si="21"/>
        <v>145000</v>
      </c>
      <c r="Y21" s="144">
        <f t="shared" si="22"/>
        <v>14.427860696517413</v>
      </c>
      <c r="AA21" s="160">
        <v>110000</v>
      </c>
      <c r="AB21" s="160">
        <v>110000</v>
      </c>
      <c r="AC21" s="160">
        <v>100000</v>
      </c>
      <c r="AD21" s="117">
        <f t="shared" si="23"/>
        <v>320000</v>
      </c>
      <c r="AE21" s="171">
        <f t="shared" si="48"/>
        <v>31.840796019900498</v>
      </c>
      <c r="AG21" s="117">
        <f t="shared" si="25"/>
        <v>465000</v>
      </c>
      <c r="AH21" s="117">
        <f t="shared" si="26"/>
        <v>46.268656716417908</v>
      </c>
      <c r="AJ21" s="160">
        <v>100000</v>
      </c>
      <c r="AK21" s="160">
        <v>100000</v>
      </c>
      <c r="AL21" s="160">
        <v>100000</v>
      </c>
      <c r="AM21" s="117">
        <f t="shared" si="27"/>
        <v>300000</v>
      </c>
      <c r="AN21" s="171">
        <f t="shared" si="49"/>
        <v>29.850746268656717</v>
      </c>
      <c r="AP21" s="160">
        <v>80000</v>
      </c>
      <c r="AQ21" s="160">
        <v>80000</v>
      </c>
      <c r="AR21" s="160">
        <v>80000</v>
      </c>
      <c r="AS21" s="117">
        <f t="shared" si="29"/>
        <v>240000</v>
      </c>
      <c r="AT21" s="171">
        <f t="shared" si="50"/>
        <v>23.880597014925375</v>
      </c>
      <c r="AV21" s="117">
        <f t="shared" si="31"/>
        <v>540000</v>
      </c>
      <c r="AW21" s="117">
        <f t="shared" si="32"/>
        <v>53.731343283582092</v>
      </c>
      <c r="AY21" s="117">
        <f t="shared" si="33"/>
        <v>1005000</v>
      </c>
      <c r="AZ21" s="117">
        <f t="shared" si="34"/>
        <v>100</v>
      </c>
      <c r="BB21" s="117">
        <f t="shared" si="45"/>
        <v>0</v>
      </c>
      <c r="BC21" s="117">
        <f t="shared" si="46"/>
        <v>0</v>
      </c>
      <c r="BD21" s="117">
        <f t="shared" si="47"/>
        <v>1005000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4</v>
      </c>
      <c r="L22" s="83"/>
      <c r="M22" s="77"/>
      <c r="N22" s="128" t="s">
        <v>63</v>
      </c>
      <c r="O22" s="117">
        <v>10000</v>
      </c>
      <c r="P22" s="117">
        <v>5000</v>
      </c>
      <c r="Q22" s="117">
        <v>8000</v>
      </c>
      <c r="R22" s="117">
        <v>10000</v>
      </c>
      <c r="S22" s="117">
        <v>5000</v>
      </c>
      <c r="T22" s="117"/>
      <c r="U22" s="160"/>
      <c r="V22" s="160"/>
      <c r="W22" s="160"/>
      <c r="X22" s="117">
        <f t="shared" si="21"/>
        <v>0</v>
      </c>
      <c r="Y22" s="144">
        <f t="shared" si="22"/>
        <v>0</v>
      </c>
      <c r="AA22" s="160">
        <v>2000</v>
      </c>
      <c r="AB22" s="160">
        <v>2000</v>
      </c>
      <c r="AC22" s="160">
        <v>1000</v>
      </c>
      <c r="AD22" s="117">
        <f>AA22+AB22+AC22</f>
        <v>5000</v>
      </c>
      <c r="AE22" s="171">
        <f>AD22/(P22/100)</f>
        <v>100</v>
      </c>
      <c r="AG22" s="117">
        <f t="shared" si="25"/>
        <v>5000</v>
      </c>
      <c r="AH22" s="117">
        <f t="shared" si="26"/>
        <v>100</v>
      </c>
      <c r="AJ22" s="160"/>
      <c r="AK22" s="160"/>
      <c r="AL22" s="160"/>
      <c r="AM22" s="117">
        <f>AJ22+AK22+AL22</f>
        <v>0</v>
      </c>
      <c r="AN22" s="171">
        <f>AM22/(P22/100)</f>
        <v>0</v>
      </c>
      <c r="AP22" s="160"/>
      <c r="AQ22" s="160"/>
      <c r="AR22" s="160"/>
      <c r="AS22" s="117">
        <f>AP22+AQ22+AR22</f>
        <v>0</v>
      </c>
      <c r="AT22" s="171">
        <f>AS22/(P22/100)</f>
        <v>0</v>
      </c>
      <c r="AV22" s="117">
        <f t="shared" si="31"/>
        <v>0</v>
      </c>
      <c r="AW22" s="117">
        <f t="shared" si="32"/>
        <v>0</v>
      </c>
      <c r="AY22" s="117">
        <f t="shared" si="33"/>
        <v>5000</v>
      </c>
      <c r="AZ22" s="117">
        <f t="shared" si="34"/>
        <v>100</v>
      </c>
      <c r="BB22" s="117">
        <f t="shared" si="45"/>
        <v>0</v>
      </c>
      <c r="BC22" s="117">
        <f t="shared" si="46"/>
        <v>0</v>
      </c>
      <c r="BD22" s="117">
        <f t="shared" si="47"/>
        <v>5000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124" t="s">
        <v>64</v>
      </c>
      <c r="K23" s="82"/>
      <c r="L23" s="83"/>
      <c r="M23" s="77"/>
      <c r="N23" s="101" t="s">
        <v>65</v>
      </c>
      <c r="O23" s="103">
        <v>69000</v>
      </c>
      <c r="P23" s="103">
        <f>P24+P25</f>
        <v>151000</v>
      </c>
      <c r="Q23" s="125">
        <f>Q24+Q25</f>
        <v>161000</v>
      </c>
      <c r="R23" s="126">
        <f>R24+R25</f>
        <v>191000</v>
      </c>
      <c r="S23" s="103">
        <f>S24+S25</f>
        <v>151000</v>
      </c>
      <c r="T23" s="103"/>
      <c r="U23" s="103">
        <f>U24+U25</f>
        <v>10000</v>
      </c>
      <c r="V23" s="103">
        <f>V24+V25</f>
        <v>10000</v>
      </c>
      <c r="W23" s="103">
        <f>W24+W25</f>
        <v>11000</v>
      </c>
      <c r="X23" s="103">
        <f t="shared" si="21"/>
        <v>31000</v>
      </c>
      <c r="Y23" s="103">
        <f t="shared" si="22"/>
        <v>20.52980132450331</v>
      </c>
      <c r="AA23" s="103">
        <f>AA24+AA25</f>
        <v>15000</v>
      </c>
      <c r="AB23" s="103">
        <f>AB24+AB25</f>
        <v>15000</v>
      </c>
      <c r="AC23" s="103">
        <f>AC24+AC25</f>
        <v>15000</v>
      </c>
      <c r="AD23" s="103">
        <f t="shared" ref="AD23:AD30" si="51">AA23+AB23+AC23</f>
        <v>45000</v>
      </c>
      <c r="AE23" s="170">
        <f t="shared" si="48"/>
        <v>29.801324503311257</v>
      </c>
      <c r="AG23" s="103">
        <f t="shared" si="25"/>
        <v>76000</v>
      </c>
      <c r="AH23" s="103">
        <f t="shared" si="26"/>
        <v>50.331125827814567</v>
      </c>
      <c r="AJ23" s="103">
        <f>AJ24+AJ25</f>
        <v>15000</v>
      </c>
      <c r="AK23" s="103">
        <f>AK24+AK25</f>
        <v>15000</v>
      </c>
      <c r="AL23" s="103">
        <f>AL24+AL25</f>
        <v>15000</v>
      </c>
      <c r="AM23" s="103">
        <f t="shared" ref="AM23:AM30" si="52">AJ23+AK23+AL23</f>
        <v>45000</v>
      </c>
      <c r="AN23" s="170">
        <f t="shared" si="49"/>
        <v>29.801324503311257</v>
      </c>
      <c r="AP23" s="103">
        <f>AP24+AP25</f>
        <v>10000</v>
      </c>
      <c r="AQ23" s="103">
        <f>AQ24+AQ25</f>
        <v>10000</v>
      </c>
      <c r="AR23" s="103">
        <f>AR24+AR25</f>
        <v>10000</v>
      </c>
      <c r="AS23" s="103">
        <f t="shared" ref="AS23:AS30" si="53">AP23+AQ23+AR23</f>
        <v>30000</v>
      </c>
      <c r="AT23" s="170">
        <f t="shared" si="50"/>
        <v>19.867549668874172</v>
      </c>
      <c r="AV23" s="103">
        <f t="shared" si="31"/>
        <v>75000</v>
      </c>
      <c r="AW23" s="103">
        <f t="shared" si="32"/>
        <v>49.668874172185433</v>
      </c>
      <c r="AY23" s="103">
        <f t="shared" si="33"/>
        <v>151000</v>
      </c>
      <c r="AZ23" s="103">
        <f t="shared" si="34"/>
        <v>100</v>
      </c>
      <c r="BB23" s="102">
        <f t="shared" si="45"/>
        <v>0</v>
      </c>
      <c r="BC23" s="103">
        <f t="shared" si="46"/>
        <v>0</v>
      </c>
      <c r="BD23" s="103">
        <f t="shared" si="47"/>
        <v>151000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78"/>
      <c r="K24" s="127">
        <v>1</v>
      </c>
      <c r="L24" s="83"/>
      <c r="M24" s="77"/>
      <c r="N24" s="128" t="s">
        <v>62</v>
      </c>
      <c r="O24" s="117">
        <v>68000</v>
      </c>
      <c r="P24" s="117">
        <v>150000</v>
      </c>
      <c r="Q24" s="117">
        <v>160000</v>
      </c>
      <c r="R24" s="117">
        <v>190000</v>
      </c>
      <c r="S24" s="117">
        <v>150000</v>
      </c>
      <c r="T24" s="117"/>
      <c r="U24" s="160">
        <v>10000</v>
      </c>
      <c r="V24" s="160">
        <v>10000</v>
      </c>
      <c r="W24" s="160">
        <v>10000</v>
      </c>
      <c r="X24" s="117">
        <f t="shared" si="21"/>
        <v>30000</v>
      </c>
      <c r="Y24" s="144">
        <f t="shared" si="22"/>
        <v>20</v>
      </c>
      <c r="AA24" s="160">
        <v>15000</v>
      </c>
      <c r="AB24" s="160">
        <v>15000</v>
      </c>
      <c r="AC24" s="160">
        <v>15000</v>
      </c>
      <c r="AD24" s="117">
        <f t="shared" si="51"/>
        <v>45000</v>
      </c>
      <c r="AE24" s="171">
        <f t="shared" si="48"/>
        <v>30</v>
      </c>
      <c r="AG24" s="117">
        <f t="shared" si="25"/>
        <v>75000</v>
      </c>
      <c r="AH24" s="117">
        <f t="shared" si="26"/>
        <v>50</v>
      </c>
      <c r="AJ24" s="160">
        <v>15000</v>
      </c>
      <c r="AK24" s="160">
        <v>15000</v>
      </c>
      <c r="AL24" s="160">
        <v>15000</v>
      </c>
      <c r="AM24" s="117">
        <f t="shared" si="52"/>
        <v>45000</v>
      </c>
      <c r="AN24" s="171">
        <f t="shared" si="49"/>
        <v>30</v>
      </c>
      <c r="AP24" s="160">
        <v>10000</v>
      </c>
      <c r="AQ24" s="160">
        <v>10000</v>
      </c>
      <c r="AR24" s="160">
        <v>10000</v>
      </c>
      <c r="AS24" s="117">
        <f t="shared" si="53"/>
        <v>30000</v>
      </c>
      <c r="AT24" s="171">
        <f t="shared" si="50"/>
        <v>20</v>
      </c>
      <c r="AV24" s="117">
        <f t="shared" si="31"/>
        <v>75000</v>
      </c>
      <c r="AW24" s="117">
        <f t="shared" si="32"/>
        <v>50</v>
      </c>
      <c r="AY24" s="117">
        <f t="shared" si="33"/>
        <v>150000</v>
      </c>
      <c r="AZ24" s="117">
        <f t="shared" si="34"/>
        <v>100</v>
      </c>
      <c r="BB24" s="117">
        <f t="shared" si="45"/>
        <v>0</v>
      </c>
      <c r="BC24" s="117">
        <f t="shared" si="46"/>
        <v>0</v>
      </c>
      <c r="BD24" s="117">
        <f t="shared" si="47"/>
        <v>150000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4</v>
      </c>
      <c r="L25" s="83"/>
      <c r="M25" s="77"/>
      <c r="N25" s="128" t="s">
        <v>63</v>
      </c>
      <c r="O25" s="117">
        <v>1000</v>
      </c>
      <c r="P25" s="117">
        <v>1000</v>
      </c>
      <c r="Q25" s="117">
        <v>1000</v>
      </c>
      <c r="R25" s="117">
        <v>1000</v>
      </c>
      <c r="S25" s="117">
        <v>1000</v>
      </c>
      <c r="T25" s="117"/>
      <c r="U25" s="160"/>
      <c r="V25" s="160"/>
      <c r="W25" s="160">
        <v>1000</v>
      </c>
      <c r="X25" s="117">
        <f t="shared" si="21"/>
        <v>1000</v>
      </c>
      <c r="Y25" s="144">
        <f t="shared" si="22"/>
        <v>100</v>
      </c>
      <c r="AA25" s="160"/>
      <c r="AB25" s="160"/>
      <c r="AC25" s="160"/>
      <c r="AD25" s="117">
        <f t="shared" si="51"/>
        <v>0</v>
      </c>
      <c r="AE25" s="171">
        <f t="shared" si="48"/>
        <v>0</v>
      </c>
      <c r="AG25" s="117">
        <f t="shared" si="25"/>
        <v>1000</v>
      </c>
      <c r="AH25" s="117">
        <f t="shared" si="26"/>
        <v>100</v>
      </c>
      <c r="AJ25" s="160"/>
      <c r="AK25" s="160"/>
      <c r="AL25" s="160"/>
      <c r="AM25" s="117">
        <f t="shared" si="52"/>
        <v>0</v>
      </c>
      <c r="AN25" s="171">
        <f t="shared" si="49"/>
        <v>0</v>
      </c>
      <c r="AP25" s="160"/>
      <c r="AQ25" s="160"/>
      <c r="AR25" s="160"/>
      <c r="AS25" s="117">
        <f t="shared" si="53"/>
        <v>0</v>
      </c>
      <c r="AT25" s="171">
        <f t="shared" si="50"/>
        <v>0</v>
      </c>
      <c r="AV25" s="117">
        <f t="shared" si="31"/>
        <v>0</v>
      </c>
      <c r="AW25" s="117">
        <f t="shared" si="32"/>
        <v>0</v>
      </c>
      <c r="AY25" s="117">
        <f t="shared" si="33"/>
        <v>1000</v>
      </c>
      <c r="AZ25" s="117">
        <f t="shared" si="34"/>
        <v>100</v>
      </c>
      <c r="BB25" s="117">
        <f t="shared" si="45"/>
        <v>0</v>
      </c>
      <c r="BC25" s="117">
        <f t="shared" si="46"/>
        <v>0</v>
      </c>
      <c r="BD25" s="117">
        <f t="shared" si="47"/>
        <v>1000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52</v>
      </c>
      <c r="K26" s="82"/>
      <c r="L26" s="83"/>
      <c r="M26" s="77"/>
      <c r="N26" s="101" t="s">
        <v>53</v>
      </c>
      <c r="O26" s="102">
        <v>28000</v>
      </c>
      <c r="P26" s="103">
        <f>P27+P28+P29+P30</f>
        <v>23000</v>
      </c>
      <c r="Q26" s="125">
        <f>Q27+Q28+Q29+Q30</f>
        <v>26000</v>
      </c>
      <c r="R26" s="126">
        <f>R27+R28+R29+R30</f>
        <v>29000</v>
      </c>
      <c r="S26" s="103">
        <f>S27+S28+S29+S30</f>
        <v>23000</v>
      </c>
      <c r="T26" s="103"/>
      <c r="U26" s="103">
        <f>U27+U28+U29+U30</f>
        <v>0</v>
      </c>
      <c r="V26" s="103">
        <f>V27+V28+V29+V30</f>
        <v>0</v>
      </c>
      <c r="W26" s="103">
        <f>W27+W28+W29+W30</f>
        <v>7000</v>
      </c>
      <c r="X26" s="103">
        <f>U26+V26+W26</f>
        <v>7000</v>
      </c>
      <c r="Y26" s="103">
        <f>X26/(S26/100)</f>
        <v>30.434782608695652</v>
      </c>
      <c r="AA26" s="103">
        <f>AA27+AA28+AA29+AA30</f>
        <v>2000</v>
      </c>
      <c r="AB26" s="103">
        <f>AB27+AB28+AB29+AB30</f>
        <v>2500</v>
      </c>
      <c r="AC26" s="103">
        <f>AC27+AC28+AC29+AC30</f>
        <v>2500</v>
      </c>
      <c r="AD26" s="103">
        <f t="shared" si="51"/>
        <v>7000</v>
      </c>
      <c r="AE26" s="103">
        <f t="shared" ref="AE26:AE30" si="54">AD26/(S26/100)</f>
        <v>30.434782608695652</v>
      </c>
      <c r="AG26" s="103">
        <f>X26+AD26</f>
        <v>14000</v>
      </c>
      <c r="AH26" s="103">
        <f>AG26/(S26/100)</f>
        <v>60.869565217391305</v>
      </c>
      <c r="AJ26" s="103">
        <f>AJ27+AJ28+AJ29+AJ30</f>
        <v>2000</v>
      </c>
      <c r="AK26" s="103">
        <f>AK27+AK28+AK29+AK30</f>
        <v>2000</v>
      </c>
      <c r="AL26" s="103">
        <f>AL27+AL28+AL29+AL30</f>
        <v>2000</v>
      </c>
      <c r="AM26" s="103">
        <f t="shared" si="52"/>
        <v>6000</v>
      </c>
      <c r="AN26" s="103">
        <f t="shared" ref="AN26:AN30" si="55">AM26/(S26/100)</f>
        <v>26.086956521739129</v>
      </c>
      <c r="AP26" s="103">
        <f>AP27+AP28+AP29+AP30</f>
        <v>1500</v>
      </c>
      <c r="AQ26" s="103">
        <f>AQ27+AQ28+AQ29+AQ30</f>
        <v>1000</v>
      </c>
      <c r="AR26" s="103">
        <f>AR27+AR28+AR29+AR30</f>
        <v>500</v>
      </c>
      <c r="AS26" s="103">
        <f t="shared" si="53"/>
        <v>3000</v>
      </c>
      <c r="AT26" s="103">
        <f t="shared" ref="AT26:AT30" si="56">AS26/(S26/100)</f>
        <v>13.043478260869565</v>
      </c>
      <c r="AV26" s="103">
        <f>AM26+AS26</f>
        <v>9000</v>
      </c>
      <c r="AW26" s="103">
        <f>AV26/(S26/100)</f>
        <v>39.130434782608695</v>
      </c>
      <c r="AY26" s="103">
        <f>AG26+AV26</f>
        <v>23000</v>
      </c>
      <c r="AZ26" s="103">
        <f>AY26/(S26/100)</f>
        <v>100</v>
      </c>
      <c r="BB26" s="102">
        <f t="shared" si="45"/>
        <v>0</v>
      </c>
      <c r="BC26" s="103">
        <f t="shared" si="46"/>
        <v>0</v>
      </c>
      <c r="BD26" s="103">
        <f t="shared" si="47"/>
        <v>23000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54</v>
      </c>
      <c r="O27" s="129">
        <v>7000</v>
      </c>
      <c r="P27" s="117">
        <v>9000</v>
      </c>
      <c r="Q27" s="117">
        <v>9000</v>
      </c>
      <c r="R27" s="117">
        <v>9000</v>
      </c>
      <c r="S27" s="117">
        <v>9000</v>
      </c>
      <c r="T27" s="117"/>
      <c r="U27" s="160"/>
      <c r="V27" s="160"/>
      <c r="W27" s="160">
        <v>2000</v>
      </c>
      <c r="X27" s="117">
        <f>U27+V27+W27</f>
        <v>2000</v>
      </c>
      <c r="Y27" s="144">
        <f>X27/(S27/100)</f>
        <v>22.222222222222221</v>
      </c>
      <c r="AA27" s="160">
        <v>1000</v>
      </c>
      <c r="AB27" s="160">
        <v>1000</v>
      </c>
      <c r="AC27" s="160">
        <v>1000</v>
      </c>
      <c r="AD27" s="117">
        <f t="shared" si="51"/>
        <v>3000</v>
      </c>
      <c r="AE27" s="144">
        <f t="shared" si="54"/>
        <v>33.333333333333336</v>
      </c>
      <c r="AG27" s="117">
        <f>X27+AD27</f>
        <v>5000</v>
      </c>
      <c r="AH27" s="117">
        <f>AG27/(S27/100)</f>
        <v>55.555555555555557</v>
      </c>
      <c r="AJ27" s="160">
        <v>1000</v>
      </c>
      <c r="AK27" s="160">
        <v>1000</v>
      </c>
      <c r="AL27" s="160">
        <v>1000</v>
      </c>
      <c r="AM27" s="117">
        <f t="shared" si="52"/>
        <v>3000</v>
      </c>
      <c r="AN27" s="144">
        <f t="shared" si="55"/>
        <v>33.333333333333336</v>
      </c>
      <c r="AP27" s="160">
        <v>500</v>
      </c>
      <c r="AQ27" s="160">
        <v>500</v>
      </c>
      <c r="AR27" s="160"/>
      <c r="AS27" s="117">
        <f t="shared" si="53"/>
        <v>1000</v>
      </c>
      <c r="AT27" s="144">
        <f t="shared" si="56"/>
        <v>11.111111111111111</v>
      </c>
      <c r="AV27" s="117">
        <f>AM27+AS27</f>
        <v>4000</v>
      </c>
      <c r="AW27" s="117">
        <f>AV27/(S27/100)</f>
        <v>44.444444444444443</v>
      </c>
      <c r="AY27" s="117">
        <f>AG27+AV27</f>
        <v>9000</v>
      </c>
      <c r="AZ27" s="117">
        <f>AY27/(S27/100)</f>
        <v>100</v>
      </c>
      <c r="BB27" s="117">
        <f t="shared" si="45"/>
        <v>0</v>
      </c>
      <c r="BC27" s="117">
        <f t="shared" si="46"/>
        <v>0</v>
      </c>
      <c r="BD27" s="117">
        <f t="shared" si="47"/>
        <v>9000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3</v>
      </c>
      <c r="L28" s="83"/>
      <c r="M28" s="77"/>
      <c r="N28" s="128" t="s">
        <v>66</v>
      </c>
      <c r="O28" s="129">
        <v>10000</v>
      </c>
      <c r="P28" s="117">
        <v>11000</v>
      </c>
      <c r="Q28" s="117">
        <v>14000</v>
      </c>
      <c r="R28" s="117">
        <v>17000</v>
      </c>
      <c r="S28" s="117">
        <v>11000</v>
      </c>
      <c r="T28" s="117"/>
      <c r="U28" s="160"/>
      <c r="V28" s="160"/>
      <c r="W28" s="160">
        <v>3000</v>
      </c>
      <c r="X28" s="117">
        <f>U28+V28+W28</f>
        <v>3000</v>
      </c>
      <c r="Y28" s="144">
        <f>X28/(S28/100)</f>
        <v>27.272727272727273</v>
      </c>
      <c r="AA28" s="160">
        <v>1000</v>
      </c>
      <c r="AB28" s="160">
        <v>1000</v>
      </c>
      <c r="AC28" s="160">
        <v>1000</v>
      </c>
      <c r="AD28" s="117">
        <f t="shared" si="51"/>
        <v>3000</v>
      </c>
      <c r="AE28" s="144">
        <f t="shared" si="54"/>
        <v>27.272727272727273</v>
      </c>
      <c r="AG28" s="117">
        <f>X28+AD28</f>
        <v>6000</v>
      </c>
      <c r="AH28" s="117">
        <f>AG28/(S28/100)</f>
        <v>54.545454545454547</v>
      </c>
      <c r="AJ28" s="160">
        <v>1000</v>
      </c>
      <c r="AK28" s="160">
        <v>1000</v>
      </c>
      <c r="AL28" s="160">
        <v>1000</v>
      </c>
      <c r="AM28" s="117">
        <f t="shared" si="52"/>
        <v>3000</v>
      </c>
      <c r="AN28" s="144">
        <f t="shared" si="55"/>
        <v>27.272727272727273</v>
      </c>
      <c r="AP28" s="160">
        <v>1000</v>
      </c>
      <c r="AQ28" s="160">
        <v>500</v>
      </c>
      <c r="AR28" s="160">
        <v>500</v>
      </c>
      <c r="AS28" s="117">
        <f t="shared" si="53"/>
        <v>2000</v>
      </c>
      <c r="AT28" s="144">
        <f t="shared" si="56"/>
        <v>18.181818181818183</v>
      </c>
      <c r="AV28" s="117">
        <f>AM28+AS28</f>
        <v>5000</v>
      </c>
      <c r="AW28" s="117">
        <f>AV28/(S28/100)</f>
        <v>45.454545454545453</v>
      </c>
      <c r="AY28" s="117">
        <f>AG28+AV28</f>
        <v>11000</v>
      </c>
      <c r="AZ28" s="117">
        <f>AY28/(S28/100)</f>
        <v>100</v>
      </c>
      <c r="BB28" s="117">
        <f t="shared" si="45"/>
        <v>0</v>
      </c>
      <c r="BC28" s="117">
        <f t="shared" si="46"/>
        <v>0</v>
      </c>
      <c r="BD28" s="117">
        <f t="shared" si="47"/>
        <v>11000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5</v>
      </c>
      <c r="L29" s="83"/>
      <c r="M29" s="77"/>
      <c r="N29" s="128" t="s">
        <v>55</v>
      </c>
      <c r="O29" s="129">
        <v>1000</v>
      </c>
      <c r="P29" s="117">
        <v>1000</v>
      </c>
      <c r="Q29" s="117">
        <v>1000</v>
      </c>
      <c r="R29" s="117">
        <v>1000</v>
      </c>
      <c r="S29" s="117">
        <v>1000</v>
      </c>
      <c r="T29" s="117"/>
      <c r="U29" s="160"/>
      <c r="V29" s="160"/>
      <c r="W29" s="160">
        <v>1000</v>
      </c>
      <c r="X29" s="117">
        <f>U29+V29+W29</f>
        <v>1000</v>
      </c>
      <c r="Y29" s="144">
        <f>X29/(S29/100)</f>
        <v>100</v>
      </c>
      <c r="AA29" s="160"/>
      <c r="AB29" s="160"/>
      <c r="AC29" s="160"/>
      <c r="AD29" s="117">
        <f t="shared" si="51"/>
        <v>0</v>
      </c>
      <c r="AE29" s="144">
        <f t="shared" si="54"/>
        <v>0</v>
      </c>
      <c r="AG29" s="117">
        <f>X29+AD29</f>
        <v>1000</v>
      </c>
      <c r="AH29" s="117">
        <f>AG29/(S29/100)</f>
        <v>100</v>
      </c>
      <c r="AJ29" s="160"/>
      <c r="AK29" s="160"/>
      <c r="AL29" s="160"/>
      <c r="AM29" s="117">
        <f t="shared" si="52"/>
        <v>0</v>
      </c>
      <c r="AN29" s="144">
        <f t="shared" si="55"/>
        <v>0</v>
      </c>
      <c r="AP29" s="160"/>
      <c r="AQ29" s="160"/>
      <c r="AR29" s="160"/>
      <c r="AS29" s="117">
        <f t="shared" si="53"/>
        <v>0</v>
      </c>
      <c r="AT29" s="144">
        <f t="shared" si="56"/>
        <v>0</v>
      </c>
      <c r="AV29" s="117">
        <f>AM29+AS29</f>
        <v>0</v>
      </c>
      <c r="AW29" s="117">
        <f>AV29/(S29/100)</f>
        <v>0</v>
      </c>
      <c r="AY29" s="117">
        <f>AG29+AV29</f>
        <v>1000</v>
      </c>
      <c r="AZ29" s="117">
        <f>AY29/(S29/100)</f>
        <v>100</v>
      </c>
      <c r="BB29" s="117">
        <f t="shared" si="45"/>
        <v>0</v>
      </c>
      <c r="BC29" s="117">
        <f t="shared" si="46"/>
        <v>0</v>
      </c>
      <c r="BD29" s="117">
        <f t="shared" si="47"/>
        <v>1000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7</v>
      </c>
      <c r="L30" s="83"/>
      <c r="M30" s="77"/>
      <c r="N30" s="128" t="s">
        <v>56</v>
      </c>
      <c r="O30" s="129">
        <v>10000</v>
      </c>
      <c r="P30" s="117">
        <v>2000</v>
      </c>
      <c r="Q30" s="117">
        <v>2000</v>
      </c>
      <c r="R30" s="117">
        <v>2000</v>
      </c>
      <c r="S30" s="117">
        <v>2000</v>
      </c>
      <c r="T30" s="117"/>
      <c r="U30" s="160"/>
      <c r="V30" s="160"/>
      <c r="W30" s="160">
        <v>1000</v>
      </c>
      <c r="X30" s="117">
        <f>U30+V30+W30</f>
        <v>1000</v>
      </c>
      <c r="Y30" s="144">
        <f>X30/(S30/100)</f>
        <v>50</v>
      </c>
      <c r="AA30" s="160"/>
      <c r="AB30" s="160">
        <v>500</v>
      </c>
      <c r="AC30" s="160">
        <v>500</v>
      </c>
      <c r="AD30" s="117">
        <f t="shared" si="51"/>
        <v>1000</v>
      </c>
      <c r="AE30" s="144">
        <f t="shared" si="54"/>
        <v>50</v>
      </c>
      <c r="AG30" s="117">
        <f>X30+AD30</f>
        <v>2000</v>
      </c>
      <c r="AH30" s="117">
        <f>AG30/(S30/100)</f>
        <v>100</v>
      </c>
      <c r="AJ30" s="160"/>
      <c r="AK30" s="160"/>
      <c r="AL30" s="160"/>
      <c r="AM30" s="117">
        <f t="shared" si="52"/>
        <v>0</v>
      </c>
      <c r="AN30" s="144">
        <f t="shared" si="55"/>
        <v>0</v>
      </c>
      <c r="AP30" s="160"/>
      <c r="AQ30" s="160"/>
      <c r="AR30" s="160"/>
      <c r="AS30" s="117">
        <f t="shared" si="53"/>
        <v>0</v>
      </c>
      <c r="AT30" s="144">
        <f t="shared" si="56"/>
        <v>0</v>
      </c>
      <c r="AV30" s="117">
        <f>AM30+AS30</f>
        <v>0</v>
      </c>
      <c r="AW30" s="117">
        <f>AV30/(S30/100)</f>
        <v>0</v>
      </c>
      <c r="AY30" s="117">
        <f>AG30+AV30</f>
        <v>2000</v>
      </c>
      <c r="AZ30" s="117">
        <f>AY30/(S30/100)</f>
        <v>100</v>
      </c>
      <c r="BB30" s="117">
        <f t="shared" si="45"/>
        <v>0</v>
      </c>
      <c r="BC30" s="117">
        <f t="shared" si="46"/>
        <v>0</v>
      </c>
      <c r="BD30" s="117">
        <f t="shared" si="47"/>
        <v>2000</v>
      </c>
      <c r="BE30" s="93"/>
    </row>
    <row r="31" spans="1:57" ht="15" customHeight="1" x14ac:dyDescent="0.2"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6"/>
    </row>
    <row r="32" spans="1:57" ht="15" customHeight="1" x14ac:dyDescent="0.2"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6"/>
    </row>
    <row r="33" spans="16:56" ht="15" customHeight="1" x14ac:dyDescent="0.2"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6"/>
    </row>
    <row r="34" spans="16:56" x14ac:dyDescent="0.2"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6"/>
    </row>
    <row r="35" spans="16:56" x14ac:dyDescent="0.2"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6"/>
    </row>
    <row r="36" spans="16:56" x14ac:dyDescent="0.2"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6"/>
    </row>
    <row r="37" spans="16:56" x14ac:dyDescent="0.2"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6"/>
    </row>
    <row r="38" spans="16:56" x14ac:dyDescent="0.2"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6"/>
    </row>
    <row r="39" spans="16:56" x14ac:dyDescent="0.2"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6"/>
    </row>
    <row r="40" spans="16:56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6:56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6:56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6:56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6:56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6:56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6:56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6:56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6:56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  <row r="291" spans="16:56" x14ac:dyDescent="0.2"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6"/>
    </row>
    <row r="292" spans="16:56" x14ac:dyDescent="0.2"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6"/>
    </row>
    <row r="293" spans="16:56" x14ac:dyDescent="0.2"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6"/>
    </row>
    <row r="294" spans="16:56" x14ac:dyDescent="0.2"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6"/>
    </row>
    <row r="295" spans="16:56" x14ac:dyDescent="0.2"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6"/>
    </row>
    <row r="296" spans="16:56" x14ac:dyDescent="0.2"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6"/>
    </row>
    <row r="297" spans="16:56" x14ac:dyDescent="0.2"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6"/>
    </row>
    <row r="298" spans="16:56" x14ac:dyDescent="0.2"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6"/>
    </row>
    <row r="299" spans="16:56" x14ac:dyDescent="0.2"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6"/>
    </row>
    <row r="300" spans="16:56" x14ac:dyDescent="0.2"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6"/>
    </row>
    <row r="301" spans="16:56" x14ac:dyDescent="0.2"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6"/>
    </row>
    <row r="302" spans="16:56" x14ac:dyDescent="0.2"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6"/>
    </row>
    <row r="303" spans="16:56" x14ac:dyDescent="0.2"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6"/>
    </row>
    <row r="304" spans="16:56" x14ac:dyDescent="0.2"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6"/>
    </row>
    <row r="305" spans="16:56" x14ac:dyDescent="0.2"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6"/>
    </row>
    <row r="306" spans="16:56" x14ac:dyDescent="0.2"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6"/>
    </row>
    <row r="307" spans="16:56" x14ac:dyDescent="0.2"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6"/>
    </row>
    <row r="308" spans="16:56" x14ac:dyDescent="0.2"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6"/>
    </row>
    <row r="309" spans="16:56" x14ac:dyDescent="0.2"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6"/>
    </row>
    <row r="310" spans="16:56" x14ac:dyDescent="0.2"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6"/>
    </row>
    <row r="311" spans="16:56" x14ac:dyDescent="0.2"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6"/>
    </row>
    <row r="312" spans="16:56" x14ac:dyDescent="0.2"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6"/>
    </row>
    <row r="313" spans="16:56" x14ac:dyDescent="0.2"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6"/>
    </row>
    <row r="314" spans="16:56" x14ac:dyDescent="0.2"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6"/>
    </row>
    <row r="315" spans="16:56" x14ac:dyDescent="0.2"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6"/>
    </row>
    <row r="316" spans="16:56" x14ac:dyDescent="0.2"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6"/>
    </row>
    <row r="317" spans="16:56" x14ac:dyDescent="0.2"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6"/>
    </row>
    <row r="318" spans="16:56" x14ac:dyDescent="0.2"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6"/>
    </row>
    <row r="319" spans="16:56" x14ac:dyDescent="0.2"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6"/>
    </row>
    <row r="320" spans="16:56" x14ac:dyDescent="0.2"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6"/>
    </row>
    <row r="321" spans="16:56" x14ac:dyDescent="0.2"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6"/>
    </row>
    <row r="322" spans="16:56" x14ac:dyDescent="0.2"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6"/>
    </row>
    <row r="323" spans="16:56" x14ac:dyDescent="0.2"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6"/>
    </row>
    <row r="324" spans="16:56" x14ac:dyDescent="0.2"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6"/>
    </row>
    <row r="325" spans="16:56" x14ac:dyDescent="0.2"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6"/>
    </row>
  </sheetData>
  <mergeCells count="34">
    <mergeCell ref="AR8:AR10"/>
    <mergeCell ref="AS8:AT9"/>
    <mergeCell ref="AV8:AW9"/>
    <mergeCell ref="AY8:AZ9"/>
    <mergeCell ref="BB8:BC9"/>
    <mergeCell ref="AK8:AK10"/>
    <mergeCell ref="AL8:AL10"/>
    <mergeCell ref="AM8:AN9"/>
    <mergeCell ref="AP8:AP10"/>
    <mergeCell ref="AQ8:AQ10"/>
    <mergeCell ref="A1:S1"/>
    <mergeCell ref="A2:S2"/>
    <mergeCell ref="A3:S3"/>
    <mergeCell ref="AC8:AC10"/>
    <mergeCell ref="AD8:AE9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R9:R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56"/>
  <sheetViews>
    <sheetView tabSelected="1" zoomScale="85" workbookViewId="0">
      <pane xSplit="17" ySplit="12" topLeftCell="R28" activePane="bottomRight" state="frozen"/>
      <selection activeCell="E26" sqref="E26"/>
      <selection pane="topRight" activeCell="E26" sqref="E26"/>
      <selection pane="bottomLeft" activeCell="E26" sqref="E26"/>
      <selection pane="bottomRight" activeCell="A36" sqref="A36"/>
    </sheetView>
  </sheetViews>
  <sheetFormatPr defaultRowHeight="12.75" x14ac:dyDescent="0.2"/>
  <cols>
    <col min="1" max="3" width="4" style="38" customWidth="1"/>
    <col min="4" max="4" width="6.57031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8.42578125" style="36" customWidth="1"/>
    <col min="25" max="25" width="12.85546875" style="36" customWidth="1"/>
    <col min="26" max="26" width="1.7109375" style="36" customWidth="1"/>
    <col min="27" max="29" width="14.5703125" style="36" customWidth="1"/>
    <col min="30" max="30" width="18.42578125" style="36" customWidth="1"/>
    <col min="31" max="31" width="11.7109375" style="36" customWidth="1"/>
    <col min="32" max="32" width="2.42578125" style="36" customWidth="1"/>
    <col min="33" max="33" width="17" style="36" customWidth="1"/>
    <col min="34" max="34" width="11.7109375" style="36" customWidth="1"/>
    <col min="35" max="35" width="3" style="36" customWidth="1"/>
    <col min="36" max="38" width="14.5703125" style="36" customWidth="1"/>
    <col min="39" max="39" width="18.42578125" style="36" customWidth="1"/>
    <col min="40" max="40" width="11.7109375" style="36" customWidth="1"/>
    <col min="41" max="41" width="2.42578125" style="36" customWidth="1"/>
    <col min="42" max="44" width="14.5703125" style="36" customWidth="1"/>
    <col min="45" max="45" width="18.42578125" style="36" customWidth="1"/>
    <col min="46" max="46" width="11.7109375" style="36" customWidth="1"/>
    <col min="47" max="47" width="1.85546875" style="36" customWidth="1"/>
    <col min="48" max="48" width="14.85546875" style="36" customWidth="1"/>
    <col min="49" max="49" width="11.7109375" style="36" customWidth="1"/>
    <col min="50" max="50" width="3.28515625" style="36" customWidth="1"/>
    <col min="51" max="51" width="14.5703125" style="36" customWidth="1"/>
    <col min="52" max="52" width="11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27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1" customHeight="1" x14ac:dyDescent="0.25">
      <c r="A5" s="383" t="s">
        <v>172</v>
      </c>
      <c r="B5" s="383"/>
      <c r="C5" s="383"/>
      <c r="D5" s="383" t="s">
        <v>174</v>
      </c>
      <c r="E5" s="574" t="s">
        <v>91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3402500</v>
      </c>
      <c r="T11" s="72"/>
      <c r="U11" s="72">
        <f t="shared" ref="U11:W14" si="0">U12</f>
        <v>170000</v>
      </c>
      <c r="V11" s="72">
        <f t="shared" si="0"/>
        <v>241000</v>
      </c>
      <c r="W11" s="72">
        <f t="shared" si="0"/>
        <v>223500</v>
      </c>
      <c r="X11" s="72">
        <f t="shared" ref="X11:X12" si="1">U11+V11+W11</f>
        <v>634500</v>
      </c>
      <c r="Y11" s="72">
        <f>X11/(S11/100)</f>
        <v>18.648052902277737</v>
      </c>
      <c r="Z11" s="73"/>
      <c r="AA11" s="72">
        <f t="shared" ref="AA11:AC13" si="2">AA12</f>
        <v>385000</v>
      </c>
      <c r="AB11" s="72">
        <f t="shared" si="2"/>
        <v>352500</v>
      </c>
      <c r="AC11" s="72">
        <f t="shared" si="2"/>
        <v>311000</v>
      </c>
      <c r="AD11" s="72">
        <f t="shared" ref="AD11:AD12" si="3">AA11+AB11+AC11</f>
        <v>1048500</v>
      </c>
      <c r="AE11" s="72">
        <f>AD11/(S11/100)</f>
        <v>30.815576781778105</v>
      </c>
      <c r="AF11" s="73"/>
      <c r="AG11" s="72">
        <f t="shared" ref="AG11:AG12" si="4">X11+AD11</f>
        <v>1683000</v>
      </c>
      <c r="AH11" s="72">
        <f>AG11/(S11/100)</f>
        <v>49.463629684055839</v>
      </c>
      <c r="AI11" s="73"/>
      <c r="AJ11" s="72">
        <f t="shared" ref="AJ11:AL13" si="5">AJ12</f>
        <v>313500</v>
      </c>
      <c r="AK11" s="72">
        <f t="shared" si="5"/>
        <v>307500</v>
      </c>
      <c r="AL11" s="72">
        <f t="shared" si="5"/>
        <v>554000</v>
      </c>
      <c r="AM11" s="72">
        <f t="shared" ref="AM11:AM12" si="6">AJ11+AK11+AL11</f>
        <v>1175000</v>
      </c>
      <c r="AN11" s="72">
        <f>AM11/(S11/100)</f>
        <v>34.53343130051433</v>
      </c>
      <c r="AO11" s="73"/>
      <c r="AP11" s="72">
        <f t="shared" ref="AP11:AR13" si="7">AP12</f>
        <v>254000</v>
      </c>
      <c r="AQ11" s="72">
        <f t="shared" si="7"/>
        <v>108500</v>
      </c>
      <c r="AR11" s="72">
        <f t="shared" si="7"/>
        <v>182000</v>
      </c>
      <c r="AS11" s="72">
        <f t="shared" ref="AS11:AS12" si="8">AP11+AQ11+AR11</f>
        <v>544500</v>
      </c>
      <c r="AT11" s="72">
        <f>AS11/(S11/100)</f>
        <v>16.002939015429831</v>
      </c>
      <c r="AU11" s="73"/>
      <c r="AV11" s="72">
        <f t="shared" ref="AV11:AV12" si="9">AM11+AS11</f>
        <v>1719500</v>
      </c>
      <c r="AW11" s="72">
        <f>AV11/(S11/100)</f>
        <v>50.536370315944161</v>
      </c>
      <c r="AX11" s="73"/>
      <c r="AY11" s="72">
        <f>AG11+AV11</f>
        <v>3402500</v>
      </c>
      <c r="AZ11" s="72">
        <f>AY11/(S11/100)</f>
        <v>100</v>
      </c>
      <c r="BA11" s="73"/>
      <c r="BB11" s="71">
        <f t="shared" ref="BB11:BB12" si="10">S11-AY11</f>
        <v>0</v>
      </c>
      <c r="BC11" s="72">
        <f t="shared" ref="BC11:BC12" si="11">BB11/(S11/100)</f>
        <v>0</v>
      </c>
      <c r="BD11" s="72">
        <f t="shared" ref="BD11:BD12" si="12">S11-BB11</f>
        <v>3402500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#REF!+#REF!+P13+#REF!+#REF!</f>
        <v>#REF!</v>
      </c>
      <c r="Q12" s="86" t="e">
        <f>#REF!+#REF!+Q13+#REF!+#REF!</f>
        <v>#REF!</v>
      </c>
      <c r="R12" s="87" t="e">
        <f>#REF!+#REF!+#REF!+R13+#REF!</f>
        <v>#REF!</v>
      </c>
      <c r="S12" s="86">
        <f>S13</f>
        <v>3402500</v>
      </c>
      <c r="T12" s="86"/>
      <c r="U12" s="86">
        <f t="shared" si="0"/>
        <v>170000</v>
      </c>
      <c r="V12" s="86">
        <f t="shared" si="0"/>
        <v>241000</v>
      </c>
      <c r="W12" s="86">
        <f t="shared" si="0"/>
        <v>223500</v>
      </c>
      <c r="X12" s="86">
        <f t="shared" si="1"/>
        <v>634500</v>
      </c>
      <c r="Y12" s="86">
        <f t="shared" ref="Y12" si="13">X12/(S12/100)</f>
        <v>18.648052902277737</v>
      </c>
      <c r="AA12" s="86">
        <f t="shared" si="2"/>
        <v>385000</v>
      </c>
      <c r="AB12" s="86">
        <f t="shared" si="2"/>
        <v>352500</v>
      </c>
      <c r="AC12" s="86">
        <f t="shared" si="2"/>
        <v>311000</v>
      </c>
      <c r="AD12" s="86">
        <f t="shared" si="3"/>
        <v>1048500</v>
      </c>
      <c r="AE12" s="86">
        <f t="shared" ref="AE12" si="14">AD12/(S12/100)</f>
        <v>30.815576781778105</v>
      </c>
      <c r="AG12" s="86">
        <f t="shared" si="4"/>
        <v>1683000</v>
      </c>
      <c r="AH12" s="86">
        <f t="shared" ref="AH12" si="15">AG12/(S12/100)</f>
        <v>49.463629684055839</v>
      </c>
      <c r="AJ12" s="86">
        <f t="shared" si="5"/>
        <v>313500</v>
      </c>
      <c r="AK12" s="86">
        <f t="shared" si="5"/>
        <v>307500</v>
      </c>
      <c r="AL12" s="86">
        <f t="shared" si="5"/>
        <v>554000</v>
      </c>
      <c r="AM12" s="86">
        <f t="shared" si="6"/>
        <v>1175000</v>
      </c>
      <c r="AN12" s="86">
        <f t="shared" ref="AN12" si="16">AM12/(S12/100)</f>
        <v>34.53343130051433</v>
      </c>
      <c r="AP12" s="86">
        <f t="shared" si="7"/>
        <v>254000</v>
      </c>
      <c r="AQ12" s="86">
        <f t="shared" si="7"/>
        <v>108500</v>
      </c>
      <c r="AR12" s="86">
        <f t="shared" si="7"/>
        <v>182000</v>
      </c>
      <c r="AS12" s="86">
        <f t="shared" si="8"/>
        <v>544500</v>
      </c>
      <c r="AT12" s="86">
        <f t="shared" ref="AT12" si="17">AS12/(S12/100)</f>
        <v>16.002939015429831</v>
      </c>
      <c r="AV12" s="86">
        <f t="shared" si="9"/>
        <v>1719500</v>
      </c>
      <c r="AW12" s="86">
        <f t="shared" ref="AW12" si="18">AV12/(S12/100)</f>
        <v>50.536370315944161</v>
      </c>
      <c r="AY12" s="86">
        <f t="shared" ref="AY12" si="19">AG12+AV12</f>
        <v>3402500</v>
      </c>
      <c r="AZ12" s="86">
        <f t="shared" ref="AZ12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3402500</v>
      </c>
    </row>
    <row r="13" spans="1:57" ht="30" customHeight="1" x14ac:dyDescent="0.2">
      <c r="A13" s="74"/>
      <c r="B13" s="76"/>
      <c r="C13" s="88" t="s">
        <v>89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234" t="s">
        <v>90</v>
      </c>
      <c r="O13" s="235">
        <v>27822000</v>
      </c>
      <c r="P13" s="236" t="e">
        <f>P14+#REF!+#REF!+#REF!+#REF!</f>
        <v>#REF!</v>
      </c>
      <c r="Q13" s="237" t="e">
        <f>Q14+#REF!+#REF!+#REF!+#REF!</f>
        <v>#REF!</v>
      </c>
      <c r="R13" s="238" t="e">
        <f>R14+#REF!+#REF!+#REF!+#REF!</f>
        <v>#REF!</v>
      </c>
      <c r="S13" s="236">
        <f>S14</f>
        <v>3402500</v>
      </c>
      <c r="T13" s="236"/>
      <c r="U13" s="236">
        <f t="shared" si="0"/>
        <v>170000</v>
      </c>
      <c r="V13" s="236">
        <f t="shared" si="0"/>
        <v>241000</v>
      </c>
      <c r="W13" s="236">
        <f t="shared" si="0"/>
        <v>223500</v>
      </c>
      <c r="X13" s="236">
        <f t="shared" ref="X13:X17" si="21">U13+V13+W13</f>
        <v>634500</v>
      </c>
      <c r="Y13" s="236">
        <f t="shared" ref="Y13:Y19" si="22">X13/(S13/100)</f>
        <v>18.648052902277737</v>
      </c>
      <c r="AA13" s="236">
        <f t="shared" si="2"/>
        <v>385000</v>
      </c>
      <c r="AB13" s="236">
        <f t="shared" si="2"/>
        <v>352500</v>
      </c>
      <c r="AC13" s="236">
        <f t="shared" si="2"/>
        <v>311000</v>
      </c>
      <c r="AD13" s="236">
        <f t="shared" ref="AD13:AD17" si="23">AA13+AB13+AC13</f>
        <v>1048500</v>
      </c>
      <c r="AE13" s="236">
        <f t="shared" ref="AE13:AE36" si="24">AD13/(S13/100)</f>
        <v>30.815576781778105</v>
      </c>
      <c r="AG13" s="236">
        <f t="shared" ref="AG13:AG19" si="25">X13+AD13</f>
        <v>1683000</v>
      </c>
      <c r="AH13" s="236">
        <f t="shared" ref="AH13:AH19" si="26">AG13/(S13/100)</f>
        <v>49.463629684055839</v>
      </c>
      <c r="AJ13" s="236">
        <f t="shared" si="5"/>
        <v>313500</v>
      </c>
      <c r="AK13" s="236">
        <f t="shared" si="5"/>
        <v>307500</v>
      </c>
      <c r="AL13" s="236">
        <f t="shared" si="5"/>
        <v>554000</v>
      </c>
      <c r="AM13" s="236">
        <f t="shared" ref="AM13:AM17" si="27">AJ13+AK13+AL13</f>
        <v>1175000</v>
      </c>
      <c r="AN13" s="236">
        <f t="shared" ref="AN13:AN36" si="28">AM13/(S13/100)</f>
        <v>34.53343130051433</v>
      </c>
      <c r="AP13" s="236">
        <f t="shared" si="7"/>
        <v>254000</v>
      </c>
      <c r="AQ13" s="236">
        <f t="shared" si="7"/>
        <v>108500</v>
      </c>
      <c r="AR13" s="236">
        <f t="shared" si="7"/>
        <v>182000</v>
      </c>
      <c r="AS13" s="236">
        <f t="shared" ref="AS13:AS17" si="29">AP13+AQ13+AR13</f>
        <v>544500</v>
      </c>
      <c r="AT13" s="236">
        <f t="shared" ref="AT13:AT36" si="30">AS13/(S13/100)</f>
        <v>16.002939015429831</v>
      </c>
      <c r="AV13" s="236">
        <f t="shared" ref="AV13:AV17" si="31">AM13+AS13</f>
        <v>1719500</v>
      </c>
      <c r="AW13" s="236">
        <f t="shared" ref="AW13:AW19" si="32">AV13/(S13/100)</f>
        <v>50.536370315944161</v>
      </c>
      <c r="AY13" s="236">
        <f t="shared" ref="AY13:AY19" si="33">AG13+AV13</f>
        <v>3402500</v>
      </c>
      <c r="AZ13" s="236">
        <f t="shared" ref="AZ13:AZ19" si="34">AY13/(S13/100)</f>
        <v>100</v>
      </c>
      <c r="BB13" s="235">
        <f t="shared" ref="BB13:BB50" si="35">S13-AY13</f>
        <v>0</v>
      </c>
      <c r="BC13" s="236">
        <f t="shared" ref="BC13:BC23" si="36">BB13/(S13/100)</f>
        <v>0</v>
      </c>
      <c r="BD13" s="236">
        <f t="shared" ref="BD13:BD50" si="37">S13-BB13</f>
        <v>3402500</v>
      </c>
      <c r="BE13" s="93"/>
    </row>
    <row r="14" spans="1:57" ht="30" customHeight="1" x14ac:dyDescent="0.2">
      <c r="A14" s="74"/>
      <c r="B14" s="76"/>
      <c r="C14" s="76"/>
      <c r="D14" s="386" t="s">
        <v>41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91</v>
      </c>
      <c r="O14" s="396">
        <v>1883000</v>
      </c>
      <c r="P14" s="397">
        <f>P15</f>
        <v>3402500</v>
      </c>
      <c r="Q14" s="397">
        <f t="shared" ref="P14:W15" si="38">Q15</f>
        <v>3843500</v>
      </c>
      <c r="R14" s="397">
        <f t="shared" si="38"/>
        <v>4257500</v>
      </c>
      <c r="S14" s="397">
        <f>S15</f>
        <v>3402500</v>
      </c>
      <c r="T14" s="397"/>
      <c r="U14" s="397">
        <f t="shared" si="0"/>
        <v>170000</v>
      </c>
      <c r="V14" s="397">
        <f t="shared" si="0"/>
        <v>241000</v>
      </c>
      <c r="W14" s="397">
        <f t="shared" si="0"/>
        <v>223500</v>
      </c>
      <c r="X14" s="397">
        <f t="shared" si="21"/>
        <v>634500</v>
      </c>
      <c r="Y14" s="397">
        <f t="shared" si="22"/>
        <v>18.648052902277737</v>
      </c>
      <c r="Z14" s="398"/>
      <c r="AA14" s="397">
        <f t="shared" ref="AA14:AC15" si="39">AA15</f>
        <v>385000</v>
      </c>
      <c r="AB14" s="397">
        <f t="shared" si="39"/>
        <v>352500</v>
      </c>
      <c r="AC14" s="397">
        <f t="shared" si="39"/>
        <v>311000</v>
      </c>
      <c r="AD14" s="397">
        <f t="shared" si="23"/>
        <v>1048500</v>
      </c>
      <c r="AE14" s="397">
        <f t="shared" si="24"/>
        <v>30.815576781778105</v>
      </c>
      <c r="AF14" s="398"/>
      <c r="AG14" s="397">
        <f t="shared" si="25"/>
        <v>1683000</v>
      </c>
      <c r="AH14" s="397">
        <f t="shared" si="26"/>
        <v>49.463629684055839</v>
      </c>
      <c r="AI14" s="398"/>
      <c r="AJ14" s="397">
        <f t="shared" ref="AJ14:AL15" si="40">AJ15</f>
        <v>313500</v>
      </c>
      <c r="AK14" s="397">
        <f t="shared" si="40"/>
        <v>307500</v>
      </c>
      <c r="AL14" s="397">
        <f t="shared" si="40"/>
        <v>554000</v>
      </c>
      <c r="AM14" s="397">
        <f t="shared" si="27"/>
        <v>1175000</v>
      </c>
      <c r="AN14" s="397">
        <f t="shared" si="28"/>
        <v>34.53343130051433</v>
      </c>
      <c r="AO14" s="398"/>
      <c r="AP14" s="397">
        <f t="shared" ref="AP14:AR15" si="41">AP15</f>
        <v>254000</v>
      </c>
      <c r="AQ14" s="397">
        <f t="shared" si="41"/>
        <v>108500</v>
      </c>
      <c r="AR14" s="397">
        <f t="shared" si="41"/>
        <v>182000</v>
      </c>
      <c r="AS14" s="397">
        <f t="shared" si="29"/>
        <v>544500</v>
      </c>
      <c r="AT14" s="397">
        <f t="shared" si="30"/>
        <v>16.002939015429831</v>
      </c>
      <c r="AU14" s="398"/>
      <c r="AV14" s="397">
        <f t="shared" si="31"/>
        <v>1719500</v>
      </c>
      <c r="AW14" s="397">
        <f t="shared" si="32"/>
        <v>50.536370315944161</v>
      </c>
      <c r="AX14" s="398"/>
      <c r="AY14" s="397">
        <f t="shared" si="33"/>
        <v>3402500</v>
      </c>
      <c r="AZ14" s="397">
        <f t="shared" si="34"/>
        <v>100</v>
      </c>
      <c r="BB14" s="95">
        <f t="shared" si="35"/>
        <v>0</v>
      </c>
      <c r="BC14" s="96">
        <f t="shared" si="36"/>
        <v>0</v>
      </c>
      <c r="BD14" s="96">
        <f t="shared" si="37"/>
        <v>3402500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1883000</v>
      </c>
      <c r="P15" s="99">
        <f t="shared" si="38"/>
        <v>3402500</v>
      </c>
      <c r="Q15" s="86">
        <f t="shared" si="38"/>
        <v>3843500</v>
      </c>
      <c r="R15" s="87">
        <f t="shared" si="38"/>
        <v>4257500</v>
      </c>
      <c r="S15" s="99">
        <f t="shared" si="38"/>
        <v>3402500</v>
      </c>
      <c r="T15" s="99"/>
      <c r="U15" s="99">
        <f t="shared" si="38"/>
        <v>170000</v>
      </c>
      <c r="V15" s="99">
        <f t="shared" si="38"/>
        <v>241000</v>
      </c>
      <c r="W15" s="99">
        <f t="shared" si="38"/>
        <v>223500</v>
      </c>
      <c r="X15" s="99">
        <f t="shared" si="21"/>
        <v>634500</v>
      </c>
      <c r="Y15" s="99">
        <f t="shared" si="22"/>
        <v>18.648052902277737</v>
      </c>
      <c r="AA15" s="99">
        <f t="shared" si="39"/>
        <v>385000</v>
      </c>
      <c r="AB15" s="99">
        <f t="shared" si="39"/>
        <v>352500</v>
      </c>
      <c r="AC15" s="99">
        <f t="shared" si="39"/>
        <v>311000</v>
      </c>
      <c r="AD15" s="99">
        <f t="shared" si="23"/>
        <v>1048500</v>
      </c>
      <c r="AE15" s="99">
        <f t="shared" si="24"/>
        <v>30.815576781778105</v>
      </c>
      <c r="AG15" s="99">
        <f t="shared" si="25"/>
        <v>1683000</v>
      </c>
      <c r="AH15" s="99">
        <f t="shared" si="26"/>
        <v>49.463629684055839</v>
      </c>
      <c r="AJ15" s="99">
        <f t="shared" si="40"/>
        <v>313500</v>
      </c>
      <c r="AK15" s="99">
        <f t="shared" si="40"/>
        <v>307500</v>
      </c>
      <c r="AL15" s="99">
        <f t="shared" si="40"/>
        <v>554000</v>
      </c>
      <c r="AM15" s="99">
        <f t="shared" si="27"/>
        <v>1175000</v>
      </c>
      <c r="AN15" s="99">
        <f t="shared" si="28"/>
        <v>34.53343130051433</v>
      </c>
      <c r="AP15" s="99">
        <f t="shared" si="41"/>
        <v>254000</v>
      </c>
      <c r="AQ15" s="99">
        <f t="shared" si="41"/>
        <v>108500</v>
      </c>
      <c r="AR15" s="99">
        <f t="shared" si="41"/>
        <v>182000</v>
      </c>
      <c r="AS15" s="99">
        <f t="shared" si="29"/>
        <v>544500</v>
      </c>
      <c r="AT15" s="99">
        <f t="shared" si="30"/>
        <v>16.002939015429831</v>
      </c>
      <c r="AV15" s="99">
        <f t="shared" si="31"/>
        <v>1719500</v>
      </c>
      <c r="AW15" s="99">
        <f t="shared" si="32"/>
        <v>50.536370315944161</v>
      </c>
      <c r="AY15" s="99">
        <f t="shared" si="33"/>
        <v>3402500</v>
      </c>
      <c r="AZ15" s="99">
        <f t="shared" si="34"/>
        <v>100</v>
      </c>
      <c r="BB15" s="98">
        <f t="shared" si="35"/>
        <v>0</v>
      </c>
      <c r="BC15" s="99">
        <f t="shared" si="36"/>
        <v>0</v>
      </c>
      <c r="BD15" s="99">
        <f t="shared" si="37"/>
        <v>3402500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1883000</v>
      </c>
      <c r="P16" s="103">
        <f>P17+P37</f>
        <v>3402500</v>
      </c>
      <c r="Q16" s="125">
        <f>Q17+Q37</f>
        <v>3843500</v>
      </c>
      <c r="R16" s="126">
        <f>R17+R37</f>
        <v>4257500</v>
      </c>
      <c r="S16" s="103">
        <f>S17+S37</f>
        <v>3402500</v>
      </c>
      <c r="T16" s="103"/>
      <c r="U16" s="103">
        <f>U17+U37</f>
        <v>170000</v>
      </c>
      <c r="V16" s="103">
        <f>V17+V37</f>
        <v>241000</v>
      </c>
      <c r="W16" s="103">
        <f>W17+W37</f>
        <v>223500</v>
      </c>
      <c r="X16" s="103">
        <f t="shared" si="21"/>
        <v>634500</v>
      </c>
      <c r="Y16" s="103">
        <f t="shared" si="22"/>
        <v>18.648052902277737</v>
      </c>
      <c r="AA16" s="103">
        <f>AA17+AA37</f>
        <v>385000</v>
      </c>
      <c r="AB16" s="103">
        <f>AB17+AB37</f>
        <v>352500</v>
      </c>
      <c r="AC16" s="103">
        <f>AC17+AC37</f>
        <v>311000</v>
      </c>
      <c r="AD16" s="103">
        <f t="shared" si="23"/>
        <v>1048500</v>
      </c>
      <c r="AE16" s="103">
        <f t="shared" si="24"/>
        <v>30.815576781778105</v>
      </c>
      <c r="AG16" s="103">
        <f t="shared" si="25"/>
        <v>1683000</v>
      </c>
      <c r="AH16" s="103">
        <f t="shared" si="26"/>
        <v>49.463629684055839</v>
      </c>
      <c r="AJ16" s="103">
        <f>AJ17+AJ37</f>
        <v>313500</v>
      </c>
      <c r="AK16" s="103">
        <f>AK17+AK37</f>
        <v>307500</v>
      </c>
      <c r="AL16" s="103">
        <f>AL17+AL37</f>
        <v>554000</v>
      </c>
      <c r="AM16" s="103">
        <f t="shared" si="27"/>
        <v>1175000</v>
      </c>
      <c r="AN16" s="103">
        <f t="shared" si="28"/>
        <v>34.53343130051433</v>
      </c>
      <c r="AP16" s="103">
        <f>AP17+AP37</f>
        <v>254000</v>
      </c>
      <c r="AQ16" s="103">
        <f>AQ17+AQ37</f>
        <v>108500</v>
      </c>
      <c r="AR16" s="103">
        <f>AR17+AR37</f>
        <v>182000</v>
      </c>
      <c r="AS16" s="103">
        <f t="shared" si="29"/>
        <v>544500</v>
      </c>
      <c r="AT16" s="103">
        <f t="shared" si="30"/>
        <v>16.002939015429831</v>
      </c>
      <c r="AV16" s="103">
        <f t="shared" si="31"/>
        <v>1719500</v>
      </c>
      <c r="AW16" s="103">
        <f t="shared" si="32"/>
        <v>50.536370315944161</v>
      </c>
      <c r="AY16" s="103">
        <f t="shared" si="33"/>
        <v>3402500</v>
      </c>
      <c r="AZ16" s="103">
        <f t="shared" si="34"/>
        <v>100</v>
      </c>
      <c r="BB16" s="102">
        <f t="shared" si="35"/>
        <v>0</v>
      </c>
      <c r="BC16" s="103">
        <f t="shared" si="36"/>
        <v>0</v>
      </c>
      <c r="BD16" s="103">
        <f t="shared" si="37"/>
        <v>3402500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92</v>
      </c>
      <c r="O17" s="102">
        <v>590000</v>
      </c>
      <c r="P17" s="103">
        <f>P18+P24+P30</f>
        <v>533000</v>
      </c>
      <c r="Q17" s="125">
        <f>Q18+Q24+Q30</f>
        <v>537000</v>
      </c>
      <c r="R17" s="126">
        <f>R18+R24+R30</f>
        <v>539000</v>
      </c>
      <c r="S17" s="103">
        <f>S18+S24+S30</f>
        <v>533000</v>
      </c>
      <c r="T17" s="103"/>
      <c r="U17" s="103">
        <f>U18+U24+U30</f>
        <v>0</v>
      </c>
      <c r="V17" s="103">
        <f>V18+V24+V30</f>
        <v>9000</v>
      </c>
      <c r="W17" s="103">
        <f>W18+W24+W30</f>
        <v>163000</v>
      </c>
      <c r="X17" s="103">
        <f t="shared" si="21"/>
        <v>172000</v>
      </c>
      <c r="Y17" s="103">
        <f t="shared" si="22"/>
        <v>32.270168855534706</v>
      </c>
      <c r="AA17" s="103">
        <f>AA18+AA24+AA30</f>
        <v>55000</v>
      </c>
      <c r="AB17" s="103">
        <f>AB18+AB24+AB30</f>
        <v>44000</v>
      </c>
      <c r="AC17" s="103">
        <f>AC18+AC24+AC30</f>
        <v>44000</v>
      </c>
      <c r="AD17" s="103">
        <f t="shared" si="23"/>
        <v>143000</v>
      </c>
      <c r="AE17" s="103">
        <f t="shared" si="24"/>
        <v>26.829268292682926</v>
      </c>
      <c r="AG17" s="103">
        <f t="shared" si="25"/>
        <v>315000</v>
      </c>
      <c r="AH17" s="103">
        <f t="shared" si="26"/>
        <v>59.099437148217639</v>
      </c>
      <c r="AJ17" s="103">
        <f>AJ18+AJ24+AJ30</f>
        <v>44000</v>
      </c>
      <c r="AK17" s="103">
        <f>AK18+AK24+AK30</f>
        <v>41000</v>
      </c>
      <c r="AL17" s="103">
        <f>AL18+AL24+AL30</f>
        <v>41000</v>
      </c>
      <c r="AM17" s="103">
        <f t="shared" si="27"/>
        <v>126000</v>
      </c>
      <c r="AN17" s="103">
        <f t="shared" si="28"/>
        <v>23.639774859287055</v>
      </c>
      <c r="AP17" s="103">
        <f>AP18+AP24+AP30</f>
        <v>43000</v>
      </c>
      <c r="AQ17" s="103">
        <f>AQ18+AQ24+AQ30</f>
        <v>48000</v>
      </c>
      <c r="AR17" s="103">
        <f>AR18+AR24+AR30</f>
        <v>1000</v>
      </c>
      <c r="AS17" s="103">
        <f t="shared" si="29"/>
        <v>92000</v>
      </c>
      <c r="AT17" s="103">
        <f t="shared" si="30"/>
        <v>17.26078799249531</v>
      </c>
      <c r="AV17" s="103">
        <f t="shared" si="31"/>
        <v>218000</v>
      </c>
      <c r="AW17" s="103">
        <f t="shared" si="32"/>
        <v>40.900562851782361</v>
      </c>
      <c r="AY17" s="103">
        <f t="shared" si="33"/>
        <v>533000</v>
      </c>
      <c r="AZ17" s="103">
        <f t="shared" si="34"/>
        <v>100</v>
      </c>
      <c r="BB17" s="102">
        <f t="shared" si="35"/>
        <v>0</v>
      </c>
      <c r="BC17" s="103">
        <f t="shared" si="36"/>
        <v>0</v>
      </c>
      <c r="BD17" s="103">
        <f t="shared" si="37"/>
        <v>533000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06" t="s">
        <v>49</v>
      </c>
      <c r="I18" s="107"/>
      <c r="J18" s="108"/>
      <c r="K18" s="109"/>
      <c r="L18" s="110"/>
      <c r="M18" s="111"/>
      <c r="N18" s="112" t="s">
        <v>50</v>
      </c>
      <c r="O18" s="113">
        <v>10000</v>
      </c>
      <c r="P18" s="114">
        <f t="shared" ref="P18:S19" si="42">P19</f>
        <v>15000</v>
      </c>
      <c r="Q18" s="115">
        <f t="shared" si="42"/>
        <v>18000</v>
      </c>
      <c r="R18" s="116">
        <f t="shared" si="42"/>
        <v>20000</v>
      </c>
      <c r="S18" s="114">
        <f t="shared" si="42"/>
        <v>15000</v>
      </c>
      <c r="T18" s="114"/>
      <c r="U18" s="114">
        <f t="shared" ref="U18:W19" si="43">U19</f>
        <v>0</v>
      </c>
      <c r="V18" s="114">
        <f t="shared" si="43"/>
        <v>0</v>
      </c>
      <c r="W18" s="114">
        <f t="shared" si="43"/>
        <v>4000</v>
      </c>
      <c r="X18" s="114">
        <f>SUM(U18:W18)</f>
        <v>4000</v>
      </c>
      <c r="Y18" s="114">
        <f t="shared" si="22"/>
        <v>26.666666666666668</v>
      </c>
      <c r="AA18" s="114">
        <f t="shared" ref="AA18:AC19" si="44">AA19</f>
        <v>3000</v>
      </c>
      <c r="AB18" s="114">
        <f t="shared" si="44"/>
        <v>1000</v>
      </c>
      <c r="AC18" s="114">
        <f t="shared" si="44"/>
        <v>1000</v>
      </c>
      <c r="AD18" s="114">
        <f>SUM(AA18:AC18)</f>
        <v>5000</v>
      </c>
      <c r="AE18" s="114">
        <f t="shared" si="24"/>
        <v>33.333333333333336</v>
      </c>
      <c r="AG18" s="114">
        <f t="shared" si="25"/>
        <v>9000</v>
      </c>
      <c r="AH18" s="114">
        <f t="shared" si="26"/>
        <v>60</v>
      </c>
      <c r="AJ18" s="114">
        <f t="shared" ref="AJ18:AL19" si="45">AJ19</f>
        <v>1000</v>
      </c>
      <c r="AK18" s="114">
        <f t="shared" si="45"/>
        <v>1000</v>
      </c>
      <c r="AL18" s="114">
        <f t="shared" si="45"/>
        <v>1000</v>
      </c>
      <c r="AM18" s="114">
        <f>SUM(AJ18:AL18)</f>
        <v>3000</v>
      </c>
      <c r="AN18" s="114">
        <f t="shared" si="28"/>
        <v>20</v>
      </c>
      <c r="AP18" s="114">
        <f t="shared" ref="AP18:AR19" si="46">AP19</f>
        <v>1000</v>
      </c>
      <c r="AQ18" s="114">
        <f t="shared" si="46"/>
        <v>1000</v>
      </c>
      <c r="AR18" s="114">
        <f t="shared" si="46"/>
        <v>1000</v>
      </c>
      <c r="AS18" s="114">
        <f>SUM(AP18:AR18)</f>
        <v>3000</v>
      </c>
      <c r="AT18" s="114">
        <f t="shared" si="30"/>
        <v>20</v>
      </c>
      <c r="AV18" s="114">
        <f>AM18+AS18</f>
        <v>6000</v>
      </c>
      <c r="AW18" s="114">
        <f t="shared" si="32"/>
        <v>40</v>
      </c>
      <c r="AY18" s="114">
        <f t="shared" si="33"/>
        <v>15000</v>
      </c>
      <c r="AZ18" s="114">
        <f t="shared" si="34"/>
        <v>100</v>
      </c>
      <c r="BB18" s="114">
        <f t="shared" si="35"/>
        <v>0</v>
      </c>
      <c r="BC18" s="117">
        <f t="shared" si="36"/>
        <v>0</v>
      </c>
      <c r="BD18" s="114">
        <f t="shared" si="37"/>
        <v>15000</v>
      </c>
      <c r="BE18" s="93"/>
    </row>
    <row r="19" spans="1:57" ht="24.95" customHeight="1" x14ac:dyDescent="0.2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10000</v>
      </c>
      <c r="P19" s="121">
        <f t="shared" si="42"/>
        <v>15000</v>
      </c>
      <c r="Q19" s="122">
        <f t="shared" si="42"/>
        <v>18000</v>
      </c>
      <c r="R19" s="123">
        <f t="shared" si="42"/>
        <v>20000</v>
      </c>
      <c r="S19" s="121">
        <f t="shared" si="42"/>
        <v>15000</v>
      </c>
      <c r="T19" s="121"/>
      <c r="U19" s="121">
        <f t="shared" si="43"/>
        <v>0</v>
      </c>
      <c r="V19" s="121">
        <f t="shared" si="43"/>
        <v>0</v>
      </c>
      <c r="W19" s="121">
        <f t="shared" si="43"/>
        <v>4000</v>
      </c>
      <c r="X19" s="121">
        <f>X20</f>
        <v>4000</v>
      </c>
      <c r="Y19" s="121">
        <f t="shared" si="22"/>
        <v>26.666666666666668</v>
      </c>
      <c r="AA19" s="121">
        <f t="shared" si="44"/>
        <v>3000</v>
      </c>
      <c r="AB19" s="121">
        <f t="shared" si="44"/>
        <v>1000</v>
      </c>
      <c r="AC19" s="121">
        <f t="shared" si="44"/>
        <v>1000</v>
      </c>
      <c r="AD19" s="121">
        <f>AD20</f>
        <v>5000</v>
      </c>
      <c r="AE19" s="121">
        <f t="shared" si="24"/>
        <v>33.333333333333336</v>
      </c>
      <c r="AG19" s="121">
        <f t="shared" si="25"/>
        <v>9000</v>
      </c>
      <c r="AH19" s="121">
        <f t="shared" si="26"/>
        <v>60</v>
      </c>
      <c r="AJ19" s="121">
        <f t="shared" si="45"/>
        <v>1000</v>
      </c>
      <c r="AK19" s="121">
        <f t="shared" si="45"/>
        <v>1000</v>
      </c>
      <c r="AL19" s="121">
        <f t="shared" si="45"/>
        <v>1000</v>
      </c>
      <c r="AM19" s="121">
        <f>AM20</f>
        <v>3000</v>
      </c>
      <c r="AN19" s="121">
        <f t="shared" si="28"/>
        <v>20</v>
      </c>
      <c r="AP19" s="121">
        <f t="shared" si="46"/>
        <v>1000</v>
      </c>
      <c r="AQ19" s="121">
        <f t="shared" si="46"/>
        <v>1000</v>
      </c>
      <c r="AR19" s="121">
        <f t="shared" si="46"/>
        <v>1000</v>
      </c>
      <c r="AS19" s="121">
        <f>AS20</f>
        <v>3000</v>
      </c>
      <c r="AT19" s="121">
        <f t="shared" si="30"/>
        <v>20</v>
      </c>
      <c r="AV19" s="121">
        <f>AV20</f>
        <v>6000</v>
      </c>
      <c r="AW19" s="121">
        <f t="shared" si="32"/>
        <v>40</v>
      </c>
      <c r="AY19" s="121">
        <f t="shared" si="33"/>
        <v>15000</v>
      </c>
      <c r="AZ19" s="121">
        <f t="shared" si="34"/>
        <v>100</v>
      </c>
      <c r="BB19" s="121">
        <f t="shared" si="35"/>
        <v>0</v>
      </c>
      <c r="BC19" s="117">
        <f t="shared" si="36"/>
        <v>0</v>
      </c>
      <c r="BD19" s="121">
        <f t="shared" si="37"/>
        <v>15000</v>
      </c>
      <c r="BE19" s="93"/>
    </row>
    <row r="20" spans="1:57" ht="24.95" customHeight="1" x14ac:dyDescent="0.2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52</v>
      </c>
      <c r="K20" s="82"/>
      <c r="L20" s="83"/>
      <c r="M20" s="77"/>
      <c r="N20" s="101" t="s">
        <v>53</v>
      </c>
      <c r="O20" s="102">
        <v>10000</v>
      </c>
      <c r="P20" s="103">
        <f>P21+P22+P23</f>
        <v>15000</v>
      </c>
      <c r="Q20" s="125">
        <f>Q21+Q22+Q23</f>
        <v>18000</v>
      </c>
      <c r="R20" s="126">
        <f>R21+R22+R23</f>
        <v>20000</v>
      </c>
      <c r="S20" s="103">
        <f>S21+S22+S23</f>
        <v>15000</v>
      </c>
      <c r="T20" s="103"/>
      <c r="U20" s="103">
        <f>U21+U22+U23</f>
        <v>0</v>
      </c>
      <c r="V20" s="103">
        <f>V21+V22+V23</f>
        <v>0</v>
      </c>
      <c r="W20" s="103">
        <f>W21+W22+W23</f>
        <v>4000</v>
      </c>
      <c r="X20" s="103">
        <f>SUM(U20:W20)</f>
        <v>4000</v>
      </c>
      <c r="Y20" s="103">
        <f t="shared" ref="Y20:Y50" si="47">X20/(S20/100)</f>
        <v>26.666666666666668</v>
      </c>
      <c r="AA20" s="103">
        <f>AA21+AA22+AA23</f>
        <v>3000</v>
      </c>
      <c r="AB20" s="103">
        <f>AB21+AB22+AB23</f>
        <v>1000</v>
      </c>
      <c r="AC20" s="103">
        <f>AC21+AC22+AC23</f>
        <v>1000</v>
      </c>
      <c r="AD20" s="103">
        <f>SUM(AA20:AC20)</f>
        <v>5000</v>
      </c>
      <c r="AE20" s="103">
        <f t="shared" si="24"/>
        <v>33.333333333333336</v>
      </c>
      <c r="AG20" s="103">
        <f t="shared" ref="AG20:AG50" si="48">X20+AD20</f>
        <v>9000</v>
      </c>
      <c r="AH20" s="103">
        <f t="shared" ref="AH20:AH50" si="49">AG20/(S20/100)</f>
        <v>60</v>
      </c>
      <c r="AJ20" s="103">
        <f>AJ21+AJ22+AJ23</f>
        <v>1000</v>
      </c>
      <c r="AK20" s="103">
        <f>AK21+AK22+AK23</f>
        <v>1000</v>
      </c>
      <c r="AL20" s="103">
        <f>AL21+AL22+AL23</f>
        <v>1000</v>
      </c>
      <c r="AM20" s="103">
        <f>SUM(AJ20:AL20)</f>
        <v>3000</v>
      </c>
      <c r="AN20" s="103">
        <f t="shared" si="28"/>
        <v>20</v>
      </c>
      <c r="AP20" s="103">
        <f>AP21+AP22+AP23</f>
        <v>1000</v>
      </c>
      <c r="AQ20" s="103">
        <f>AQ21+AQ22+AQ23</f>
        <v>1000</v>
      </c>
      <c r="AR20" s="103">
        <f>AR21+AR22+AR23</f>
        <v>1000</v>
      </c>
      <c r="AS20" s="103">
        <f>SUM(AP20:AR20)</f>
        <v>3000</v>
      </c>
      <c r="AT20" s="103">
        <f t="shared" si="30"/>
        <v>20</v>
      </c>
      <c r="AV20" s="103">
        <f>AM20+AS20</f>
        <v>6000</v>
      </c>
      <c r="AW20" s="103">
        <f t="shared" ref="AW20:AW50" si="50">AV20/(S20/100)</f>
        <v>40</v>
      </c>
      <c r="AY20" s="103">
        <f t="shared" ref="AY20:AY50" si="51">AG20+AV20</f>
        <v>15000</v>
      </c>
      <c r="AZ20" s="103">
        <f t="shared" ref="AZ20:AZ50" si="52">AY20/(S20/100)</f>
        <v>100</v>
      </c>
      <c r="BB20" s="103">
        <f t="shared" si="35"/>
        <v>0</v>
      </c>
      <c r="BC20" s="117">
        <f t="shared" si="36"/>
        <v>0</v>
      </c>
      <c r="BD20" s="103">
        <f t="shared" si="37"/>
        <v>15000</v>
      </c>
      <c r="BE20" s="93"/>
    </row>
    <row r="21" spans="1:57" ht="24.95" customHeight="1" x14ac:dyDescent="0.2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2</v>
      </c>
      <c r="L21" s="83"/>
      <c r="M21" s="77"/>
      <c r="N21" s="128" t="s">
        <v>54</v>
      </c>
      <c r="O21" s="129">
        <v>7000</v>
      </c>
      <c r="P21" s="117">
        <v>11000</v>
      </c>
      <c r="Q21" s="117">
        <v>13000</v>
      </c>
      <c r="R21" s="117">
        <v>15000</v>
      </c>
      <c r="S21" s="117">
        <v>11000</v>
      </c>
      <c r="T21" s="117"/>
      <c r="U21" s="117"/>
      <c r="V21" s="117"/>
      <c r="W21" s="117">
        <v>2000</v>
      </c>
      <c r="X21" s="117">
        <f>SUM(U21:W21)</f>
        <v>2000</v>
      </c>
      <c r="Y21" s="117">
        <f t="shared" si="47"/>
        <v>18.181818181818183</v>
      </c>
      <c r="AA21" s="117">
        <v>1000</v>
      </c>
      <c r="AB21" s="117">
        <v>1000</v>
      </c>
      <c r="AC21" s="117">
        <v>1000</v>
      </c>
      <c r="AD21" s="117">
        <f>SUM(AA21:AC21)</f>
        <v>3000</v>
      </c>
      <c r="AE21" s="117">
        <f t="shared" si="24"/>
        <v>27.272727272727273</v>
      </c>
      <c r="AG21" s="117">
        <f t="shared" si="48"/>
        <v>5000</v>
      </c>
      <c r="AH21" s="117">
        <f t="shared" si="49"/>
        <v>45.454545454545453</v>
      </c>
      <c r="AJ21" s="117">
        <v>1000</v>
      </c>
      <c r="AK21" s="117">
        <v>1000</v>
      </c>
      <c r="AL21" s="117">
        <v>1000</v>
      </c>
      <c r="AM21" s="117">
        <f>SUM(AJ21:AL21)</f>
        <v>3000</v>
      </c>
      <c r="AN21" s="117">
        <f t="shared" si="28"/>
        <v>27.272727272727273</v>
      </c>
      <c r="AP21" s="117">
        <v>1000</v>
      </c>
      <c r="AQ21" s="117">
        <v>1000</v>
      </c>
      <c r="AR21" s="117">
        <v>1000</v>
      </c>
      <c r="AS21" s="117">
        <f>SUM(AP21:AR21)</f>
        <v>3000</v>
      </c>
      <c r="AT21" s="117">
        <f t="shared" si="30"/>
        <v>27.272727272727273</v>
      </c>
      <c r="AV21" s="117">
        <f>AM21+AS21</f>
        <v>6000</v>
      </c>
      <c r="AW21" s="117">
        <f t="shared" si="50"/>
        <v>54.545454545454547</v>
      </c>
      <c r="AY21" s="117">
        <f t="shared" si="51"/>
        <v>11000</v>
      </c>
      <c r="AZ21" s="117">
        <f t="shared" si="52"/>
        <v>100</v>
      </c>
      <c r="BB21" s="117">
        <f t="shared" si="35"/>
        <v>0</v>
      </c>
      <c r="BC21" s="117">
        <f t="shared" si="36"/>
        <v>0</v>
      </c>
      <c r="BD21" s="117">
        <f t="shared" si="37"/>
        <v>11000</v>
      </c>
      <c r="BE21" s="93"/>
    </row>
    <row r="22" spans="1:57" ht="24.95" customHeight="1" x14ac:dyDescent="0.2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5</v>
      </c>
      <c r="L22" s="83"/>
      <c r="M22" s="77"/>
      <c r="N22" s="128" t="s">
        <v>55</v>
      </c>
      <c r="O22" s="129">
        <v>2000</v>
      </c>
      <c r="P22" s="117">
        <v>2000</v>
      </c>
      <c r="Q22" s="117">
        <v>3000</v>
      </c>
      <c r="R22" s="117">
        <v>3000</v>
      </c>
      <c r="S22" s="117">
        <v>2000</v>
      </c>
      <c r="T22" s="117"/>
      <c r="U22" s="117"/>
      <c r="V22" s="117"/>
      <c r="W22" s="117">
        <v>1000</v>
      </c>
      <c r="X22" s="117">
        <f>SUM(U22:W22)</f>
        <v>1000</v>
      </c>
      <c r="Y22" s="117">
        <f t="shared" si="47"/>
        <v>50</v>
      </c>
      <c r="AA22" s="117">
        <v>1000</v>
      </c>
      <c r="AB22" s="117"/>
      <c r="AC22" s="117"/>
      <c r="AD22" s="117">
        <f>SUM(AA22:AC22)</f>
        <v>1000</v>
      </c>
      <c r="AE22" s="117">
        <f t="shared" si="24"/>
        <v>50</v>
      </c>
      <c r="AG22" s="117">
        <f t="shared" si="48"/>
        <v>2000</v>
      </c>
      <c r="AH22" s="117">
        <f t="shared" si="49"/>
        <v>100</v>
      </c>
      <c r="AJ22" s="117"/>
      <c r="AK22" s="117"/>
      <c r="AL22" s="117"/>
      <c r="AM22" s="117">
        <f>SUM(AJ22:AL22)</f>
        <v>0</v>
      </c>
      <c r="AN22" s="117">
        <f t="shared" si="28"/>
        <v>0</v>
      </c>
      <c r="AP22" s="117"/>
      <c r="AQ22" s="117"/>
      <c r="AR22" s="117"/>
      <c r="AS22" s="117">
        <f>SUM(AP22:AR22)</f>
        <v>0</v>
      </c>
      <c r="AT22" s="117">
        <f t="shared" si="30"/>
        <v>0</v>
      </c>
      <c r="AV22" s="117">
        <f>AM22+AS22</f>
        <v>0</v>
      </c>
      <c r="AW22" s="117">
        <f t="shared" si="50"/>
        <v>0</v>
      </c>
      <c r="AY22" s="117">
        <f t="shared" si="51"/>
        <v>2000</v>
      </c>
      <c r="AZ22" s="117">
        <f t="shared" si="52"/>
        <v>100</v>
      </c>
      <c r="BB22" s="117">
        <f t="shared" si="35"/>
        <v>0</v>
      </c>
      <c r="BC22" s="117">
        <f t="shared" si="36"/>
        <v>0</v>
      </c>
      <c r="BD22" s="117">
        <f t="shared" si="37"/>
        <v>2000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7</v>
      </c>
      <c r="L23" s="83"/>
      <c r="M23" s="77"/>
      <c r="N23" s="128" t="s">
        <v>56</v>
      </c>
      <c r="O23" s="129">
        <v>1000</v>
      </c>
      <c r="P23" s="117">
        <v>2000</v>
      </c>
      <c r="Q23" s="117">
        <v>2000</v>
      </c>
      <c r="R23" s="117">
        <v>2000</v>
      </c>
      <c r="S23" s="117">
        <v>2000</v>
      </c>
      <c r="T23" s="117"/>
      <c r="U23" s="117"/>
      <c r="V23" s="117"/>
      <c r="W23" s="117">
        <v>1000</v>
      </c>
      <c r="X23" s="117">
        <f>SUM(U23:W23)</f>
        <v>1000</v>
      </c>
      <c r="Y23" s="117">
        <f t="shared" si="47"/>
        <v>50</v>
      </c>
      <c r="AA23" s="117">
        <v>1000</v>
      </c>
      <c r="AB23" s="117"/>
      <c r="AC23" s="117"/>
      <c r="AD23" s="117">
        <f>SUM(AA23:AC23)</f>
        <v>1000</v>
      </c>
      <c r="AE23" s="117">
        <f t="shared" si="24"/>
        <v>50</v>
      </c>
      <c r="AG23" s="117">
        <f t="shared" si="48"/>
        <v>2000</v>
      </c>
      <c r="AH23" s="117">
        <f t="shared" si="49"/>
        <v>100</v>
      </c>
      <c r="AJ23" s="117"/>
      <c r="AK23" s="117"/>
      <c r="AL23" s="117"/>
      <c r="AM23" s="117">
        <f>SUM(AJ23:AL23)</f>
        <v>0</v>
      </c>
      <c r="AN23" s="117">
        <f t="shared" si="28"/>
        <v>0</v>
      </c>
      <c r="AP23" s="117"/>
      <c r="AQ23" s="117"/>
      <c r="AR23" s="117"/>
      <c r="AS23" s="117">
        <f>SUM(AP23:AR23)</f>
        <v>0</v>
      </c>
      <c r="AT23" s="117">
        <f t="shared" si="30"/>
        <v>0</v>
      </c>
      <c r="AV23" s="117">
        <f>AM23+AS23</f>
        <v>0</v>
      </c>
      <c r="AW23" s="117">
        <f t="shared" si="50"/>
        <v>0</v>
      </c>
      <c r="AY23" s="117">
        <f t="shared" si="51"/>
        <v>2000</v>
      </c>
      <c r="AZ23" s="117">
        <f t="shared" si="52"/>
        <v>100</v>
      </c>
      <c r="BB23" s="117">
        <f t="shared" si="35"/>
        <v>0</v>
      </c>
      <c r="BC23" s="117">
        <f t="shared" si="36"/>
        <v>0</v>
      </c>
      <c r="BD23" s="117">
        <f t="shared" si="37"/>
        <v>2000</v>
      </c>
      <c r="BE23" s="93"/>
    </row>
    <row r="24" spans="1:57" ht="24.95" customHeight="1" x14ac:dyDescent="0.2">
      <c r="A24" s="74"/>
      <c r="B24" s="76"/>
      <c r="C24" s="76"/>
      <c r="D24" s="77"/>
      <c r="E24" s="78"/>
      <c r="F24" s="76"/>
      <c r="G24" s="104"/>
      <c r="H24" s="130" t="s">
        <v>57</v>
      </c>
      <c r="I24" s="131"/>
      <c r="J24" s="132"/>
      <c r="K24" s="133"/>
      <c r="L24" s="134"/>
      <c r="M24" s="135"/>
      <c r="N24" s="136" t="s">
        <v>58</v>
      </c>
      <c r="O24" s="137">
        <v>7000</v>
      </c>
      <c r="P24" s="139">
        <f t="shared" ref="P24:S25" si="53">P25</f>
        <v>6000</v>
      </c>
      <c r="Q24" s="138">
        <f t="shared" si="53"/>
        <v>6000</v>
      </c>
      <c r="R24" s="175">
        <f t="shared" si="53"/>
        <v>6000</v>
      </c>
      <c r="S24" s="139">
        <f t="shared" si="53"/>
        <v>6000</v>
      </c>
      <c r="T24" s="139"/>
      <c r="U24" s="139">
        <f t="shared" ref="U24:W25" si="54">U25</f>
        <v>0</v>
      </c>
      <c r="V24" s="139">
        <f t="shared" si="54"/>
        <v>0</v>
      </c>
      <c r="W24" s="139">
        <f t="shared" si="54"/>
        <v>3000</v>
      </c>
      <c r="X24" s="139">
        <f>SUM(U24:W24)</f>
        <v>3000</v>
      </c>
      <c r="Y24" s="139">
        <f t="shared" si="47"/>
        <v>50</v>
      </c>
      <c r="AA24" s="139">
        <f t="shared" ref="AA24:AC25" si="55">AA25</f>
        <v>0</v>
      </c>
      <c r="AB24" s="139">
        <f t="shared" si="55"/>
        <v>0</v>
      </c>
      <c r="AC24" s="139">
        <f t="shared" si="55"/>
        <v>2000</v>
      </c>
      <c r="AD24" s="139">
        <f>SUM(AA24:AC24)</f>
        <v>2000</v>
      </c>
      <c r="AE24" s="139">
        <f t="shared" si="24"/>
        <v>33.333333333333336</v>
      </c>
      <c r="AG24" s="139">
        <f t="shared" si="48"/>
        <v>5000</v>
      </c>
      <c r="AH24" s="139">
        <f t="shared" si="49"/>
        <v>83.333333333333329</v>
      </c>
      <c r="AJ24" s="139">
        <f t="shared" ref="AJ24:AL25" si="56">AJ25</f>
        <v>1000</v>
      </c>
      <c r="AK24" s="139">
        <f t="shared" si="56"/>
        <v>0</v>
      </c>
      <c r="AL24" s="139">
        <f t="shared" si="56"/>
        <v>0</v>
      </c>
      <c r="AM24" s="139">
        <f>SUM(AJ24:AL24)</f>
        <v>1000</v>
      </c>
      <c r="AN24" s="139">
        <f t="shared" si="28"/>
        <v>16.666666666666668</v>
      </c>
      <c r="AP24" s="139">
        <f t="shared" ref="AP24:AR25" si="57">AP25</f>
        <v>0</v>
      </c>
      <c r="AQ24" s="139">
        <f t="shared" si="57"/>
        <v>0</v>
      </c>
      <c r="AR24" s="139">
        <f t="shared" si="57"/>
        <v>0</v>
      </c>
      <c r="AS24" s="139">
        <f>SUM(AP24:AR24)</f>
        <v>0</v>
      </c>
      <c r="AT24" s="139">
        <f t="shared" si="30"/>
        <v>0</v>
      </c>
      <c r="AV24" s="139">
        <f t="shared" ref="AV24:AV50" si="58">AM24+AS24</f>
        <v>1000</v>
      </c>
      <c r="AW24" s="139">
        <f t="shared" si="50"/>
        <v>16.666666666666668</v>
      </c>
      <c r="AY24" s="139">
        <f t="shared" si="51"/>
        <v>6000</v>
      </c>
      <c r="AZ24" s="176">
        <f t="shared" si="52"/>
        <v>100</v>
      </c>
      <c r="BB24" s="139">
        <f t="shared" si="35"/>
        <v>0</v>
      </c>
      <c r="BC24" s="139">
        <f t="shared" ref="BC24:BC36" si="59">BB24/(P24/100)</f>
        <v>0</v>
      </c>
      <c r="BD24" s="139">
        <f t="shared" si="37"/>
        <v>6000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118">
        <v>2</v>
      </c>
      <c r="J25" s="78"/>
      <c r="K25" s="82"/>
      <c r="L25" s="83"/>
      <c r="M25" s="77"/>
      <c r="N25" s="119" t="s">
        <v>51</v>
      </c>
      <c r="O25" s="120">
        <v>7000</v>
      </c>
      <c r="P25" s="121">
        <f t="shared" si="53"/>
        <v>6000</v>
      </c>
      <c r="Q25" s="122">
        <f t="shared" si="53"/>
        <v>6000</v>
      </c>
      <c r="R25" s="123">
        <f t="shared" si="53"/>
        <v>6000</v>
      </c>
      <c r="S25" s="121">
        <f t="shared" si="53"/>
        <v>6000</v>
      </c>
      <c r="T25" s="121"/>
      <c r="U25" s="121">
        <f t="shared" si="54"/>
        <v>0</v>
      </c>
      <c r="V25" s="121">
        <f t="shared" si="54"/>
        <v>0</v>
      </c>
      <c r="W25" s="121">
        <f t="shared" si="54"/>
        <v>3000</v>
      </c>
      <c r="X25" s="121">
        <f>X26</f>
        <v>3000</v>
      </c>
      <c r="Y25" s="121">
        <f t="shared" si="47"/>
        <v>50</v>
      </c>
      <c r="AA25" s="121">
        <f t="shared" si="55"/>
        <v>0</v>
      </c>
      <c r="AB25" s="121">
        <f t="shared" si="55"/>
        <v>0</v>
      </c>
      <c r="AC25" s="121">
        <f t="shared" si="55"/>
        <v>2000</v>
      </c>
      <c r="AD25" s="121">
        <f>AD26</f>
        <v>2000</v>
      </c>
      <c r="AE25" s="121">
        <f t="shared" si="24"/>
        <v>33.333333333333336</v>
      </c>
      <c r="AG25" s="121">
        <f t="shared" si="48"/>
        <v>5000</v>
      </c>
      <c r="AH25" s="121">
        <f t="shared" si="49"/>
        <v>83.333333333333329</v>
      </c>
      <c r="AJ25" s="121">
        <f t="shared" si="56"/>
        <v>1000</v>
      </c>
      <c r="AK25" s="121">
        <f t="shared" si="56"/>
        <v>0</v>
      </c>
      <c r="AL25" s="121">
        <f t="shared" si="56"/>
        <v>0</v>
      </c>
      <c r="AM25" s="121">
        <f>AM26</f>
        <v>1000</v>
      </c>
      <c r="AN25" s="121">
        <f t="shared" si="28"/>
        <v>16.666666666666668</v>
      </c>
      <c r="AP25" s="121">
        <f t="shared" si="57"/>
        <v>0</v>
      </c>
      <c r="AQ25" s="121">
        <f t="shared" si="57"/>
        <v>0</v>
      </c>
      <c r="AR25" s="121">
        <f t="shared" si="57"/>
        <v>0</v>
      </c>
      <c r="AS25" s="121">
        <f>AS26</f>
        <v>0</v>
      </c>
      <c r="AT25" s="121">
        <f t="shared" si="30"/>
        <v>0</v>
      </c>
      <c r="AV25" s="121">
        <f t="shared" si="58"/>
        <v>1000</v>
      </c>
      <c r="AW25" s="121">
        <f t="shared" si="50"/>
        <v>16.666666666666668</v>
      </c>
      <c r="AY25" s="121">
        <f t="shared" si="51"/>
        <v>6000</v>
      </c>
      <c r="AZ25" s="142">
        <f t="shared" si="52"/>
        <v>100</v>
      </c>
      <c r="BB25" s="121">
        <f t="shared" si="35"/>
        <v>0</v>
      </c>
      <c r="BC25" s="121">
        <f t="shared" si="59"/>
        <v>0</v>
      </c>
      <c r="BD25" s="121">
        <f t="shared" si="37"/>
        <v>6000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52</v>
      </c>
      <c r="K26" s="82"/>
      <c r="L26" s="83"/>
      <c r="M26" s="77"/>
      <c r="N26" s="101" t="s">
        <v>53</v>
      </c>
      <c r="O26" s="102">
        <v>7000</v>
      </c>
      <c r="P26" s="103">
        <f>P27+P28+P29</f>
        <v>6000</v>
      </c>
      <c r="Q26" s="125">
        <f>Q27+Q28+Q29</f>
        <v>6000</v>
      </c>
      <c r="R26" s="126">
        <f>R27+R28+R29</f>
        <v>6000</v>
      </c>
      <c r="S26" s="103">
        <f>S27+S28+S29</f>
        <v>6000</v>
      </c>
      <c r="T26" s="103"/>
      <c r="U26" s="103">
        <f>U27+U28+U29</f>
        <v>0</v>
      </c>
      <c r="V26" s="103">
        <f>V27+V28+V29</f>
        <v>0</v>
      </c>
      <c r="W26" s="103">
        <f>W27+W28+W29</f>
        <v>3000</v>
      </c>
      <c r="X26" s="103">
        <f>X27+X28+X29</f>
        <v>3000</v>
      </c>
      <c r="Y26" s="103">
        <f t="shared" si="47"/>
        <v>50</v>
      </c>
      <c r="AA26" s="103">
        <f>AA27+AA28+AA29</f>
        <v>0</v>
      </c>
      <c r="AB26" s="103">
        <f>AB27+AB28+AB29</f>
        <v>0</v>
      </c>
      <c r="AC26" s="103">
        <f>AC27+AC28+AC29</f>
        <v>2000</v>
      </c>
      <c r="AD26" s="103">
        <f>AD27+AD28+AD29</f>
        <v>2000</v>
      </c>
      <c r="AE26" s="103">
        <f t="shared" si="24"/>
        <v>33.333333333333336</v>
      </c>
      <c r="AG26" s="103">
        <f t="shared" si="48"/>
        <v>5000</v>
      </c>
      <c r="AH26" s="103">
        <f t="shared" si="49"/>
        <v>83.333333333333329</v>
      </c>
      <c r="AJ26" s="103">
        <f>AJ27+AJ28+AJ29</f>
        <v>1000</v>
      </c>
      <c r="AK26" s="103">
        <f>AK27+AK28+AK29</f>
        <v>0</v>
      </c>
      <c r="AL26" s="103">
        <f>AL27+AL28+AL29</f>
        <v>0</v>
      </c>
      <c r="AM26" s="103">
        <f>AM27+AM28+AM29</f>
        <v>1000</v>
      </c>
      <c r="AN26" s="103">
        <f t="shared" si="28"/>
        <v>16.666666666666668</v>
      </c>
      <c r="AP26" s="103">
        <f>AP27+AP28+AP29</f>
        <v>0</v>
      </c>
      <c r="AQ26" s="103">
        <f>AQ27+AQ28+AQ29</f>
        <v>0</v>
      </c>
      <c r="AR26" s="103">
        <f>AR27+AR28+AR29</f>
        <v>0</v>
      </c>
      <c r="AS26" s="103">
        <f>AS27+AS28+AS29</f>
        <v>0</v>
      </c>
      <c r="AT26" s="103">
        <f t="shared" si="30"/>
        <v>0</v>
      </c>
      <c r="AV26" s="103">
        <f t="shared" si="58"/>
        <v>1000</v>
      </c>
      <c r="AW26" s="103">
        <f t="shared" si="50"/>
        <v>16.666666666666668</v>
      </c>
      <c r="AY26" s="103">
        <f t="shared" si="51"/>
        <v>6000</v>
      </c>
      <c r="AZ26" s="143">
        <f t="shared" si="52"/>
        <v>100</v>
      </c>
      <c r="BB26" s="103">
        <f t="shared" si="35"/>
        <v>0</v>
      </c>
      <c r="BC26" s="103">
        <f t="shared" si="59"/>
        <v>0</v>
      </c>
      <c r="BD26" s="103">
        <f t="shared" si="37"/>
        <v>6000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54</v>
      </c>
      <c r="O27" s="129">
        <v>3000</v>
      </c>
      <c r="P27" s="117">
        <v>3000</v>
      </c>
      <c r="Q27" s="117">
        <v>3000</v>
      </c>
      <c r="R27" s="117">
        <v>3000</v>
      </c>
      <c r="S27" s="117">
        <v>3000</v>
      </c>
      <c r="T27" s="117"/>
      <c r="U27" s="117"/>
      <c r="V27" s="117"/>
      <c r="W27" s="117">
        <v>1000</v>
      </c>
      <c r="X27" s="117">
        <f>SUM(U27:W27)</f>
        <v>1000</v>
      </c>
      <c r="Y27" s="117">
        <f t="shared" si="47"/>
        <v>33.333333333333336</v>
      </c>
      <c r="AA27" s="117"/>
      <c r="AB27" s="117"/>
      <c r="AC27" s="117">
        <v>1000</v>
      </c>
      <c r="AD27" s="117">
        <f>SUM(AA27:AC27)</f>
        <v>1000</v>
      </c>
      <c r="AE27" s="117">
        <f t="shared" si="24"/>
        <v>33.333333333333336</v>
      </c>
      <c r="AG27" s="117">
        <f t="shared" si="48"/>
        <v>2000</v>
      </c>
      <c r="AH27" s="117">
        <f t="shared" si="49"/>
        <v>66.666666666666671</v>
      </c>
      <c r="AJ27" s="117">
        <v>1000</v>
      </c>
      <c r="AK27" s="117"/>
      <c r="AL27" s="117"/>
      <c r="AM27" s="117">
        <f>SUM(AJ27:AL27)</f>
        <v>1000</v>
      </c>
      <c r="AN27" s="117">
        <f t="shared" si="28"/>
        <v>33.333333333333336</v>
      </c>
      <c r="AP27" s="117"/>
      <c r="AQ27" s="117"/>
      <c r="AR27" s="117"/>
      <c r="AS27" s="117">
        <f>SUM(AP27:AR27)</f>
        <v>0</v>
      </c>
      <c r="AT27" s="117">
        <f t="shared" si="30"/>
        <v>0</v>
      </c>
      <c r="AV27" s="117">
        <f t="shared" si="58"/>
        <v>1000</v>
      </c>
      <c r="AW27" s="117">
        <f t="shared" si="50"/>
        <v>33.333333333333336</v>
      </c>
      <c r="AY27" s="117">
        <f t="shared" si="51"/>
        <v>3000</v>
      </c>
      <c r="AZ27" s="144">
        <f t="shared" si="52"/>
        <v>100</v>
      </c>
      <c r="BB27" s="117">
        <f t="shared" si="35"/>
        <v>0</v>
      </c>
      <c r="BC27" s="117">
        <f t="shared" si="59"/>
        <v>0</v>
      </c>
      <c r="BD27" s="117">
        <f t="shared" si="37"/>
        <v>3000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5</v>
      </c>
      <c r="L28" s="83"/>
      <c r="M28" s="77"/>
      <c r="N28" s="128" t="s">
        <v>55</v>
      </c>
      <c r="O28" s="129">
        <v>2000</v>
      </c>
      <c r="P28" s="117">
        <v>1000</v>
      </c>
      <c r="Q28" s="117">
        <v>1000</v>
      </c>
      <c r="R28" s="117">
        <v>1000</v>
      </c>
      <c r="S28" s="117">
        <v>1000</v>
      </c>
      <c r="T28" s="117"/>
      <c r="U28" s="117"/>
      <c r="V28" s="117"/>
      <c r="W28" s="117">
        <v>1000</v>
      </c>
      <c r="X28" s="117">
        <f>SUM(U28:W28)</f>
        <v>1000</v>
      </c>
      <c r="Y28" s="117">
        <f t="shared" si="47"/>
        <v>100</v>
      </c>
      <c r="AA28" s="117"/>
      <c r="AB28" s="117"/>
      <c r="AC28" s="117"/>
      <c r="AD28" s="117">
        <f>SUM(AA28:AC28)</f>
        <v>0</v>
      </c>
      <c r="AE28" s="117">
        <f t="shared" si="24"/>
        <v>0</v>
      </c>
      <c r="AG28" s="117">
        <f t="shared" si="48"/>
        <v>1000</v>
      </c>
      <c r="AH28" s="117">
        <f t="shared" si="49"/>
        <v>100</v>
      </c>
      <c r="AJ28" s="117"/>
      <c r="AK28" s="117"/>
      <c r="AL28" s="117"/>
      <c r="AM28" s="117">
        <f>SUM(AJ28:AL28)</f>
        <v>0</v>
      </c>
      <c r="AN28" s="117">
        <f t="shared" si="28"/>
        <v>0</v>
      </c>
      <c r="AP28" s="117"/>
      <c r="AQ28" s="117"/>
      <c r="AR28" s="117"/>
      <c r="AS28" s="117">
        <f>SUM(AP28:AR28)</f>
        <v>0</v>
      </c>
      <c r="AT28" s="117">
        <f t="shared" si="30"/>
        <v>0</v>
      </c>
      <c r="AV28" s="117">
        <f t="shared" si="58"/>
        <v>0</v>
      </c>
      <c r="AW28" s="117">
        <f t="shared" si="50"/>
        <v>0</v>
      </c>
      <c r="AY28" s="117">
        <f t="shared" si="51"/>
        <v>1000</v>
      </c>
      <c r="AZ28" s="144">
        <f t="shared" si="52"/>
        <v>100</v>
      </c>
      <c r="BB28" s="117">
        <f t="shared" si="35"/>
        <v>0</v>
      </c>
      <c r="BC28" s="117">
        <f t="shared" si="59"/>
        <v>0</v>
      </c>
      <c r="BD28" s="117">
        <f t="shared" si="37"/>
        <v>1000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7</v>
      </c>
      <c r="L29" s="83"/>
      <c r="M29" s="77"/>
      <c r="N29" s="128" t="s">
        <v>56</v>
      </c>
      <c r="O29" s="129">
        <v>2000</v>
      </c>
      <c r="P29" s="117">
        <v>2000</v>
      </c>
      <c r="Q29" s="117">
        <v>2000</v>
      </c>
      <c r="R29" s="117">
        <v>2000</v>
      </c>
      <c r="S29" s="117">
        <v>2000</v>
      </c>
      <c r="T29" s="117"/>
      <c r="U29" s="117"/>
      <c r="V29" s="117"/>
      <c r="W29" s="117">
        <v>1000</v>
      </c>
      <c r="X29" s="117">
        <f>SUM(U29:W29)</f>
        <v>1000</v>
      </c>
      <c r="Y29" s="117">
        <f t="shared" si="47"/>
        <v>50</v>
      </c>
      <c r="AA29" s="117"/>
      <c r="AB29" s="117"/>
      <c r="AC29" s="117">
        <v>1000</v>
      </c>
      <c r="AD29" s="117">
        <f>SUM(AA29:AC29)</f>
        <v>1000</v>
      </c>
      <c r="AE29" s="117">
        <f t="shared" si="24"/>
        <v>50</v>
      </c>
      <c r="AG29" s="117">
        <f t="shared" si="48"/>
        <v>2000</v>
      </c>
      <c r="AH29" s="117">
        <f t="shared" si="49"/>
        <v>100</v>
      </c>
      <c r="AJ29" s="117"/>
      <c r="AK29" s="117"/>
      <c r="AL29" s="117"/>
      <c r="AM29" s="117">
        <f>SUM(AJ29:AL29)</f>
        <v>0</v>
      </c>
      <c r="AN29" s="117">
        <f t="shared" si="28"/>
        <v>0</v>
      </c>
      <c r="AP29" s="117"/>
      <c r="AQ29" s="117"/>
      <c r="AR29" s="117"/>
      <c r="AS29" s="117">
        <f>SUM(AP29:AR29)</f>
        <v>0</v>
      </c>
      <c r="AT29" s="117">
        <f t="shared" si="30"/>
        <v>0</v>
      </c>
      <c r="AV29" s="117">
        <f t="shared" si="58"/>
        <v>0</v>
      </c>
      <c r="AW29" s="117">
        <f t="shared" si="50"/>
        <v>0</v>
      </c>
      <c r="AY29" s="117">
        <f t="shared" si="51"/>
        <v>2000</v>
      </c>
      <c r="AZ29" s="144">
        <f t="shared" si="52"/>
        <v>100</v>
      </c>
      <c r="BB29" s="117">
        <f t="shared" si="35"/>
        <v>0</v>
      </c>
      <c r="BC29" s="117">
        <f t="shared" si="59"/>
        <v>0</v>
      </c>
      <c r="BD29" s="117">
        <f t="shared" si="37"/>
        <v>2000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104"/>
      <c r="H30" s="145" t="s">
        <v>45</v>
      </c>
      <c r="I30" s="146"/>
      <c r="J30" s="147"/>
      <c r="K30" s="148"/>
      <c r="L30" s="149"/>
      <c r="M30" s="150"/>
      <c r="N30" s="151" t="s">
        <v>59</v>
      </c>
      <c r="O30" s="152">
        <v>573000</v>
      </c>
      <c r="P30" s="153">
        <f>P31</f>
        <v>512000</v>
      </c>
      <c r="Q30" s="241">
        <f>Q31</f>
        <v>513000</v>
      </c>
      <c r="R30" s="242">
        <f>R31</f>
        <v>513000</v>
      </c>
      <c r="S30" s="153">
        <f>S31</f>
        <v>512000</v>
      </c>
      <c r="T30" s="153"/>
      <c r="U30" s="153">
        <f>U31</f>
        <v>0</v>
      </c>
      <c r="V30" s="153">
        <f>V31</f>
        <v>9000</v>
      </c>
      <c r="W30" s="153">
        <f>W31</f>
        <v>156000</v>
      </c>
      <c r="X30" s="153">
        <f>X31</f>
        <v>165000</v>
      </c>
      <c r="Y30" s="153">
        <f t="shared" si="47"/>
        <v>32.2265625</v>
      </c>
      <c r="AA30" s="153">
        <f>AA31</f>
        <v>52000</v>
      </c>
      <c r="AB30" s="153">
        <f>AB31</f>
        <v>43000</v>
      </c>
      <c r="AC30" s="153">
        <f>AC31</f>
        <v>41000</v>
      </c>
      <c r="AD30" s="153">
        <f>AD31</f>
        <v>136000</v>
      </c>
      <c r="AE30" s="153">
        <f t="shared" si="24"/>
        <v>26.5625</v>
      </c>
      <c r="AG30" s="153">
        <f t="shared" si="48"/>
        <v>301000</v>
      </c>
      <c r="AH30" s="153">
        <f t="shared" si="49"/>
        <v>58.7890625</v>
      </c>
      <c r="AJ30" s="153">
        <f>AJ31</f>
        <v>42000</v>
      </c>
      <c r="AK30" s="153">
        <f>AK31</f>
        <v>40000</v>
      </c>
      <c r="AL30" s="153">
        <f>AL31</f>
        <v>40000</v>
      </c>
      <c r="AM30" s="153">
        <f>AM31</f>
        <v>122000</v>
      </c>
      <c r="AN30" s="153">
        <f t="shared" si="28"/>
        <v>23.828125</v>
      </c>
      <c r="AP30" s="153">
        <f>AP31</f>
        <v>42000</v>
      </c>
      <c r="AQ30" s="153">
        <f>AQ31</f>
        <v>47000</v>
      </c>
      <c r="AR30" s="153">
        <f>AR31</f>
        <v>0</v>
      </c>
      <c r="AS30" s="153">
        <f>AS31</f>
        <v>89000</v>
      </c>
      <c r="AT30" s="153">
        <f t="shared" si="30"/>
        <v>17.3828125</v>
      </c>
      <c r="AV30" s="153">
        <f t="shared" si="58"/>
        <v>211000</v>
      </c>
      <c r="AW30" s="153">
        <f t="shared" si="50"/>
        <v>41.2109375</v>
      </c>
      <c r="AY30" s="153">
        <f t="shared" si="51"/>
        <v>512000</v>
      </c>
      <c r="AZ30" s="153">
        <f t="shared" si="52"/>
        <v>100</v>
      </c>
      <c r="BB30" s="152">
        <f t="shared" si="35"/>
        <v>0</v>
      </c>
      <c r="BC30" s="153">
        <f t="shared" si="59"/>
        <v>0</v>
      </c>
      <c r="BD30" s="153">
        <f t="shared" si="37"/>
        <v>512000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118">
        <v>2</v>
      </c>
      <c r="J31" s="78"/>
      <c r="K31" s="82"/>
      <c r="L31" s="83"/>
      <c r="M31" s="77"/>
      <c r="N31" s="119" t="s">
        <v>51</v>
      </c>
      <c r="O31" s="120">
        <v>573000</v>
      </c>
      <c r="P31" s="121">
        <f>P32+P35</f>
        <v>512000</v>
      </c>
      <c r="Q31" s="122">
        <f>Q32+Q35</f>
        <v>513000</v>
      </c>
      <c r="R31" s="123">
        <f>R32+R35</f>
        <v>513000</v>
      </c>
      <c r="S31" s="121">
        <f>S32+S35</f>
        <v>512000</v>
      </c>
      <c r="T31" s="121"/>
      <c r="U31" s="121">
        <f>U32+U35</f>
        <v>0</v>
      </c>
      <c r="V31" s="121">
        <f>V32+V35</f>
        <v>9000</v>
      </c>
      <c r="W31" s="121">
        <f>W32+W35</f>
        <v>156000</v>
      </c>
      <c r="X31" s="121">
        <f>X32+X35</f>
        <v>165000</v>
      </c>
      <c r="Y31" s="121">
        <f t="shared" si="47"/>
        <v>32.2265625</v>
      </c>
      <c r="AA31" s="121">
        <f>AA32+AA35</f>
        <v>52000</v>
      </c>
      <c r="AB31" s="121">
        <f>AB32+AB35</f>
        <v>43000</v>
      </c>
      <c r="AC31" s="121">
        <f>AC32+AC35</f>
        <v>41000</v>
      </c>
      <c r="AD31" s="121">
        <f>AD32+AD35</f>
        <v>136000</v>
      </c>
      <c r="AE31" s="121">
        <f t="shared" si="24"/>
        <v>26.5625</v>
      </c>
      <c r="AG31" s="121">
        <f t="shared" si="48"/>
        <v>301000</v>
      </c>
      <c r="AH31" s="121">
        <f t="shared" si="49"/>
        <v>58.7890625</v>
      </c>
      <c r="AJ31" s="121">
        <f>AJ32+AJ35</f>
        <v>42000</v>
      </c>
      <c r="AK31" s="121">
        <f>AK32+AK35</f>
        <v>40000</v>
      </c>
      <c r="AL31" s="121">
        <f>AL32+AL35</f>
        <v>40000</v>
      </c>
      <c r="AM31" s="121">
        <f>AM32+AM35</f>
        <v>122000</v>
      </c>
      <c r="AN31" s="121">
        <f t="shared" si="28"/>
        <v>23.828125</v>
      </c>
      <c r="AP31" s="121">
        <f>AP32+AP35</f>
        <v>42000</v>
      </c>
      <c r="AQ31" s="121">
        <f>AQ32+AQ35</f>
        <v>47000</v>
      </c>
      <c r="AR31" s="121">
        <f>AR32+AR35</f>
        <v>0</v>
      </c>
      <c r="AS31" s="121">
        <f>AS32+AS35</f>
        <v>89000</v>
      </c>
      <c r="AT31" s="121">
        <f t="shared" si="30"/>
        <v>17.3828125</v>
      </c>
      <c r="AV31" s="121">
        <f t="shared" si="58"/>
        <v>211000</v>
      </c>
      <c r="AW31" s="121">
        <f t="shared" si="50"/>
        <v>41.2109375</v>
      </c>
      <c r="AY31" s="121">
        <f t="shared" si="51"/>
        <v>512000</v>
      </c>
      <c r="AZ31" s="121">
        <f t="shared" si="52"/>
        <v>100</v>
      </c>
      <c r="BB31" s="120">
        <f t="shared" si="35"/>
        <v>0</v>
      </c>
      <c r="BC31" s="121">
        <f t="shared" si="59"/>
        <v>0</v>
      </c>
      <c r="BD31" s="121">
        <f t="shared" si="37"/>
        <v>512000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81"/>
      <c r="J32" s="124" t="s">
        <v>60</v>
      </c>
      <c r="K32" s="82"/>
      <c r="L32" s="83"/>
      <c r="M32" s="77"/>
      <c r="N32" s="101" t="s">
        <v>61</v>
      </c>
      <c r="O32" s="102">
        <v>569000</v>
      </c>
      <c r="P32" s="103">
        <f>P33+P34</f>
        <v>509000</v>
      </c>
      <c r="Q32" s="125">
        <f>Q33+Q34</f>
        <v>510000</v>
      </c>
      <c r="R32" s="126">
        <f>R33+R34</f>
        <v>510000</v>
      </c>
      <c r="S32" s="103">
        <f>S33+S34</f>
        <v>509000</v>
      </c>
      <c r="T32" s="103"/>
      <c r="U32" s="103">
        <f>U33+U34</f>
        <v>0</v>
      </c>
      <c r="V32" s="103">
        <f>V33+V34</f>
        <v>9000</v>
      </c>
      <c r="W32" s="103">
        <f>W33+W34</f>
        <v>153000</v>
      </c>
      <c r="X32" s="103">
        <f>SUM(U32:W32)</f>
        <v>162000</v>
      </c>
      <c r="Y32" s="103">
        <f t="shared" si="47"/>
        <v>31.827111984282908</v>
      </c>
      <c r="AA32" s="103">
        <f>AA33+AA34</f>
        <v>52000</v>
      </c>
      <c r="AB32" s="103">
        <f>AB33+AB34</f>
        <v>43000</v>
      </c>
      <c r="AC32" s="103">
        <f>AC33+AC34</f>
        <v>41000</v>
      </c>
      <c r="AD32" s="103">
        <f>SUM(AA32:AC32)</f>
        <v>136000</v>
      </c>
      <c r="AE32" s="103">
        <f t="shared" si="24"/>
        <v>26.719056974459725</v>
      </c>
      <c r="AG32" s="103">
        <f t="shared" si="48"/>
        <v>298000</v>
      </c>
      <c r="AH32" s="103">
        <f t="shared" si="49"/>
        <v>58.546168958742633</v>
      </c>
      <c r="AJ32" s="103">
        <f>AJ33+AJ34</f>
        <v>42000</v>
      </c>
      <c r="AK32" s="103">
        <f>AK33+AK34</f>
        <v>40000</v>
      </c>
      <c r="AL32" s="103">
        <f>AL33+AL34</f>
        <v>40000</v>
      </c>
      <c r="AM32" s="103">
        <f>SUM(AJ32:AL32)</f>
        <v>122000</v>
      </c>
      <c r="AN32" s="103">
        <f t="shared" si="28"/>
        <v>23.968565815324165</v>
      </c>
      <c r="AP32" s="103">
        <f>AP33+AP34</f>
        <v>42000</v>
      </c>
      <c r="AQ32" s="103">
        <f>AQ33+AQ34</f>
        <v>47000</v>
      </c>
      <c r="AR32" s="103">
        <f>AR33+AR34</f>
        <v>0</v>
      </c>
      <c r="AS32" s="103">
        <f>SUM(AP32:AR32)</f>
        <v>89000</v>
      </c>
      <c r="AT32" s="103">
        <f t="shared" si="30"/>
        <v>17.485265225933201</v>
      </c>
      <c r="AV32" s="103">
        <f t="shared" si="58"/>
        <v>211000</v>
      </c>
      <c r="AW32" s="103">
        <f t="shared" si="50"/>
        <v>41.453831041257367</v>
      </c>
      <c r="AY32" s="103">
        <f t="shared" si="51"/>
        <v>509000</v>
      </c>
      <c r="AZ32" s="103">
        <f t="shared" si="52"/>
        <v>100</v>
      </c>
      <c r="BB32" s="102">
        <f t="shared" si="35"/>
        <v>0</v>
      </c>
      <c r="BC32" s="103">
        <f t="shared" si="59"/>
        <v>0</v>
      </c>
      <c r="BD32" s="103">
        <f t="shared" si="37"/>
        <v>509000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81"/>
      <c r="J33" s="78"/>
      <c r="K33" s="127">
        <v>1</v>
      </c>
      <c r="L33" s="83"/>
      <c r="M33" s="77"/>
      <c r="N33" s="128" t="s">
        <v>62</v>
      </c>
      <c r="O33" s="129">
        <v>548000</v>
      </c>
      <c r="P33" s="117">
        <v>499000</v>
      </c>
      <c r="Q33" s="117">
        <v>500000</v>
      </c>
      <c r="R33" s="117">
        <v>500000</v>
      </c>
      <c r="S33" s="117">
        <v>499000</v>
      </c>
      <c r="T33" s="117"/>
      <c r="U33" s="117"/>
      <c r="V33" s="117">
        <v>9000</v>
      </c>
      <c r="W33" s="117">
        <v>149000</v>
      </c>
      <c r="X33" s="117">
        <f>SUM(U33:W33)</f>
        <v>158000</v>
      </c>
      <c r="Y33" s="117">
        <f t="shared" si="47"/>
        <v>31.663326653306612</v>
      </c>
      <c r="AA33" s="117">
        <v>50000</v>
      </c>
      <c r="AB33" s="117">
        <v>42000</v>
      </c>
      <c r="AC33" s="117">
        <v>40000</v>
      </c>
      <c r="AD33" s="117">
        <f>SUM(AA33:AC33)</f>
        <v>132000</v>
      </c>
      <c r="AE33" s="117">
        <f t="shared" si="24"/>
        <v>26.452905811623246</v>
      </c>
      <c r="AG33" s="117">
        <f t="shared" si="48"/>
        <v>290000</v>
      </c>
      <c r="AH33" s="117">
        <f t="shared" si="49"/>
        <v>58.116232464929858</v>
      </c>
      <c r="AJ33" s="117">
        <v>40000</v>
      </c>
      <c r="AK33" s="117">
        <v>40000</v>
      </c>
      <c r="AL33" s="117">
        <v>40000</v>
      </c>
      <c r="AM33" s="117">
        <f>SUM(AJ33:AL33)</f>
        <v>120000</v>
      </c>
      <c r="AN33" s="117">
        <f t="shared" si="28"/>
        <v>24.048096192384769</v>
      </c>
      <c r="AP33" s="117">
        <v>42000</v>
      </c>
      <c r="AQ33" s="117">
        <v>47000</v>
      </c>
      <c r="AR33" s="117"/>
      <c r="AS33" s="117">
        <f>SUM(AP33:AR33)</f>
        <v>89000</v>
      </c>
      <c r="AT33" s="117">
        <f t="shared" si="30"/>
        <v>17.835671342685369</v>
      </c>
      <c r="AV33" s="117">
        <f t="shared" si="58"/>
        <v>209000</v>
      </c>
      <c r="AW33" s="117">
        <f t="shared" si="50"/>
        <v>41.883767535070142</v>
      </c>
      <c r="AY33" s="117">
        <f t="shared" si="51"/>
        <v>499000</v>
      </c>
      <c r="AZ33" s="117">
        <f t="shared" si="52"/>
        <v>100</v>
      </c>
      <c r="BB33" s="117">
        <f t="shared" si="35"/>
        <v>0</v>
      </c>
      <c r="BC33" s="117">
        <f t="shared" si="59"/>
        <v>0</v>
      </c>
      <c r="BD33" s="117">
        <f t="shared" si="37"/>
        <v>499000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78"/>
      <c r="K34" s="127">
        <v>4</v>
      </c>
      <c r="L34" s="83"/>
      <c r="M34" s="77"/>
      <c r="N34" s="128" t="s">
        <v>63</v>
      </c>
      <c r="O34" s="129">
        <v>21000</v>
      </c>
      <c r="P34" s="117">
        <v>10000</v>
      </c>
      <c r="Q34" s="117">
        <v>10000</v>
      </c>
      <c r="R34" s="117">
        <v>10000</v>
      </c>
      <c r="S34" s="117">
        <v>10000</v>
      </c>
      <c r="T34" s="117"/>
      <c r="U34" s="117"/>
      <c r="V34" s="117"/>
      <c r="W34" s="117">
        <v>4000</v>
      </c>
      <c r="X34" s="117">
        <f>SUM(U34:W34)</f>
        <v>4000</v>
      </c>
      <c r="Y34" s="117">
        <f t="shared" si="47"/>
        <v>40</v>
      </c>
      <c r="AA34" s="117">
        <v>2000</v>
      </c>
      <c r="AB34" s="117">
        <v>1000</v>
      </c>
      <c r="AC34" s="117">
        <v>1000</v>
      </c>
      <c r="AD34" s="117">
        <f>SUM(AA34:AC34)</f>
        <v>4000</v>
      </c>
      <c r="AE34" s="117">
        <f t="shared" si="24"/>
        <v>40</v>
      </c>
      <c r="AG34" s="117">
        <f t="shared" si="48"/>
        <v>8000</v>
      </c>
      <c r="AH34" s="117">
        <f t="shared" si="49"/>
        <v>80</v>
      </c>
      <c r="AJ34" s="117">
        <v>2000</v>
      </c>
      <c r="AK34" s="117"/>
      <c r="AL34" s="117"/>
      <c r="AM34" s="117">
        <f>SUM(AJ34:AL34)</f>
        <v>2000</v>
      </c>
      <c r="AN34" s="117">
        <f t="shared" si="28"/>
        <v>20</v>
      </c>
      <c r="AP34" s="117"/>
      <c r="AQ34" s="117"/>
      <c r="AR34" s="117"/>
      <c r="AS34" s="117">
        <f>SUM(AP34:AR34)</f>
        <v>0</v>
      </c>
      <c r="AT34" s="117">
        <f t="shared" si="30"/>
        <v>0</v>
      </c>
      <c r="AV34" s="117">
        <f t="shared" si="58"/>
        <v>2000</v>
      </c>
      <c r="AW34" s="117">
        <f t="shared" si="50"/>
        <v>20</v>
      </c>
      <c r="AY34" s="117">
        <f t="shared" si="51"/>
        <v>10000</v>
      </c>
      <c r="AZ34" s="117">
        <f t="shared" si="52"/>
        <v>100</v>
      </c>
      <c r="BB34" s="117">
        <f t="shared" si="35"/>
        <v>0</v>
      </c>
      <c r="BC34" s="117">
        <f t="shared" si="59"/>
        <v>0</v>
      </c>
      <c r="BD34" s="117">
        <f t="shared" si="37"/>
        <v>10000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124" t="s">
        <v>64</v>
      </c>
      <c r="K35" s="82"/>
      <c r="L35" s="83"/>
      <c r="M35" s="77"/>
      <c r="N35" s="101" t="s">
        <v>65</v>
      </c>
      <c r="O35" s="102">
        <v>4000</v>
      </c>
      <c r="P35" s="103">
        <f>P36</f>
        <v>3000</v>
      </c>
      <c r="Q35" s="125">
        <f>Q36</f>
        <v>3000</v>
      </c>
      <c r="R35" s="126">
        <f>R36</f>
        <v>3000</v>
      </c>
      <c r="S35" s="103">
        <f>S36</f>
        <v>3000</v>
      </c>
      <c r="T35" s="103"/>
      <c r="U35" s="103">
        <f>U36</f>
        <v>0</v>
      </c>
      <c r="V35" s="103">
        <f>V36</f>
        <v>0</v>
      </c>
      <c r="W35" s="103">
        <f>W36</f>
        <v>3000</v>
      </c>
      <c r="X35" s="103">
        <f>X36</f>
        <v>3000</v>
      </c>
      <c r="Y35" s="103">
        <f t="shared" si="47"/>
        <v>100</v>
      </c>
      <c r="AA35" s="103">
        <f>AA36</f>
        <v>0</v>
      </c>
      <c r="AB35" s="103">
        <f>AB36</f>
        <v>0</v>
      </c>
      <c r="AC35" s="103">
        <f>AC36</f>
        <v>0</v>
      </c>
      <c r="AD35" s="103">
        <f>AD36</f>
        <v>0</v>
      </c>
      <c r="AE35" s="103">
        <f t="shared" si="24"/>
        <v>0</v>
      </c>
      <c r="AG35" s="103">
        <f t="shared" si="48"/>
        <v>3000</v>
      </c>
      <c r="AH35" s="103">
        <f t="shared" si="49"/>
        <v>100</v>
      </c>
      <c r="AJ35" s="103">
        <f>AJ36</f>
        <v>0</v>
      </c>
      <c r="AK35" s="103">
        <f>AK36</f>
        <v>0</v>
      </c>
      <c r="AL35" s="103">
        <f>AL36</f>
        <v>0</v>
      </c>
      <c r="AM35" s="103">
        <f>AM36</f>
        <v>0</v>
      </c>
      <c r="AN35" s="103">
        <f t="shared" si="28"/>
        <v>0</v>
      </c>
      <c r="AP35" s="103">
        <f>AP36</f>
        <v>0</v>
      </c>
      <c r="AQ35" s="103">
        <f>AQ36</f>
        <v>0</v>
      </c>
      <c r="AR35" s="103">
        <f>AR36</f>
        <v>0</v>
      </c>
      <c r="AS35" s="103">
        <f>AS36</f>
        <v>0</v>
      </c>
      <c r="AT35" s="103">
        <f t="shared" si="30"/>
        <v>0</v>
      </c>
      <c r="AV35" s="103">
        <f t="shared" si="58"/>
        <v>0</v>
      </c>
      <c r="AW35" s="103">
        <f t="shared" si="50"/>
        <v>0</v>
      </c>
      <c r="AY35" s="103">
        <f t="shared" si="51"/>
        <v>3000</v>
      </c>
      <c r="AZ35" s="103">
        <f t="shared" si="52"/>
        <v>100</v>
      </c>
      <c r="BB35" s="102">
        <f t="shared" si="35"/>
        <v>0</v>
      </c>
      <c r="BC35" s="103">
        <f t="shared" si="59"/>
        <v>0</v>
      </c>
      <c r="BD35" s="103">
        <f t="shared" si="37"/>
        <v>3000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78"/>
      <c r="K36" s="127">
        <v>4</v>
      </c>
      <c r="L36" s="83"/>
      <c r="M36" s="77"/>
      <c r="N36" s="128" t="s">
        <v>63</v>
      </c>
      <c r="O36" s="129">
        <v>4000</v>
      </c>
      <c r="P36" s="117">
        <v>3000</v>
      </c>
      <c r="Q36" s="117">
        <v>3000</v>
      </c>
      <c r="R36" s="117">
        <v>3000</v>
      </c>
      <c r="S36" s="117">
        <v>3000</v>
      </c>
      <c r="T36" s="117"/>
      <c r="U36" s="117"/>
      <c r="V36" s="117"/>
      <c r="W36" s="117">
        <v>3000</v>
      </c>
      <c r="X36" s="117">
        <f>SUM(U36:W36)</f>
        <v>3000</v>
      </c>
      <c r="Y36" s="117">
        <f t="shared" si="47"/>
        <v>100</v>
      </c>
      <c r="AA36" s="117"/>
      <c r="AB36" s="117"/>
      <c r="AC36" s="117"/>
      <c r="AD36" s="117">
        <f>SUM(AA36:AC36)</f>
        <v>0</v>
      </c>
      <c r="AE36" s="117">
        <f t="shared" si="24"/>
        <v>0</v>
      </c>
      <c r="AG36" s="117">
        <f t="shared" si="48"/>
        <v>3000</v>
      </c>
      <c r="AH36" s="117">
        <f t="shared" si="49"/>
        <v>100</v>
      </c>
      <c r="AJ36" s="117"/>
      <c r="AK36" s="117"/>
      <c r="AL36" s="117"/>
      <c r="AM36" s="117">
        <f>SUM(AJ36:AL36)</f>
        <v>0</v>
      </c>
      <c r="AN36" s="117">
        <f t="shared" si="28"/>
        <v>0</v>
      </c>
      <c r="AP36" s="117"/>
      <c r="AQ36" s="117"/>
      <c r="AR36" s="117"/>
      <c r="AS36" s="117">
        <f>SUM(AP36:AR36)</f>
        <v>0</v>
      </c>
      <c r="AT36" s="117">
        <f t="shared" si="30"/>
        <v>0</v>
      </c>
      <c r="AV36" s="117">
        <f t="shared" si="58"/>
        <v>0</v>
      </c>
      <c r="AW36" s="117">
        <f t="shared" si="50"/>
        <v>0</v>
      </c>
      <c r="AY36" s="117">
        <f t="shared" si="51"/>
        <v>3000</v>
      </c>
      <c r="AZ36" s="117">
        <f t="shared" si="52"/>
        <v>100</v>
      </c>
      <c r="BB36" s="117">
        <f t="shared" si="35"/>
        <v>0</v>
      </c>
      <c r="BC36" s="117">
        <f t="shared" si="59"/>
        <v>0</v>
      </c>
      <c r="BD36" s="117">
        <f t="shared" si="37"/>
        <v>3000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104">
        <v>2</v>
      </c>
      <c r="H37" s="105"/>
      <c r="I37" s="81"/>
      <c r="J37" s="78"/>
      <c r="K37" s="82"/>
      <c r="L37" s="83"/>
      <c r="M37" s="77"/>
      <c r="N37" s="101" t="s">
        <v>67</v>
      </c>
      <c r="O37" s="102">
        <v>1293000</v>
      </c>
      <c r="P37" s="103">
        <f t="shared" ref="P37:W38" si="60">P38</f>
        <v>2869500</v>
      </c>
      <c r="Q37" s="125">
        <f t="shared" si="60"/>
        <v>3306500</v>
      </c>
      <c r="R37" s="126">
        <f t="shared" si="60"/>
        <v>3718500</v>
      </c>
      <c r="S37" s="103">
        <f t="shared" si="60"/>
        <v>2869500</v>
      </c>
      <c r="T37" s="103"/>
      <c r="U37" s="103">
        <f t="shared" si="60"/>
        <v>170000</v>
      </c>
      <c r="V37" s="103">
        <f t="shared" si="60"/>
        <v>232000</v>
      </c>
      <c r="W37" s="103">
        <f t="shared" si="60"/>
        <v>60500</v>
      </c>
      <c r="X37" s="103">
        <f t="shared" ref="X37:X50" si="61">U37+V37+W37</f>
        <v>462500</v>
      </c>
      <c r="Y37" s="103">
        <f t="shared" si="47"/>
        <v>16.117790555845968</v>
      </c>
      <c r="AA37" s="103">
        <f t="shared" ref="AA37:AC38" si="62">AA38</f>
        <v>330000</v>
      </c>
      <c r="AB37" s="103">
        <f t="shared" si="62"/>
        <v>308500</v>
      </c>
      <c r="AC37" s="103">
        <f t="shared" si="62"/>
        <v>267000</v>
      </c>
      <c r="AD37" s="103">
        <f t="shared" ref="AD37:AD50" si="63">AA37+AB37+AC37</f>
        <v>905500</v>
      </c>
      <c r="AE37" s="103">
        <f>AD37/(S37/100)</f>
        <v>31.556020212580588</v>
      </c>
      <c r="AG37" s="103">
        <f t="shared" si="48"/>
        <v>1368000</v>
      </c>
      <c r="AH37" s="103">
        <f t="shared" si="49"/>
        <v>47.673810768426556</v>
      </c>
      <c r="AJ37" s="103">
        <f t="shared" ref="AJ37:AL38" si="64">AJ38</f>
        <v>269500</v>
      </c>
      <c r="AK37" s="103">
        <f t="shared" si="64"/>
        <v>266500</v>
      </c>
      <c r="AL37" s="103">
        <f t="shared" si="64"/>
        <v>513000</v>
      </c>
      <c r="AM37" s="103">
        <f t="shared" ref="AM37:AM50" si="65">AJ37+AK37+AL37</f>
        <v>1049000</v>
      </c>
      <c r="AN37" s="103">
        <f>AM37/(S37/100)</f>
        <v>36.556891444502526</v>
      </c>
      <c r="AP37" s="103">
        <f t="shared" ref="AP37:AR38" si="66">AP38</f>
        <v>211000</v>
      </c>
      <c r="AQ37" s="103">
        <f t="shared" si="66"/>
        <v>60500</v>
      </c>
      <c r="AR37" s="103">
        <f t="shared" si="66"/>
        <v>181000</v>
      </c>
      <c r="AS37" s="103">
        <f t="shared" ref="AS37:AS50" si="67">AP37+AQ37+AR37</f>
        <v>452500</v>
      </c>
      <c r="AT37" s="103">
        <f>AS37/(S37/100)</f>
        <v>15.769297787070919</v>
      </c>
      <c r="AV37" s="103">
        <f t="shared" si="58"/>
        <v>1501500</v>
      </c>
      <c r="AW37" s="103">
        <f t="shared" si="50"/>
        <v>52.326189231573444</v>
      </c>
      <c r="AY37" s="103">
        <f t="shared" si="51"/>
        <v>2869500</v>
      </c>
      <c r="AZ37" s="103">
        <f t="shared" si="52"/>
        <v>100</v>
      </c>
      <c r="BB37" s="102">
        <f t="shared" si="35"/>
        <v>0</v>
      </c>
      <c r="BC37" s="103">
        <f t="shared" ref="BC37:BC50" si="68">BB37/(S37/100)</f>
        <v>0</v>
      </c>
      <c r="BD37" s="103">
        <f t="shared" si="37"/>
        <v>2869500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104"/>
      <c r="H38" s="169" t="s">
        <v>43</v>
      </c>
      <c r="I38" s="81"/>
      <c r="J38" s="78"/>
      <c r="K38" s="82"/>
      <c r="L38" s="83"/>
      <c r="M38" s="77"/>
      <c r="N38" s="101" t="s">
        <v>67</v>
      </c>
      <c r="O38" s="102">
        <v>1293000</v>
      </c>
      <c r="P38" s="103">
        <f t="shared" si="60"/>
        <v>2869500</v>
      </c>
      <c r="Q38" s="125">
        <f t="shared" si="60"/>
        <v>3306500</v>
      </c>
      <c r="R38" s="126">
        <f t="shared" si="60"/>
        <v>3718500</v>
      </c>
      <c r="S38" s="103">
        <f t="shared" si="60"/>
        <v>2869500</v>
      </c>
      <c r="T38" s="103"/>
      <c r="U38" s="103">
        <f t="shared" si="60"/>
        <v>170000</v>
      </c>
      <c r="V38" s="103">
        <f t="shared" si="60"/>
        <v>232000</v>
      </c>
      <c r="W38" s="103">
        <f t="shared" si="60"/>
        <v>60500</v>
      </c>
      <c r="X38" s="103">
        <f t="shared" si="61"/>
        <v>462500</v>
      </c>
      <c r="Y38" s="103">
        <f t="shared" si="47"/>
        <v>16.117790555845968</v>
      </c>
      <c r="AA38" s="103">
        <f t="shared" si="62"/>
        <v>330000</v>
      </c>
      <c r="AB38" s="103">
        <f t="shared" si="62"/>
        <v>308500</v>
      </c>
      <c r="AC38" s="103">
        <f t="shared" si="62"/>
        <v>267000</v>
      </c>
      <c r="AD38" s="103">
        <f t="shared" si="63"/>
        <v>905500</v>
      </c>
      <c r="AE38" s="103">
        <f>AD38/(S38/100)</f>
        <v>31.556020212580588</v>
      </c>
      <c r="AG38" s="103">
        <f t="shared" si="48"/>
        <v>1368000</v>
      </c>
      <c r="AH38" s="103">
        <f t="shared" si="49"/>
        <v>47.673810768426556</v>
      </c>
      <c r="AJ38" s="103">
        <f t="shared" si="64"/>
        <v>269500</v>
      </c>
      <c r="AK38" s="103">
        <f t="shared" si="64"/>
        <v>266500</v>
      </c>
      <c r="AL38" s="103">
        <f t="shared" si="64"/>
        <v>513000</v>
      </c>
      <c r="AM38" s="103">
        <f t="shared" si="65"/>
        <v>1049000</v>
      </c>
      <c r="AN38" s="103">
        <f>AM38/(S38/100)</f>
        <v>36.556891444502526</v>
      </c>
      <c r="AP38" s="103">
        <f t="shared" si="66"/>
        <v>211000</v>
      </c>
      <c r="AQ38" s="103">
        <f t="shared" si="66"/>
        <v>60500</v>
      </c>
      <c r="AR38" s="103">
        <f t="shared" si="66"/>
        <v>181000</v>
      </c>
      <c r="AS38" s="103">
        <f t="shared" si="67"/>
        <v>452500</v>
      </c>
      <c r="AT38" s="103">
        <f>AS38/(S38/100)</f>
        <v>15.769297787070919</v>
      </c>
      <c r="AV38" s="103">
        <f t="shared" si="58"/>
        <v>1501500</v>
      </c>
      <c r="AW38" s="103">
        <f t="shared" si="50"/>
        <v>52.326189231573444</v>
      </c>
      <c r="AY38" s="103">
        <f t="shared" si="51"/>
        <v>2869500</v>
      </c>
      <c r="AZ38" s="103">
        <f t="shared" si="52"/>
        <v>100</v>
      </c>
      <c r="BB38" s="102">
        <f t="shared" si="35"/>
        <v>0</v>
      </c>
      <c r="BC38" s="103">
        <f t="shared" si="68"/>
        <v>0</v>
      </c>
      <c r="BD38" s="103">
        <f t="shared" si="37"/>
        <v>2869500</v>
      </c>
      <c r="BE38" s="93"/>
    </row>
    <row r="39" spans="1:57" ht="24.95" customHeight="1" thickBot="1" x14ac:dyDescent="0.25">
      <c r="A39" s="74"/>
      <c r="B39" s="76"/>
      <c r="C39" s="76"/>
      <c r="D39" s="77"/>
      <c r="E39" s="78"/>
      <c r="F39" s="76"/>
      <c r="G39" s="79"/>
      <c r="H39" s="80"/>
      <c r="I39" s="118">
        <v>2</v>
      </c>
      <c r="J39" s="78"/>
      <c r="K39" s="82"/>
      <c r="L39" s="83"/>
      <c r="M39" s="77"/>
      <c r="N39" s="119" t="s">
        <v>51</v>
      </c>
      <c r="O39" s="120">
        <v>1293000</v>
      </c>
      <c r="P39" s="121">
        <f>P40+P43+P46</f>
        <v>2869500</v>
      </c>
      <c r="Q39" s="122">
        <f>Q40+Q43+Q46</f>
        <v>3306500</v>
      </c>
      <c r="R39" s="123">
        <f>R40+R43+R46</f>
        <v>3718500</v>
      </c>
      <c r="S39" s="121">
        <f>S40+S43+S46</f>
        <v>2869500</v>
      </c>
      <c r="T39" s="121"/>
      <c r="U39" s="121">
        <f>U40+U43+U46</f>
        <v>170000</v>
      </c>
      <c r="V39" s="121">
        <f>V40+V43+V46</f>
        <v>232000</v>
      </c>
      <c r="W39" s="121">
        <f>W40+W43+W46</f>
        <v>60500</v>
      </c>
      <c r="X39" s="121">
        <f t="shared" si="61"/>
        <v>462500</v>
      </c>
      <c r="Y39" s="121">
        <f t="shared" si="47"/>
        <v>16.117790555845968</v>
      </c>
      <c r="AA39" s="121">
        <f>AA40+AA43+AA46</f>
        <v>330000</v>
      </c>
      <c r="AB39" s="121">
        <f>AB40+AB43+AB46</f>
        <v>308500</v>
      </c>
      <c r="AC39" s="121">
        <f>AC40+AC43+AC46</f>
        <v>267000</v>
      </c>
      <c r="AD39" s="121">
        <f t="shared" si="63"/>
        <v>905500</v>
      </c>
      <c r="AE39" s="121">
        <f>AD39/(S39/100)</f>
        <v>31.556020212580588</v>
      </c>
      <c r="AG39" s="121">
        <f t="shared" si="48"/>
        <v>1368000</v>
      </c>
      <c r="AH39" s="121">
        <f t="shared" si="49"/>
        <v>47.673810768426556</v>
      </c>
      <c r="AJ39" s="121">
        <f>AJ40+AJ43+AJ46</f>
        <v>269500</v>
      </c>
      <c r="AK39" s="121">
        <f>AK40+AK43+AK46</f>
        <v>266500</v>
      </c>
      <c r="AL39" s="121">
        <f>AL40+AL43+AL46</f>
        <v>513000</v>
      </c>
      <c r="AM39" s="121">
        <f t="shared" si="65"/>
        <v>1049000</v>
      </c>
      <c r="AN39" s="121">
        <f>AM39/(S39/100)</f>
        <v>36.556891444502526</v>
      </c>
      <c r="AP39" s="121">
        <f>AP40+AP43+AP46</f>
        <v>211000</v>
      </c>
      <c r="AQ39" s="121">
        <f>AQ40+AQ43+AQ46</f>
        <v>60500</v>
      </c>
      <c r="AR39" s="121">
        <f>AR40+AR43+AR46</f>
        <v>181000</v>
      </c>
      <c r="AS39" s="121">
        <f t="shared" si="67"/>
        <v>452500</v>
      </c>
      <c r="AT39" s="121">
        <f>AS39/(S39/100)</f>
        <v>15.769297787070919</v>
      </c>
      <c r="AV39" s="121">
        <f t="shared" si="58"/>
        <v>1501500</v>
      </c>
      <c r="AW39" s="121">
        <f t="shared" si="50"/>
        <v>52.326189231573444</v>
      </c>
      <c r="AY39" s="121">
        <f t="shared" si="51"/>
        <v>2869500</v>
      </c>
      <c r="AZ39" s="121">
        <f t="shared" si="52"/>
        <v>100</v>
      </c>
      <c r="BB39" s="120">
        <f t="shared" si="35"/>
        <v>0</v>
      </c>
      <c r="BC39" s="121">
        <f t="shared" si="68"/>
        <v>0</v>
      </c>
      <c r="BD39" s="121">
        <f t="shared" si="37"/>
        <v>2869500</v>
      </c>
      <c r="BE39" s="93"/>
    </row>
    <row r="40" spans="1:57" ht="24.95" customHeight="1" thickBot="1" x14ac:dyDescent="0.25">
      <c r="A40" s="74"/>
      <c r="B40" s="76"/>
      <c r="C40" s="76"/>
      <c r="D40" s="77"/>
      <c r="E40" s="78"/>
      <c r="F40" s="76"/>
      <c r="G40" s="79"/>
      <c r="H40" s="80"/>
      <c r="I40" s="81"/>
      <c r="J40" s="124" t="s">
        <v>60</v>
      </c>
      <c r="K40" s="82"/>
      <c r="L40" s="83"/>
      <c r="M40" s="77"/>
      <c r="N40" s="101" t="s">
        <v>61</v>
      </c>
      <c r="O40" s="103">
        <v>1129000</v>
      </c>
      <c r="P40" s="103">
        <f>P41+P42</f>
        <v>2667000</v>
      </c>
      <c r="Q40" s="125">
        <f>Q41+Q42</f>
        <v>3063000</v>
      </c>
      <c r="R40" s="126">
        <f>R41+R42</f>
        <v>3455000</v>
      </c>
      <c r="S40" s="103">
        <f>S41+S42</f>
        <v>2667000</v>
      </c>
      <c r="T40" s="103"/>
      <c r="U40" s="103">
        <f>U41+U42</f>
        <v>150000</v>
      </c>
      <c r="V40" s="103">
        <f>V41+V42</f>
        <v>210000</v>
      </c>
      <c r="W40" s="103">
        <f>W41+W42</f>
        <v>33000</v>
      </c>
      <c r="X40" s="103">
        <f t="shared" si="61"/>
        <v>393000</v>
      </c>
      <c r="Y40" s="103">
        <f t="shared" si="47"/>
        <v>14.735658042744657</v>
      </c>
      <c r="AA40" s="103">
        <f>AA41+AA42</f>
        <v>308500</v>
      </c>
      <c r="AB40" s="103">
        <f>AB41+AB42</f>
        <v>292500</v>
      </c>
      <c r="AC40" s="103">
        <f>AC41+AC42</f>
        <v>251000</v>
      </c>
      <c r="AD40" s="103">
        <f t="shared" si="63"/>
        <v>852000</v>
      </c>
      <c r="AE40" s="170">
        <f t="shared" ref="AE40:AE45" si="69">AD40/(P40/100)</f>
        <v>31.946006749156357</v>
      </c>
      <c r="AG40" s="103">
        <f t="shared" si="48"/>
        <v>1245000</v>
      </c>
      <c r="AH40" s="103">
        <f t="shared" si="49"/>
        <v>46.681664791901014</v>
      </c>
      <c r="AJ40" s="103">
        <f>AJ41+AJ42</f>
        <v>251000</v>
      </c>
      <c r="AK40" s="103">
        <f>AK41+AK42</f>
        <v>251000</v>
      </c>
      <c r="AL40" s="103">
        <f>AL41+AL42</f>
        <v>497500</v>
      </c>
      <c r="AM40" s="103">
        <f t="shared" si="65"/>
        <v>999500</v>
      </c>
      <c r="AN40" s="170">
        <f t="shared" ref="AN40:AN45" si="70">AM40/(P40/100)</f>
        <v>37.476565429321333</v>
      </c>
      <c r="AP40" s="103">
        <f>AP41+AP42</f>
        <v>201000</v>
      </c>
      <c r="AQ40" s="103">
        <f>AQ41+AQ42</f>
        <v>50500</v>
      </c>
      <c r="AR40" s="103">
        <f>AR41+AR42</f>
        <v>171000</v>
      </c>
      <c r="AS40" s="103">
        <f t="shared" si="67"/>
        <v>422500</v>
      </c>
      <c r="AT40" s="170">
        <f t="shared" ref="AT40:AT45" si="71">AS40/(P40/100)</f>
        <v>15.841769778777653</v>
      </c>
      <c r="AV40" s="103">
        <f t="shared" si="58"/>
        <v>1422000</v>
      </c>
      <c r="AW40" s="103">
        <f t="shared" si="50"/>
        <v>53.318335208098986</v>
      </c>
      <c r="AY40" s="103">
        <f t="shared" si="51"/>
        <v>2667000</v>
      </c>
      <c r="AZ40" s="103">
        <f t="shared" si="52"/>
        <v>100</v>
      </c>
      <c r="BB40" s="102">
        <f t="shared" si="35"/>
        <v>0</v>
      </c>
      <c r="BC40" s="103">
        <f t="shared" si="68"/>
        <v>0</v>
      </c>
      <c r="BD40" s="103">
        <f t="shared" si="37"/>
        <v>2667000</v>
      </c>
      <c r="BE40" s="93"/>
    </row>
    <row r="41" spans="1:57" ht="24.95" customHeight="1" thickBot="1" x14ac:dyDescent="0.25">
      <c r="A41" s="74"/>
      <c r="B41" s="76"/>
      <c r="C41" s="76"/>
      <c r="D41" s="77"/>
      <c r="E41" s="78"/>
      <c r="F41" s="76"/>
      <c r="G41" s="79"/>
      <c r="H41" s="80"/>
      <c r="I41" s="81"/>
      <c r="J41" s="78"/>
      <c r="K41" s="127">
        <v>1</v>
      </c>
      <c r="L41" s="83"/>
      <c r="M41" s="77"/>
      <c r="N41" s="128" t="s">
        <v>62</v>
      </c>
      <c r="O41" s="117">
        <v>1100000</v>
      </c>
      <c r="P41" s="117">
        <v>2655000</v>
      </c>
      <c r="Q41" s="117">
        <v>3049000</v>
      </c>
      <c r="R41" s="117">
        <v>3441000</v>
      </c>
      <c r="S41" s="117">
        <v>2655000</v>
      </c>
      <c r="T41" s="117"/>
      <c r="U41" s="160">
        <v>150000</v>
      </c>
      <c r="V41" s="160">
        <v>210000</v>
      </c>
      <c r="W41" s="160">
        <v>29000</v>
      </c>
      <c r="X41" s="117">
        <f t="shared" si="61"/>
        <v>389000</v>
      </c>
      <c r="Y41" s="144">
        <f t="shared" si="47"/>
        <v>14.651600753295668</v>
      </c>
      <c r="AA41" s="160">
        <v>307500</v>
      </c>
      <c r="AB41" s="160">
        <v>291500</v>
      </c>
      <c r="AC41" s="160">
        <v>250000</v>
      </c>
      <c r="AD41" s="117">
        <f t="shared" si="63"/>
        <v>849000</v>
      </c>
      <c r="AE41" s="171">
        <f t="shared" si="69"/>
        <v>31.977401129943502</v>
      </c>
      <c r="AG41" s="117">
        <f t="shared" si="48"/>
        <v>1238000</v>
      </c>
      <c r="AH41" s="117">
        <f t="shared" si="49"/>
        <v>46.62900188323917</v>
      </c>
      <c r="AJ41" s="160">
        <v>250000</v>
      </c>
      <c r="AK41" s="160">
        <v>250000</v>
      </c>
      <c r="AL41" s="160">
        <v>496500</v>
      </c>
      <c r="AM41" s="117">
        <f t="shared" si="65"/>
        <v>996500</v>
      </c>
      <c r="AN41" s="171">
        <f t="shared" si="70"/>
        <v>37.532956685499059</v>
      </c>
      <c r="AP41" s="160">
        <v>200000</v>
      </c>
      <c r="AQ41" s="160">
        <v>49500</v>
      </c>
      <c r="AR41" s="160">
        <v>171000</v>
      </c>
      <c r="AS41" s="117">
        <f t="shared" si="67"/>
        <v>420500</v>
      </c>
      <c r="AT41" s="171">
        <f t="shared" si="71"/>
        <v>15.83804143126177</v>
      </c>
      <c r="AV41" s="117">
        <f t="shared" si="58"/>
        <v>1417000</v>
      </c>
      <c r="AW41" s="117">
        <f t="shared" si="50"/>
        <v>53.37099811676083</v>
      </c>
      <c r="AY41" s="117">
        <f t="shared" si="51"/>
        <v>2655000</v>
      </c>
      <c r="AZ41" s="117">
        <f t="shared" si="52"/>
        <v>100</v>
      </c>
      <c r="BB41" s="117">
        <f t="shared" si="35"/>
        <v>0</v>
      </c>
      <c r="BC41" s="117">
        <f t="shared" si="68"/>
        <v>0</v>
      </c>
      <c r="BD41" s="117">
        <f t="shared" si="37"/>
        <v>2655000</v>
      </c>
      <c r="BE41" s="93"/>
    </row>
    <row r="42" spans="1:57" ht="24.95" customHeight="1" thickBot="1" x14ac:dyDescent="0.25">
      <c r="A42" s="74"/>
      <c r="B42" s="76"/>
      <c r="C42" s="76"/>
      <c r="D42" s="77"/>
      <c r="E42" s="78"/>
      <c r="F42" s="76"/>
      <c r="G42" s="79"/>
      <c r="H42" s="80"/>
      <c r="I42" s="81"/>
      <c r="J42" s="78"/>
      <c r="K42" s="127">
        <v>4</v>
      </c>
      <c r="L42" s="83"/>
      <c r="M42" s="77"/>
      <c r="N42" s="128" t="s">
        <v>63</v>
      </c>
      <c r="O42" s="117">
        <v>29000</v>
      </c>
      <c r="P42" s="117">
        <v>12000</v>
      </c>
      <c r="Q42" s="117">
        <v>14000</v>
      </c>
      <c r="R42" s="117">
        <v>14000</v>
      </c>
      <c r="S42" s="117">
        <v>12000</v>
      </c>
      <c r="T42" s="117"/>
      <c r="U42" s="160"/>
      <c r="V42" s="160"/>
      <c r="W42" s="160">
        <v>4000</v>
      </c>
      <c r="X42" s="117">
        <f t="shared" si="61"/>
        <v>4000</v>
      </c>
      <c r="Y42" s="144">
        <f t="shared" si="47"/>
        <v>33.333333333333336</v>
      </c>
      <c r="AA42" s="160">
        <v>1000</v>
      </c>
      <c r="AB42" s="160">
        <v>1000</v>
      </c>
      <c r="AC42" s="160">
        <v>1000</v>
      </c>
      <c r="AD42" s="117">
        <f>AA42+AB42+AC42</f>
        <v>3000</v>
      </c>
      <c r="AE42" s="171">
        <f t="shared" si="69"/>
        <v>25</v>
      </c>
      <c r="AG42" s="117">
        <f t="shared" si="48"/>
        <v>7000</v>
      </c>
      <c r="AH42" s="117">
        <f t="shared" si="49"/>
        <v>58.333333333333336</v>
      </c>
      <c r="AJ42" s="160">
        <v>1000</v>
      </c>
      <c r="AK42" s="160">
        <v>1000</v>
      </c>
      <c r="AL42" s="160">
        <v>1000</v>
      </c>
      <c r="AM42" s="117">
        <f>AJ42+AK42+AL42</f>
        <v>3000</v>
      </c>
      <c r="AN42" s="171">
        <f t="shared" si="70"/>
        <v>25</v>
      </c>
      <c r="AP42" s="160">
        <v>1000</v>
      </c>
      <c r="AQ42" s="160">
        <v>1000</v>
      </c>
      <c r="AR42" s="160"/>
      <c r="AS42" s="117">
        <f>AP42+AQ42+AR42</f>
        <v>2000</v>
      </c>
      <c r="AT42" s="171">
        <f t="shared" si="71"/>
        <v>16.666666666666668</v>
      </c>
      <c r="AV42" s="117">
        <f t="shared" si="58"/>
        <v>5000</v>
      </c>
      <c r="AW42" s="117">
        <f t="shared" si="50"/>
        <v>41.666666666666664</v>
      </c>
      <c r="AY42" s="117">
        <f t="shared" si="51"/>
        <v>12000</v>
      </c>
      <c r="AZ42" s="117">
        <f t="shared" si="52"/>
        <v>100</v>
      </c>
      <c r="BB42" s="117">
        <f t="shared" si="35"/>
        <v>0</v>
      </c>
      <c r="BC42" s="117">
        <f t="shared" si="68"/>
        <v>0</v>
      </c>
      <c r="BD42" s="117">
        <f t="shared" si="37"/>
        <v>12000</v>
      </c>
      <c r="BE42" s="93"/>
    </row>
    <row r="43" spans="1:57" ht="24.95" customHeight="1" thickBot="1" x14ac:dyDescent="0.25">
      <c r="A43" s="74"/>
      <c r="B43" s="76"/>
      <c r="C43" s="76"/>
      <c r="D43" s="77"/>
      <c r="E43" s="78"/>
      <c r="F43" s="76"/>
      <c r="G43" s="79"/>
      <c r="H43" s="80"/>
      <c r="I43" s="81"/>
      <c r="J43" s="124" t="s">
        <v>64</v>
      </c>
      <c r="K43" s="82"/>
      <c r="L43" s="83"/>
      <c r="M43" s="77"/>
      <c r="N43" s="101" t="s">
        <v>65</v>
      </c>
      <c r="O43" s="103">
        <v>146000</v>
      </c>
      <c r="P43" s="103">
        <f>P44+P45</f>
        <v>186500</v>
      </c>
      <c r="Q43" s="125">
        <f>Q44+Q45</f>
        <v>226500</v>
      </c>
      <c r="R43" s="126">
        <f>R44+R45</f>
        <v>246500</v>
      </c>
      <c r="S43" s="103">
        <f>S44+S45</f>
        <v>186500</v>
      </c>
      <c r="T43" s="103"/>
      <c r="U43" s="103">
        <f>U44+U45</f>
        <v>20000</v>
      </c>
      <c r="V43" s="103">
        <f>V44+V45</f>
        <v>22000</v>
      </c>
      <c r="W43" s="103">
        <f>W44+W45</f>
        <v>23500</v>
      </c>
      <c r="X43" s="103">
        <f t="shared" si="61"/>
        <v>65500</v>
      </c>
      <c r="Y43" s="103">
        <f t="shared" si="47"/>
        <v>35.120643431635386</v>
      </c>
      <c r="AA43" s="103">
        <f>AA44+AA45</f>
        <v>16000</v>
      </c>
      <c r="AB43" s="103">
        <f>AB44+AB45</f>
        <v>15000</v>
      </c>
      <c r="AC43" s="103">
        <f>AC44+AC45</f>
        <v>15000</v>
      </c>
      <c r="AD43" s="103">
        <f t="shared" si="63"/>
        <v>46000</v>
      </c>
      <c r="AE43" s="170">
        <f t="shared" si="69"/>
        <v>24.664879356568363</v>
      </c>
      <c r="AG43" s="103">
        <f t="shared" si="48"/>
        <v>111500</v>
      </c>
      <c r="AH43" s="103">
        <f t="shared" si="49"/>
        <v>59.785522788203757</v>
      </c>
      <c r="AJ43" s="103">
        <f>AJ44+AJ45</f>
        <v>15000</v>
      </c>
      <c r="AK43" s="103">
        <f>AK44+AK45</f>
        <v>15000</v>
      </c>
      <c r="AL43" s="103">
        <f>AL44+AL45</f>
        <v>15000</v>
      </c>
      <c r="AM43" s="103">
        <f t="shared" si="65"/>
        <v>45000</v>
      </c>
      <c r="AN43" s="170">
        <f t="shared" si="70"/>
        <v>24.128686327077748</v>
      </c>
      <c r="AP43" s="103">
        <f>AP44+AP45</f>
        <v>10000</v>
      </c>
      <c r="AQ43" s="103">
        <f>AQ44+AQ45</f>
        <v>10000</v>
      </c>
      <c r="AR43" s="103">
        <f>AR44+AR45</f>
        <v>10000</v>
      </c>
      <c r="AS43" s="103">
        <f t="shared" si="67"/>
        <v>30000</v>
      </c>
      <c r="AT43" s="170">
        <f t="shared" si="71"/>
        <v>16.085790884718499</v>
      </c>
      <c r="AV43" s="103">
        <f t="shared" si="58"/>
        <v>75000</v>
      </c>
      <c r="AW43" s="103">
        <f t="shared" si="50"/>
        <v>40.214477211796243</v>
      </c>
      <c r="AY43" s="103">
        <f t="shared" si="51"/>
        <v>186500</v>
      </c>
      <c r="AZ43" s="103">
        <f t="shared" si="52"/>
        <v>100</v>
      </c>
      <c r="BB43" s="102">
        <f t="shared" si="35"/>
        <v>0</v>
      </c>
      <c r="BC43" s="103">
        <f t="shared" si="68"/>
        <v>0</v>
      </c>
      <c r="BD43" s="103">
        <f t="shared" si="37"/>
        <v>186500</v>
      </c>
      <c r="BE43" s="93"/>
    </row>
    <row r="44" spans="1:57" ht="24.95" customHeight="1" thickBot="1" x14ac:dyDescent="0.25">
      <c r="A44" s="74"/>
      <c r="B44" s="76"/>
      <c r="C44" s="76"/>
      <c r="D44" s="77"/>
      <c r="E44" s="78"/>
      <c r="F44" s="76"/>
      <c r="G44" s="79"/>
      <c r="H44" s="80"/>
      <c r="I44" s="81"/>
      <c r="J44" s="78"/>
      <c r="K44" s="127">
        <v>1</v>
      </c>
      <c r="L44" s="83"/>
      <c r="M44" s="77"/>
      <c r="N44" s="128" t="s">
        <v>62</v>
      </c>
      <c r="O44" s="117">
        <v>141000</v>
      </c>
      <c r="P44" s="117">
        <v>184000</v>
      </c>
      <c r="Q44" s="117">
        <v>224000</v>
      </c>
      <c r="R44" s="117">
        <v>244000</v>
      </c>
      <c r="S44" s="117">
        <v>184000</v>
      </c>
      <c r="T44" s="117"/>
      <c r="U44" s="160">
        <v>20000</v>
      </c>
      <c r="V44" s="160">
        <v>22000</v>
      </c>
      <c r="W44" s="160">
        <v>22000</v>
      </c>
      <c r="X44" s="117">
        <f>U44+V44+W44</f>
        <v>64000</v>
      </c>
      <c r="Y44" s="144">
        <f>X44/(S44/100)</f>
        <v>34.782608695652172</v>
      </c>
      <c r="AA44" s="160">
        <v>15000</v>
      </c>
      <c r="AB44" s="160">
        <v>15000</v>
      </c>
      <c r="AC44" s="160">
        <v>15000</v>
      </c>
      <c r="AD44" s="117">
        <f t="shared" si="63"/>
        <v>45000</v>
      </c>
      <c r="AE44" s="171">
        <f t="shared" si="69"/>
        <v>24.456521739130434</v>
      </c>
      <c r="AG44" s="117">
        <f>X44+AD44</f>
        <v>109000</v>
      </c>
      <c r="AH44" s="117">
        <f>AG44/(S44/100)</f>
        <v>59.239130434782609</v>
      </c>
      <c r="AJ44" s="160">
        <v>15000</v>
      </c>
      <c r="AK44" s="160">
        <v>15000</v>
      </c>
      <c r="AL44" s="160">
        <v>15000</v>
      </c>
      <c r="AM44" s="117">
        <f t="shared" si="65"/>
        <v>45000</v>
      </c>
      <c r="AN44" s="171">
        <f t="shared" si="70"/>
        <v>24.456521739130434</v>
      </c>
      <c r="AP44" s="160">
        <v>10000</v>
      </c>
      <c r="AQ44" s="160">
        <v>10000</v>
      </c>
      <c r="AR44" s="160">
        <v>10000</v>
      </c>
      <c r="AS44" s="117">
        <f t="shared" si="67"/>
        <v>30000</v>
      </c>
      <c r="AT44" s="171">
        <f t="shared" si="71"/>
        <v>16.304347826086957</v>
      </c>
      <c r="AV44" s="117">
        <f>AM44+AS44</f>
        <v>75000</v>
      </c>
      <c r="AW44" s="117">
        <f>AV44/(S44/100)</f>
        <v>40.760869565217391</v>
      </c>
      <c r="AY44" s="117">
        <f>AG44+AV44</f>
        <v>184000</v>
      </c>
      <c r="AZ44" s="117">
        <f>AY44/(S44/100)</f>
        <v>100</v>
      </c>
      <c r="BB44" s="117">
        <f t="shared" si="35"/>
        <v>0</v>
      </c>
      <c r="BC44" s="117">
        <f t="shared" si="68"/>
        <v>0</v>
      </c>
      <c r="BD44" s="117">
        <f t="shared" si="37"/>
        <v>184000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81"/>
      <c r="J45" s="78"/>
      <c r="K45" s="127">
        <v>4</v>
      </c>
      <c r="L45" s="83"/>
      <c r="M45" s="77"/>
      <c r="N45" s="128" t="s">
        <v>63</v>
      </c>
      <c r="O45" s="117">
        <v>5000</v>
      </c>
      <c r="P45" s="117">
        <v>2500</v>
      </c>
      <c r="Q45" s="117">
        <v>2500</v>
      </c>
      <c r="R45" s="117">
        <v>2500</v>
      </c>
      <c r="S45" s="117">
        <v>2500</v>
      </c>
      <c r="T45" s="117"/>
      <c r="U45" s="160"/>
      <c r="V45" s="160"/>
      <c r="W45" s="160">
        <v>1500</v>
      </c>
      <c r="X45" s="117">
        <f>U45+V45+W45</f>
        <v>1500</v>
      </c>
      <c r="Y45" s="144">
        <f>X45/(S45/100)</f>
        <v>60</v>
      </c>
      <c r="AA45" s="160">
        <v>1000</v>
      </c>
      <c r="AB45" s="160"/>
      <c r="AC45" s="160"/>
      <c r="AD45" s="117">
        <f t="shared" si="63"/>
        <v>1000</v>
      </c>
      <c r="AE45" s="171">
        <f t="shared" si="69"/>
        <v>40</v>
      </c>
      <c r="AG45" s="117">
        <f>X45+AD45</f>
        <v>2500</v>
      </c>
      <c r="AH45" s="117">
        <f>AG45/(S45/100)</f>
        <v>100</v>
      </c>
      <c r="AJ45" s="160"/>
      <c r="AK45" s="160"/>
      <c r="AL45" s="160"/>
      <c r="AM45" s="117">
        <f t="shared" si="65"/>
        <v>0</v>
      </c>
      <c r="AN45" s="171">
        <f t="shared" si="70"/>
        <v>0</v>
      </c>
      <c r="AP45" s="160"/>
      <c r="AQ45" s="160"/>
      <c r="AR45" s="160"/>
      <c r="AS45" s="117">
        <f t="shared" si="67"/>
        <v>0</v>
      </c>
      <c r="AT45" s="171">
        <f t="shared" si="71"/>
        <v>0</v>
      </c>
      <c r="AV45" s="117">
        <f>AM45+AS45</f>
        <v>0</v>
      </c>
      <c r="AW45" s="117">
        <f>AV45/(S45/100)</f>
        <v>0</v>
      </c>
      <c r="AY45" s="117">
        <f>AG45+AV45</f>
        <v>2500</v>
      </c>
      <c r="AZ45" s="117">
        <f>AY45/(S45/100)</f>
        <v>100</v>
      </c>
      <c r="BB45" s="117">
        <f t="shared" si="35"/>
        <v>0</v>
      </c>
      <c r="BC45" s="117">
        <f t="shared" si="68"/>
        <v>0</v>
      </c>
      <c r="BD45" s="117">
        <f t="shared" si="37"/>
        <v>2500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124" t="s">
        <v>52</v>
      </c>
      <c r="K46" s="82"/>
      <c r="L46" s="83"/>
      <c r="M46" s="77"/>
      <c r="N46" s="101" t="s">
        <v>53</v>
      </c>
      <c r="O46" s="102">
        <v>18000</v>
      </c>
      <c r="P46" s="103">
        <f>P47+P48+P49+P50</f>
        <v>16000</v>
      </c>
      <c r="Q46" s="125">
        <f>Q47+Q48+Q49+Q50</f>
        <v>17000</v>
      </c>
      <c r="R46" s="126">
        <f>R47+R48+R49+R50</f>
        <v>17000</v>
      </c>
      <c r="S46" s="103">
        <f>S47+S48+S49+S50</f>
        <v>16000</v>
      </c>
      <c r="T46" s="103"/>
      <c r="U46" s="103">
        <f>U47+U48+U49+U50</f>
        <v>0</v>
      </c>
      <c r="V46" s="103">
        <f>V47+V48+V49+V50</f>
        <v>0</v>
      </c>
      <c r="W46" s="103">
        <f>W47+W48+W49+W50</f>
        <v>4000</v>
      </c>
      <c r="X46" s="103">
        <f t="shared" si="61"/>
        <v>4000</v>
      </c>
      <c r="Y46" s="103">
        <f t="shared" si="47"/>
        <v>25</v>
      </c>
      <c r="AA46" s="103">
        <f>AA47+AA48+AA49+AA50</f>
        <v>5500</v>
      </c>
      <c r="AB46" s="103">
        <f>AB47+AB48+AB49+AB50</f>
        <v>1000</v>
      </c>
      <c r="AC46" s="103">
        <f>AC47+AC48+AC49+AC50</f>
        <v>1000</v>
      </c>
      <c r="AD46" s="103">
        <f t="shared" si="63"/>
        <v>7500</v>
      </c>
      <c r="AE46" s="103">
        <f t="shared" ref="AE46:AE50" si="72">AD46/(S46/100)</f>
        <v>46.875</v>
      </c>
      <c r="AG46" s="103">
        <f t="shared" si="48"/>
        <v>11500</v>
      </c>
      <c r="AH46" s="103">
        <f t="shared" si="49"/>
        <v>71.875</v>
      </c>
      <c r="AJ46" s="103">
        <f>AJ47+AJ48+AJ49+AJ50</f>
        <v>3500</v>
      </c>
      <c r="AK46" s="103">
        <f>AK47+AK48+AK49+AK50</f>
        <v>500</v>
      </c>
      <c r="AL46" s="103">
        <f>AL47+AL48+AL49+AL50</f>
        <v>500</v>
      </c>
      <c r="AM46" s="103">
        <f t="shared" si="65"/>
        <v>4500</v>
      </c>
      <c r="AN46" s="103">
        <f t="shared" ref="AN46:AN50" si="73">AM46/(S46/100)</f>
        <v>28.125</v>
      </c>
      <c r="AP46" s="103">
        <f>AP47+AP48+AP49+AP50</f>
        <v>0</v>
      </c>
      <c r="AQ46" s="103">
        <f>AQ47+AQ48+AQ49+AQ50</f>
        <v>0</v>
      </c>
      <c r="AR46" s="103">
        <f>AR47+AR48+AR49+AR50</f>
        <v>0</v>
      </c>
      <c r="AS46" s="103">
        <f t="shared" si="67"/>
        <v>0</v>
      </c>
      <c r="AT46" s="103">
        <f t="shared" ref="AT46:AT50" si="74">AS46/(S46/100)</f>
        <v>0</v>
      </c>
      <c r="AV46" s="103">
        <f t="shared" si="58"/>
        <v>4500</v>
      </c>
      <c r="AW46" s="103">
        <f t="shared" si="50"/>
        <v>28.125</v>
      </c>
      <c r="AY46" s="103">
        <f t="shared" si="51"/>
        <v>16000</v>
      </c>
      <c r="AZ46" s="103">
        <f t="shared" si="52"/>
        <v>100</v>
      </c>
      <c r="BB46" s="102">
        <f t="shared" si="35"/>
        <v>0</v>
      </c>
      <c r="BC46" s="103">
        <f t="shared" si="68"/>
        <v>0</v>
      </c>
      <c r="BD46" s="103">
        <f t="shared" si="37"/>
        <v>16000</v>
      </c>
      <c r="BE46" s="93"/>
    </row>
    <row r="47" spans="1:57" ht="24.95" customHeight="1" x14ac:dyDescent="0.2">
      <c r="A47" s="74"/>
      <c r="B47" s="76"/>
      <c r="C47" s="76"/>
      <c r="D47" s="77"/>
      <c r="E47" s="78"/>
      <c r="F47" s="76"/>
      <c r="G47" s="79"/>
      <c r="H47" s="80"/>
      <c r="I47" s="81"/>
      <c r="J47" s="78"/>
      <c r="K47" s="94" t="s">
        <v>93</v>
      </c>
      <c r="L47" s="83"/>
      <c r="M47" s="77"/>
      <c r="N47" s="128" t="s">
        <v>54</v>
      </c>
      <c r="O47" s="129">
        <v>2000</v>
      </c>
      <c r="P47" s="117">
        <v>3000</v>
      </c>
      <c r="Q47" s="117">
        <v>3000</v>
      </c>
      <c r="R47" s="117">
        <v>3000</v>
      </c>
      <c r="S47" s="117">
        <v>3000</v>
      </c>
      <c r="T47" s="117"/>
      <c r="U47" s="160"/>
      <c r="V47" s="160"/>
      <c r="W47" s="160">
        <v>1000</v>
      </c>
      <c r="X47" s="117">
        <f t="shared" si="61"/>
        <v>1000</v>
      </c>
      <c r="Y47" s="144">
        <f t="shared" si="47"/>
        <v>33.333333333333336</v>
      </c>
      <c r="AA47" s="160">
        <v>500</v>
      </c>
      <c r="AB47" s="160"/>
      <c r="AC47" s="160"/>
      <c r="AD47" s="117">
        <f t="shared" si="63"/>
        <v>500</v>
      </c>
      <c r="AE47" s="144">
        <f t="shared" si="72"/>
        <v>16.666666666666668</v>
      </c>
      <c r="AG47" s="117">
        <f t="shared" si="48"/>
        <v>1500</v>
      </c>
      <c r="AH47" s="117">
        <f t="shared" si="49"/>
        <v>50</v>
      </c>
      <c r="AJ47" s="160">
        <v>500</v>
      </c>
      <c r="AK47" s="160">
        <v>500</v>
      </c>
      <c r="AL47" s="160">
        <v>500</v>
      </c>
      <c r="AM47" s="117">
        <f t="shared" si="65"/>
        <v>1500</v>
      </c>
      <c r="AN47" s="144">
        <f t="shared" si="73"/>
        <v>50</v>
      </c>
      <c r="AP47" s="160"/>
      <c r="AQ47" s="160"/>
      <c r="AR47" s="160"/>
      <c r="AS47" s="117">
        <f t="shared" si="67"/>
        <v>0</v>
      </c>
      <c r="AT47" s="144">
        <f t="shared" si="74"/>
        <v>0</v>
      </c>
      <c r="AV47" s="117">
        <f t="shared" si="58"/>
        <v>1500</v>
      </c>
      <c r="AW47" s="117">
        <f t="shared" si="50"/>
        <v>50</v>
      </c>
      <c r="AY47" s="117">
        <f t="shared" si="51"/>
        <v>3000</v>
      </c>
      <c r="AZ47" s="117">
        <f t="shared" si="52"/>
        <v>100</v>
      </c>
      <c r="BB47" s="117">
        <f t="shared" si="35"/>
        <v>0</v>
      </c>
      <c r="BC47" s="117">
        <f t="shared" si="68"/>
        <v>0</v>
      </c>
      <c r="BD47" s="117">
        <f t="shared" si="37"/>
        <v>3000</v>
      </c>
      <c r="BE47" s="93"/>
    </row>
    <row r="48" spans="1:57" ht="24.95" customHeight="1" x14ac:dyDescent="0.2">
      <c r="A48" s="74"/>
      <c r="B48" s="76"/>
      <c r="C48" s="76"/>
      <c r="D48" s="77"/>
      <c r="E48" s="78"/>
      <c r="F48" s="76"/>
      <c r="G48" s="79"/>
      <c r="H48" s="80"/>
      <c r="I48" s="81"/>
      <c r="J48" s="78"/>
      <c r="K48" s="127">
        <v>3</v>
      </c>
      <c r="L48" s="83"/>
      <c r="M48" s="77"/>
      <c r="N48" s="128" t="s">
        <v>66</v>
      </c>
      <c r="O48" s="129">
        <v>14000</v>
      </c>
      <c r="P48" s="117">
        <v>8000</v>
      </c>
      <c r="Q48" s="117">
        <v>10000</v>
      </c>
      <c r="R48" s="117">
        <v>10000</v>
      </c>
      <c r="S48" s="117">
        <v>8000</v>
      </c>
      <c r="T48" s="117"/>
      <c r="U48" s="160"/>
      <c r="V48" s="160"/>
      <c r="W48" s="160">
        <v>2000</v>
      </c>
      <c r="X48" s="117">
        <f t="shared" si="61"/>
        <v>2000</v>
      </c>
      <c r="Y48" s="144">
        <f t="shared" si="47"/>
        <v>25</v>
      </c>
      <c r="AA48" s="160">
        <v>1000</v>
      </c>
      <c r="AB48" s="160">
        <v>1000</v>
      </c>
      <c r="AC48" s="160">
        <v>1000</v>
      </c>
      <c r="AD48" s="117">
        <f t="shared" si="63"/>
        <v>3000</v>
      </c>
      <c r="AE48" s="144">
        <f t="shared" si="72"/>
        <v>37.5</v>
      </c>
      <c r="AG48" s="117">
        <f t="shared" si="48"/>
        <v>5000</v>
      </c>
      <c r="AH48" s="117">
        <f t="shared" si="49"/>
        <v>62.5</v>
      </c>
      <c r="AJ48" s="160">
        <v>3000</v>
      </c>
      <c r="AK48" s="160"/>
      <c r="AL48" s="160"/>
      <c r="AM48" s="117">
        <f t="shared" si="65"/>
        <v>3000</v>
      </c>
      <c r="AN48" s="144">
        <f t="shared" si="73"/>
        <v>37.5</v>
      </c>
      <c r="AP48" s="160"/>
      <c r="AQ48" s="160"/>
      <c r="AR48" s="160"/>
      <c r="AS48" s="117">
        <f t="shared" si="67"/>
        <v>0</v>
      </c>
      <c r="AT48" s="144">
        <f t="shared" si="74"/>
        <v>0</v>
      </c>
      <c r="AV48" s="117">
        <f t="shared" si="58"/>
        <v>3000</v>
      </c>
      <c r="AW48" s="117">
        <f t="shared" si="50"/>
        <v>37.5</v>
      </c>
      <c r="AY48" s="117">
        <f t="shared" si="51"/>
        <v>8000</v>
      </c>
      <c r="AZ48" s="117">
        <f t="shared" si="52"/>
        <v>100</v>
      </c>
      <c r="BB48" s="117">
        <f t="shared" si="35"/>
        <v>0</v>
      </c>
      <c r="BC48" s="117">
        <f t="shared" si="68"/>
        <v>0</v>
      </c>
      <c r="BD48" s="117">
        <f t="shared" si="37"/>
        <v>8000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80"/>
      <c r="I49" s="81"/>
      <c r="J49" s="78"/>
      <c r="K49" s="127">
        <v>5</v>
      </c>
      <c r="L49" s="83"/>
      <c r="M49" s="77"/>
      <c r="N49" s="128" t="s">
        <v>55</v>
      </c>
      <c r="O49" s="129">
        <v>0</v>
      </c>
      <c r="P49" s="117">
        <v>500</v>
      </c>
      <c r="Q49" s="117">
        <v>500</v>
      </c>
      <c r="R49" s="117">
        <v>500</v>
      </c>
      <c r="S49" s="117">
        <v>500</v>
      </c>
      <c r="T49" s="117"/>
      <c r="U49" s="160"/>
      <c r="V49" s="160"/>
      <c r="W49" s="160">
        <v>500</v>
      </c>
      <c r="X49" s="117">
        <f t="shared" si="61"/>
        <v>500</v>
      </c>
      <c r="Y49" s="144">
        <f t="shared" si="47"/>
        <v>100</v>
      </c>
      <c r="AA49" s="160"/>
      <c r="AB49" s="160"/>
      <c r="AC49" s="160"/>
      <c r="AD49" s="117">
        <f t="shared" si="63"/>
        <v>0</v>
      </c>
      <c r="AE49" s="144">
        <f t="shared" si="72"/>
        <v>0</v>
      </c>
      <c r="AG49" s="117">
        <f t="shared" si="48"/>
        <v>500</v>
      </c>
      <c r="AH49" s="117">
        <f t="shared" si="49"/>
        <v>100</v>
      </c>
      <c r="AJ49" s="160"/>
      <c r="AK49" s="160"/>
      <c r="AL49" s="160"/>
      <c r="AM49" s="117">
        <f t="shared" si="65"/>
        <v>0</v>
      </c>
      <c r="AN49" s="144">
        <f t="shared" si="73"/>
        <v>0</v>
      </c>
      <c r="AP49" s="160"/>
      <c r="AQ49" s="160"/>
      <c r="AR49" s="160"/>
      <c r="AS49" s="117">
        <f t="shared" si="67"/>
        <v>0</v>
      </c>
      <c r="AT49" s="144">
        <f t="shared" si="74"/>
        <v>0</v>
      </c>
      <c r="AV49" s="117">
        <f t="shared" si="58"/>
        <v>0</v>
      </c>
      <c r="AW49" s="117">
        <f t="shared" si="50"/>
        <v>0</v>
      </c>
      <c r="AY49" s="117">
        <f t="shared" si="51"/>
        <v>500</v>
      </c>
      <c r="AZ49" s="117">
        <f t="shared" si="52"/>
        <v>100</v>
      </c>
      <c r="BB49" s="117">
        <f t="shared" si="35"/>
        <v>0</v>
      </c>
      <c r="BC49" s="117">
        <f t="shared" si="68"/>
        <v>0</v>
      </c>
      <c r="BD49" s="117">
        <f t="shared" si="37"/>
        <v>500</v>
      </c>
      <c r="BE49" s="93"/>
    </row>
    <row r="50" spans="1:57" ht="24.95" customHeight="1" x14ac:dyDescent="0.2">
      <c r="A50" s="74"/>
      <c r="B50" s="76"/>
      <c r="C50" s="76"/>
      <c r="D50" s="77"/>
      <c r="E50" s="78"/>
      <c r="F50" s="76"/>
      <c r="G50" s="79"/>
      <c r="H50" s="80"/>
      <c r="I50" s="81"/>
      <c r="J50" s="78"/>
      <c r="K50" s="127">
        <v>7</v>
      </c>
      <c r="L50" s="83"/>
      <c r="M50" s="77"/>
      <c r="N50" s="128" t="s">
        <v>56</v>
      </c>
      <c r="O50" s="129">
        <v>2000</v>
      </c>
      <c r="P50" s="117">
        <v>4500</v>
      </c>
      <c r="Q50" s="117">
        <v>3500</v>
      </c>
      <c r="R50" s="117">
        <v>3500</v>
      </c>
      <c r="S50" s="117">
        <v>4500</v>
      </c>
      <c r="T50" s="117"/>
      <c r="U50" s="117"/>
      <c r="V50" s="117"/>
      <c r="W50" s="117">
        <v>500</v>
      </c>
      <c r="X50" s="117">
        <f t="shared" si="61"/>
        <v>500</v>
      </c>
      <c r="Y50" s="144">
        <f t="shared" si="47"/>
        <v>11.111111111111111</v>
      </c>
      <c r="AA50" s="117">
        <v>4000</v>
      </c>
      <c r="AB50" s="117"/>
      <c r="AC50" s="117"/>
      <c r="AD50" s="117">
        <f t="shared" si="63"/>
        <v>4000</v>
      </c>
      <c r="AE50" s="144">
        <f t="shared" si="72"/>
        <v>88.888888888888886</v>
      </c>
      <c r="AG50" s="117">
        <f t="shared" si="48"/>
        <v>4500</v>
      </c>
      <c r="AH50" s="117">
        <f t="shared" si="49"/>
        <v>100</v>
      </c>
      <c r="AJ50" s="117"/>
      <c r="AK50" s="117"/>
      <c r="AL50" s="117"/>
      <c r="AM50" s="117">
        <f t="shared" si="65"/>
        <v>0</v>
      </c>
      <c r="AN50" s="144">
        <f t="shared" si="73"/>
        <v>0</v>
      </c>
      <c r="AP50" s="117"/>
      <c r="AQ50" s="117"/>
      <c r="AR50" s="117"/>
      <c r="AS50" s="117">
        <f t="shared" si="67"/>
        <v>0</v>
      </c>
      <c r="AT50" s="144">
        <f t="shared" si="74"/>
        <v>0</v>
      </c>
      <c r="AV50" s="117">
        <f t="shared" si="58"/>
        <v>0</v>
      </c>
      <c r="AW50" s="117">
        <f t="shared" si="50"/>
        <v>0</v>
      </c>
      <c r="AY50" s="117">
        <f t="shared" si="51"/>
        <v>4500</v>
      </c>
      <c r="AZ50" s="117">
        <f t="shared" si="52"/>
        <v>100</v>
      </c>
      <c r="BB50" s="117">
        <f t="shared" si="35"/>
        <v>0</v>
      </c>
      <c r="BC50" s="117">
        <f t="shared" si="68"/>
        <v>0</v>
      </c>
      <c r="BD50" s="117">
        <f t="shared" si="37"/>
        <v>4500</v>
      </c>
      <c r="BE50" s="93"/>
    </row>
    <row r="51" spans="1:57" ht="24.95" customHeight="1" x14ac:dyDescent="0.2">
      <c r="BD51" s="36"/>
    </row>
    <row r="52" spans="1:57" ht="24.95" customHeight="1" x14ac:dyDescent="0.2">
      <c r="BD52" s="36"/>
    </row>
    <row r="53" spans="1:57" ht="24.95" customHeight="1" x14ac:dyDescent="0.2">
      <c r="BD53" s="36"/>
    </row>
    <row r="54" spans="1:57" ht="24.95" customHeight="1" x14ac:dyDescent="0.2">
      <c r="BD54" s="36"/>
    </row>
    <row r="55" spans="1:57" ht="24.95" customHeight="1" x14ac:dyDescent="0.2">
      <c r="BD55" s="36"/>
    </row>
    <row r="56" spans="1:57" ht="24.95" customHeight="1" x14ac:dyDescent="0.2">
      <c r="BD56" s="36"/>
    </row>
    <row r="57" spans="1:57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ht="24.95" customHeight="1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ht="24.95" customHeight="1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ht="24.95" customHeight="1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ht="24.95" customHeight="1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ht="24.95" customHeight="1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ht="24.95" customHeight="1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ht="24.95" customHeight="1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ht="24.95" customHeight="1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ht="24.95" customHeight="1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ht="24.95" customHeight="1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ht="24.95" customHeight="1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ht="24.95" customHeight="1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ht="24.95" customHeight="1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ht="24.95" customHeight="1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ht="24.95" customHeight="1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ht="24.95" customHeight="1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ht="24.95" customHeight="1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ht="24.95" customHeight="1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ht="24.95" customHeight="1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ht="24.95" customHeight="1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ht="24.95" customHeight="1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ht="24.95" customHeight="1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ht="24.95" customHeight="1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ht="24.95" customHeight="1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ht="24.95" customHeight="1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ht="24.95" customHeight="1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ht="24.95" customHeight="1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ht="24.95" customHeight="1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ht="24.95" customHeight="1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ht="24.95" customHeight="1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ht="24.95" customHeight="1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ht="24.95" customHeight="1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ht="24.95" customHeight="1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ht="24.95" customHeight="1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ht="24.95" customHeight="1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  <row r="291" spans="16:56" x14ac:dyDescent="0.2"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6"/>
    </row>
    <row r="292" spans="16:56" x14ac:dyDescent="0.2"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6"/>
    </row>
    <row r="293" spans="16:56" x14ac:dyDescent="0.2"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6"/>
    </row>
    <row r="294" spans="16:56" x14ac:dyDescent="0.2"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6"/>
    </row>
    <row r="295" spans="16:56" x14ac:dyDescent="0.2"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6"/>
    </row>
    <row r="296" spans="16:56" x14ac:dyDescent="0.2"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6"/>
    </row>
    <row r="297" spans="16:56" x14ac:dyDescent="0.2"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6"/>
    </row>
    <row r="298" spans="16:56" x14ac:dyDescent="0.2"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6"/>
    </row>
    <row r="299" spans="16:56" x14ac:dyDescent="0.2"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6"/>
    </row>
    <row r="300" spans="16:56" x14ac:dyDescent="0.2"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6"/>
    </row>
    <row r="301" spans="16:56" x14ac:dyDescent="0.2"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6"/>
    </row>
    <row r="302" spans="16:56" x14ac:dyDescent="0.2"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6"/>
    </row>
    <row r="303" spans="16:56" x14ac:dyDescent="0.2"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6"/>
    </row>
    <row r="304" spans="16:56" x14ac:dyDescent="0.2"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6"/>
    </row>
    <row r="305" spans="16:56" x14ac:dyDescent="0.2"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6"/>
    </row>
    <row r="306" spans="16:56" x14ac:dyDescent="0.2"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6"/>
    </row>
    <row r="307" spans="16:56" x14ac:dyDescent="0.2"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6"/>
    </row>
    <row r="308" spans="16:56" x14ac:dyDescent="0.2"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6"/>
    </row>
    <row r="309" spans="16:56" x14ac:dyDescent="0.2"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6"/>
    </row>
    <row r="310" spans="16:56" x14ac:dyDescent="0.2"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6"/>
    </row>
    <row r="311" spans="16:56" x14ac:dyDescent="0.2"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6"/>
    </row>
    <row r="312" spans="16:56" x14ac:dyDescent="0.2"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6"/>
    </row>
    <row r="313" spans="16:56" x14ac:dyDescent="0.2"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6"/>
    </row>
    <row r="314" spans="16:56" x14ac:dyDescent="0.2"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6"/>
    </row>
    <row r="315" spans="16:56" x14ac:dyDescent="0.2"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6"/>
    </row>
    <row r="316" spans="16:56" x14ac:dyDescent="0.2"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6"/>
    </row>
    <row r="317" spans="16:56" x14ac:dyDescent="0.2"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6"/>
    </row>
    <row r="318" spans="16:56" x14ac:dyDescent="0.2"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6"/>
    </row>
    <row r="319" spans="16:56" x14ac:dyDescent="0.2"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6"/>
    </row>
    <row r="320" spans="16:56" x14ac:dyDescent="0.2"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6"/>
    </row>
    <row r="321" spans="16:56" x14ac:dyDescent="0.2"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6"/>
    </row>
    <row r="322" spans="16:56" x14ac:dyDescent="0.2"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6"/>
    </row>
    <row r="323" spans="16:56" x14ac:dyDescent="0.2"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6"/>
    </row>
    <row r="324" spans="16:56" x14ac:dyDescent="0.2"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6"/>
    </row>
    <row r="325" spans="16:56" x14ac:dyDescent="0.2"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6"/>
    </row>
    <row r="326" spans="16:56" x14ac:dyDescent="0.2"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6"/>
    </row>
    <row r="327" spans="16:56" x14ac:dyDescent="0.2"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6"/>
    </row>
    <row r="328" spans="16:56" x14ac:dyDescent="0.2"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6"/>
    </row>
    <row r="329" spans="16:56" x14ac:dyDescent="0.2"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6"/>
    </row>
    <row r="330" spans="16:56" x14ac:dyDescent="0.2"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6"/>
    </row>
    <row r="331" spans="16:56" x14ac:dyDescent="0.2"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6"/>
    </row>
    <row r="332" spans="16:56" x14ac:dyDescent="0.2"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6"/>
    </row>
    <row r="333" spans="16:56" x14ac:dyDescent="0.2"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6"/>
    </row>
    <row r="334" spans="16:56" x14ac:dyDescent="0.2"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6"/>
    </row>
    <row r="335" spans="16:56" x14ac:dyDescent="0.2"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6"/>
    </row>
    <row r="336" spans="16:56" x14ac:dyDescent="0.2"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6"/>
    </row>
    <row r="337" spans="16:56" x14ac:dyDescent="0.2"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6"/>
    </row>
    <row r="338" spans="16:56" x14ac:dyDescent="0.2"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6"/>
    </row>
    <row r="339" spans="16:56" x14ac:dyDescent="0.2"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6"/>
    </row>
    <row r="340" spans="16:56" x14ac:dyDescent="0.2"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6"/>
    </row>
    <row r="341" spans="16:56" x14ac:dyDescent="0.2"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6"/>
    </row>
    <row r="342" spans="16:56" x14ac:dyDescent="0.2"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6"/>
    </row>
    <row r="343" spans="16:56" x14ac:dyDescent="0.2"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6"/>
    </row>
    <row r="344" spans="16:56" x14ac:dyDescent="0.2"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6"/>
    </row>
    <row r="345" spans="16:56" x14ac:dyDescent="0.2"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6"/>
    </row>
    <row r="346" spans="16:56" x14ac:dyDescent="0.2"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6"/>
    </row>
    <row r="347" spans="16:56" x14ac:dyDescent="0.2"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6"/>
    </row>
    <row r="348" spans="16:56" x14ac:dyDescent="0.2"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6"/>
    </row>
    <row r="349" spans="16:56" x14ac:dyDescent="0.2"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6"/>
    </row>
    <row r="350" spans="16:56" x14ac:dyDescent="0.2"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6"/>
    </row>
    <row r="351" spans="16:56" x14ac:dyDescent="0.2"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6"/>
    </row>
    <row r="352" spans="16:56" x14ac:dyDescent="0.2"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6"/>
    </row>
    <row r="353" spans="16:56" x14ac:dyDescent="0.2"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6"/>
    </row>
    <row r="354" spans="16:56" x14ac:dyDescent="0.2"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6"/>
    </row>
    <row r="355" spans="16:56" x14ac:dyDescent="0.2"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6"/>
    </row>
    <row r="356" spans="16:56" x14ac:dyDescent="0.2"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6"/>
    </row>
  </sheetData>
  <mergeCells count="35">
    <mergeCell ref="BB8:BC9"/>
    <mergeCell ref="P9:P10"/>
    <mergeCell ref="Q9:Q10"/>
    <mergeCell ref="R9:R10"/>
    <mergeCell ref="E5:S5"/>
    <mergeCell ref="AG8:AH9"/>
    <mergeCell ref="AJ8:AJ10"/>
    <mergeCell ref="AK8:AK10"/>
    <mergeCell ref="AL8:AL10"/>
    <mergeCell ref="AM8:AN9"/>
    <mergeCell ref="X8:Y9"/>
    <mergeCell ref="AA8:AA10"/>
    <mergeCell ref="AB8:AB10"/>
    <mergeCell ref="AC8:AC10"/>
    <mergeCell ref="AD8:AE9"/>
    <mergeCell ref="AP8:AP10"/>
    <mergeCell ref="A1:S1"/>
    <mergeCell ref="A2:S2"/>
    <mergeCell ref="U8:U10"/>
    <mergeCell ref="V8:V10"/>
    <mergeCell ref="W8:W10"/>
    <mergeCell ref="A3:S3"/>
    <mergeCell ref="A7:S7"/>
    <mergeCell ref="A8:D9"/>
    <mergeCell ref="E8:H9"/>
    <mergeCell ref="I8:I10"/>
    <mergeCell ref="J8:M9"/>
    <mergeCell ref="N8:N10"/>
    <mergeCell ref="Q8:R8"/>
    <mergeCell ref="S8:S10"/>
    <mergeCell ref="AQ8:AQ10"/>
    <mergeCell ref="AR8:AR10"/>
    <mergeCell ref="AS8:AT9"/>
    <mergeCell ref="AV8:AW9"/>
    <mergeCell ref="AY8:AZ9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40"/>
  <sheetViews>
    <sheetView zoomScale="85" workbookViewId="0">
      <pane xSplit="17" ySplit="12" topLeftCell="Y54" activePane="bottomRight" state="frozen"/>
      <selection activeCell="E26" sqref="E26"/>
      <selection pane="topRight" activeCell="E26" sqref="E26"/>
      <selection pane="bottomLeft" activeCell="E26" sqref="E26"/>
      <selection pane="bottomRight" activeCell="L65" sqref="L65"/>
    </sheetView>
  </sheetViews>
  <sheetFormatPr defaultRowHeight="12.75" x14ac:dyDescent="0.2"/>
  <cols>
    <col min="1" max="3" width="4" style="38" customWidth="1"/>
    <col min="4" max="4" width="6.57031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8.42578125" style="36" customWidth="1"/>
    <col min="25" max="25" width="12.85546875" style="36" customWidth="1"/>
    <col min="26" max="26" width="1.7109375" style="36" customWidth="1"/>
    <col min="27" max="29" width="14.5703125" style="36" customWidth="1"/>
    <col min="30" max="30" width="18.42578125" style="36" customWidth="1"/>
    <col min="31" max="31" width="11.7109375" style="36" customWidth="1"/>
    <col min="32" max="32" width="2.42578125" style="36" customWidth="1"/>
    <col min="33" max="33" width="17" style="36" customWidth="1"/>
    <col min="34" max="34" width="11.7109375" style="36" customWidth="1"/>
    <col min="35" max="35" width="3" style="36" customWidth="1"/>
    <col min="36" max="38" width="14.5703125" style="36" customWidth="1"/>
    <col min="39" max="39" width="18.42578125" style="36" customWidth="1"/>
    <col min="40" max="40" width="11.7109375" style="36" customWidth="1"/>
    <col min="41" max="41" width="2.42578125" style="36" customWidth="1"/>
    <col min="42" max="44" width="14.5703125" style="36" customWidth="1"/>
    <col min="45" max="45" width="18.42578125" style="36" customWidth="1"/>
    <col min="46" max="46" width="11.7109375" style="36" customWidth="1"/>
    <col min="47" max="47" width="1.85546875" style="36" customWidth="1"/>
    <col min="48" max="48" width="14.85546875" style="36" customWidth="1"/>
    <col min="49" max="49" width="11.7109375" style="36" customWidth="1"/>
    <col min="50" max="50" width="3.28515625" style="36" customWidth="1"/>
    <col min="51" max="51" width="14.5703125" style="36" customWidth="1"/>
    <col min="52" max="52" width="11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6.25" customHeight="1" x14ac:dyDescent="0.25">
      <c r="A5" s="383" t="s">
        <v>172</v>
      </c>
      <c r="B5" s="383"/>
      <c r="C5" s="383"/>
      <c r="D5" s="383" t="s">
        <v>174</v>
      </c>
      <c r="E5" s="574" t="s">
        <v>95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9029000</v>
      </c>
      <c r="T11" s="72"/>
      <c r="U11" s="72">
        <f t="shared" ref="U11:W13" si="0">U12</f>
        <v>1055000</v>
      </c>
      <c r="V11" s="72">
        <f t="shared" si="0"/>
        <v>765000</v>
      </c>
      <c r="W11" s="72">
        <f t="shared" si="0"/>
        <v>661000</v>
      </c>
      <c r="X11" s="72">
        <f t="shared" ref="X11:X12" si="1">U11+V11+W11</f>
        <v>2481000</v>
      </c>
      <c r="Y11" s="72">
        <f>X11/(S11/100)</f>
        <v>27.478126038320966</v>
      </c>
      <c r="Z11" s="73"/>
      <c r="AA11" s="72">
        <f t="shared" ref="AA11:AC13" si="2">AA12</f>
        <v>737000</v>
      </c>
      <c r="AB11" s="72">
        <f t="shared" si="2"/>
        <v>726500</v>
      </c>
      <c r="AC11" s="72">
        <f t="shared" si="2"/>
        <v>727000</v>
      </c>
      <c r="AD11" s="72">
        <f t="shared" ref="AD11:AD12" si="3">AA11+AB11+AC11</f>
        <v>2190500</v>
      </c>
      <c r="AE11" s="72">
        <f>AD11/(S11/100)</f>
        <v>24.260715472366819</v>
      </c>
      <c r="AF11" s="73"/>
      <c r="AG11" s="72">
        <f t="shared" ref="AG11:AG12" si="4">X11+AD11</f>
        <v>4671500</v>
      </c>
      <c r="AH11" s="72">
        <f>AG11/(S11/100)</f>
        <v>51.738841510687784</v>
      </c>
      <c r="AI11" s="73"/>
      <c r="AJ11" s="72">
        <f t="shared" ref="AJ11:AL13" si="5">AJ12</f>
        <v>776500</v>
      </c>
      <c r="AK11" s="72">
        <f t="shared" si="5"/>
        <v>777000</v>
      </c>
      <c r="AL11" s="72">
        <f t="shared" si="5"/>
        <v>799000</v>
      </c>
      <c r="AM11" s="72">
        <f t="shared" ref="AM11:AM12" si="6">AJ11+AK11+AL11</f>
        <v>2352500</v>
      </c>
      <c r="AN11" s="72">
        <f>AM11/(S11/100)</f>
        <v>26.054934101229371</v>
      </c>
      <c r="AO11" s="73"/>
      <c r="AP11" s="72">
        <f t="shared" ref="AP11:AR13" si="7">AP12</f>
        <v>645000</v>
      </c>
      <c r="AQ11" s="72">
        <f t="shared" si="7"/>
        <v>654000</v>
      </c>
      <c r="AR11" s="72">
        <f t="shared" si="7"/>
        <v>706000</v>
      </c>
      <c r="AS11" s="72">
        <f t="shared" ref="AS11:AS12" si="8">AP11+AQ11+AR11</f>
        <v>2005000</v>
      </c>
      <c r="AT11" s="72">
        <f>AS11/(S11/100)</f>
        <v>22.206224388082845</v>
      </c>
      <c r="AU11" s="73"/>
      <c r="AV11" s="72">
        <f t="shared" ref="AV11:AV12" si="9">AM11+AS11</f>
        <v>4357500</v>
      </c>
      <c r="AW11" s="72">
        <f>AV11/(S11/100)</f>
        <v>48.261158489312216</v>
      </c>
      <c r="AX11" s="73"/>
      <c r="AY11" s="72">
        <f>AG11+AV11</f>
        <v>9029000</v>
      </c>
      <c r="AZ11" s="72">
        <f>AY11/(S11/100)</f>
        <v>100</v>
      </c>
      <c r="BA11" s="73"/>
      <c r="BB11" s="71">
        <f t="shared" ref="BB11:BB12" si="10">S11-AY11</f>
        <v>0</v>
      </c>
      <c r="BC11" s="72">
        <f t="shared" ref="BC11:BC12" si="11">BB11/(S11/100)</f>
        <v>0</v>
      </c>
      <c r="BD11" s="72">
        <f t="shared" ref="BD11:BD12" si="12">S11-BB11</f>
        <v>9029000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#REF!+#REF!+P13+#REF!+#REF!</f>
        <v>#REF!</v>
      </c>
      <c r="Q12" s="86" t="e">
        <f>#REF!+#REF!+Q13+#REF!+#REF!</f>
        <v>#REF!</v>
      </c>
      <c r="R12" s="87" t="e">
        <f>#REF!+#REF!+#REF!+R13+#REF!</f>
        <v>#REF!</v>
      </c>
      <c r="S12" s="86">
        <f>S13</f>
        <v>9029000</v>
      </c>
      <c r="T12" s="86"/>
      <c r="U12" s="86">
        <f t="shared" si="0"/>
        <v>1055000</v>
      </c>
      <c r="V12" s="86">
        <f t="shared" si="0"/>
        <v>765000</v>
      </c>
      <c r="W12" s="86">
        <f t="shared" si="0"/>
        <v>661000</v>
      </c>
      <c r="X12" s="86">
        <f t="shared" si="1"/>
        <v>2481000</v>
      </c>
      <c r="Y12" s="86">
        <f t="shared" ref="Y12" si="13">X12/(S12/100)</f>
        <v>27.478126038320966</v>
      </c>
      <c r="AA12" s="86">
        <f t="shared" si="2"/>
        <v>737000</v>
      </c>
      <c r="AB12" s="86">
        <f t="shared" si="2"/>
        <v>726500</v>
      </c>
      <c r="AC12" s="86">
        <f t="shared" si="2"/>
        <v>727000</v>
      </c>
      <c r="AD12" s="86">
        <f t="shared" si="3"/>
        <v>2190500</v>
      </c>
      <c r="AE12" s="86">
        <f t="shared" ref="AE12" si="14">AD12/(S12/100)</f>
        <v>24.260715472366819</v>
      </c>
      <c r="AG12" s="86">
        <f t="shared" si="4"/>
        <v>4671500</v>
      </c>
      <c r="AH12" s="86">
        <f t="shared" ref="AH12" si="15">AG12/(S12/100)</f>
        <v>51.738841510687784</v>
      </c>
      <c r="AJ12" s="86">
        <f t="shared" si="5"/>
        <v>776500</v>
      </c>
      <c r="AK12" s="86">
        <f t="shared" si="5"/>
        <v>777000</v>
      </c>
      <c r="AL12" s="86">
        <f t="shared" si="5"/>
        <v>799000</v>
      </c>
      <c r="AM12" s="86">
        <f t="shared" si="6"/>
        <v>2352500</v>
      </c>
      <c r="AN12" s="86">
        <f t="shared" ref="AN12" si="16">AM12/(S12/100)</f>
        <v>26.054934101229371</v>
      </c>
      <c r="AP12" s="86">
        <f t="shared" si="7"/>
        <v>645000</v>
      </c>
      <c r="AQ12" s="86">
        <f t="shared" si="7"/>
        <v>654000</v>
      </c>
      <c r="AR12" s="86">
        <f t="shared" si="7"/>
        <v>706000</v>
      </c>
      <c r="AS12" s="86">
        <f t="shared" si="8"/>
        <v>2005000</v>
      </c>
      <c r="AT12" s="86">
        <f t="shared" ref="AT12" si="17">AS12/(S12/100)</f>
        <v>22.206224388082845</v>
      </c>
      <c r="AV12" s="86">
        <f t="shared" si="9"/>
        <v>4357500</v>
      </c>
      <c r="AW12" s="86">
        <f t="shared" ref="AW12" si="18">AV12/(S12/100)</f>
        <v>48.261158489312216</v>
      </c>
      <c r="AY12" s="86">
        <f t="shared" ref="AY12" si="19">AG12+AV12</f>
        <v>9029000</v>
      </c>
      <c r="AZ12" s="86">
        <f t="shared" ref="AZ12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9029000</v>
      </c>
    </row>
    <row r="13" spans="1:57" ht="30" customHeight="1" x14ac:dyDescent="0.2">
      <c r="A13" s="74"/>
      <c r="B13" s="76"/>
      <c r="C13" s="88" t="s">
        <v>89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234" t="s">
        <v>90</v>
      </c>
      <c r="O13" s="235">
        <v>27822000</v>
      </c>
      <c r="P13" s="236" t="e">
        <f>#REF!+P14+#REF!+#REF!+#REF!</f>
        <v>#REF!</v>
      </c>
      <c r="Q13" s="237" t="e">
        <f>#REF!+Q14+#REF!+#REF!+#REF!</f>
        <v>#REF!</v>
      </c>
      <c r="R13" s="238" t="e">
        <f>#REF!+R14+#REF!+#REF!+#REF!</f>
        <v>#REF!</v>
      </c>
      <c r="S13" s="236">
        <f>S14</f>
        <v>9029000</v>
      </c>
      <c r="T13" s="236"/>
      <c r="U13" s="236">
        <f t="shared" si="0"/>
        <v>1055000</v>
      </c>
      <c r="V13" s="236">
        <f t="shared" si="0"/>
        <v>765000</v>
      </c>
      <c r="W13" s="236">
        <f t="shared" si="0"/>
        <v>661000</v>
      </c>
      <c r="X13" s="236">
        <f t="shared" ref="X13" si="21">U13+V13+W13</f>
        <v>2481000</v>
      </c>
      <c r="Y13" s="236">
        <f t="shared" ref="Y13" si="22">X13/(S13/100)</f>
        <v>27.478126038320966</v>
      </c>
      <c r="AA13" s="236">
        <f t="shared" si="2"/>
        <v>737000</v>
      </c>
      <c r="AB13" s="236">
        <f t="shared" si="2"/>
        <v>726500</v>
      </c>
      <c r="AC13" s="236">
        <f t="shared" si="2"/>
        <v>727000</v>
      </c>
      <c r="AD13" s="236">
        <f t="shared" ref="AD13" si="23">AA13+AB13+AC13</f>
        <v>2190500</v>
      </c>
      <c r="AE13" s="236">
        <f t="shared" ref="AE13" si="24">AD13/(S13/100)</f>
        <v>24.260715472366819</v>
      </c>
      <c r="AG13" s="236">
        <f t="shared" ref="AG13" si="25">X13+AD13</f>
        <v>4671500</v>
      </c>
      <c r="AH13" s="236">
        <f t="shared" ref="AH13" si="26">AG13/(S13/100)</f>
        <v>51.738841510687784</v>
      </c>
      <c r="AJ13" s="236">
        <f t="shared" si="5"/>
        <v>776500</v>
      </c>
      <c r="AK13" s="236">
        <f t="shared" si="5"/>
        <v>777000</v>
      </c>
      <c r="AL13" s="236">
        <f t="shared" si="5"/>
        <v>799000</v>
      </c>
      <c r="AM13" s="236">
        <f t="shared" ref="AM13" si="27">AJ13+AK13+AL13</f>
        <v>2352500</v>
      </c>
      <c r="AN13" s="236">
        <f t="shared" ref="AN13" si="28">AM13/(S13/100)</f>
        <v>26.054934101229371</v>
      </c>
      <c r="AP13" s="236">
        <f t="shared" si="7"/>
        <v>645000</v>
      </c>
      <c r="AQ13" s="236">
        <f t="shared" si="7"/>
        <v>654000</v>
      </c>
      <c r="AR13" s="236">
        <f t="shared" si="7"/>
        <v>706000</v>
      </c>
      <c r="AS13" s="236">
        <f t="shared" ref="AS13" si="29">AP13+AQ13+AR13</f>
        <v>2005000</v>
      </c>
      <c r="AT13" s="236">
        <f t="shared" ref="AT13" si="30">AS13/(S13/100)</f>
        <v>22.206224388082845</v>
      </c>
      <c r="AV13" s="236">
        <f t="shared" ref="AV13" si="31">AM13+AS13</f>
        <v>4357500</v>
      </c>
      <c r="AW13" s="236">
        <f t="shared" ref="AW13" si="32">AV13/(S13/100)</f>
        <v>48.261158489312216</v>
      </c>
      <c r="AY13" s="236">
        <f t="shared" ref="AY13" si="33">AG13+AV13</f>
        <v>9029000</v>
      </c>
      <c r="AZ13" s="236">
        <f t="shared" ref="AZ13" si="34">AY13/(S13/100)</f>
        <v>100</v>
      </c>
      <c r="BB13" s="235">
        <f t="shared" ref="BB13:BB19" si="35">S13-AY13</f>
        <v>0</v>
      </c>
      <c r="BC13" s="236">
        <f t="shared" ref="BC13" si="36">BB13/(S13/100)</f>
        <v>0</v>
      </c>
      <c r="BD13" s="236">
        <f t="shared" ref="BD13:BD19" si="37">S13-BB13</f>
        <v>9029000</v>
      </c>
      <c r="BE13" s="93"/>
    </row>
    <row r="14" spans="1:57" ht="30" customHeight="1" x14ac:dyDescent="0.2">
      <c r="A14" s="74"/>
      <c r="B14" s="76"/>
      <c r="C14" s="76"/>
      <c r="D14" s="386" t="s">
        <v>94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95</v>
      </c>
      <c r="O14" s="396">
        <v>5545000</v>
      </c>
      <c r="P14" s="397">
        <f t="shared" ref="P14:W16" si="38">P15</f>
        <v>9029000</v>
      </c>
      <c r="Q14" s="399">
        <f t="shared" si="38"/>
        <v>9830000</v>
      </c>
      <c r="R14" s="400">
        <f t="shared" si="38"/>
        <v>10684000</v>
      </c>
      <c r="S14" s="397">
        <f t="shared" si="38"/>
        <v>9029000</v>
      </c>
      <c r="T14" s="397"/>
      <c r="U14" s="397">
        <f t="shared" si="38"/>
        <v>1055000</v>
      </c>
      <c r="V14" s="397">
        <f t="shared" si="38"/>
        <v>765000</v>
      </c>
      <c r="W14" s="397">
        <f t="shared" si="38"/>
        <v>661000</v>
      </c>
      <c r="X14" s="397">
        <f t="shared" ref="X14:X32" si="39">U14+V14+W14</f>
        <v>2481000</v>
      </c>
      <c r="Y14" s="397">
        <f t="shared" ref="Y14:Y46" si="40">X14/(S14/100)</f>
        <v>27.478126038320966</v>
      </c>
      <c r="Z14" s="398"/>
      <c r="AA14" s="397">
        <f t="shared" ref="AA14:AC16" si="41">AA15</f>
        <v>737000</v>
      </c>
      <c r="AB14" s="397">
        <f t="shared" si="41"/>
        <v>726500</v>
      </c>
      <c r="AC14" s="397">
        <f t="shared" si="41"/>
        <v>727000</v>
      </c>
      <c r="AD14" s="397">
        <f t="shared" ref="AD14:AD32" si="42">AA14+AB14+AC14</f>
        <v>2190500</v>
      </c>
      <c r="AE14" s="397">
        <f t="shared" ref="AE14:AE19" si="43">AD14/(S14/100)</f>
        <v>24.260715472366819</v>
      </c>
      <c r="AF14" s="398"/>
      <c r="AG14" s="397">
        <f t="shared" ref="AG14:AG46" si="44">X14+AD14</f>
        <v>4671500</v>
      </c>
      <c r="AH14" s="397">
        <f t="shared" ref="AH14:AH46" si="45">AG14/(S14/100)</f>
        <v>51.738841510687784</v>
      </c>
      <c r="AI14" s="398"/>
      <c r="AJ14" s="397">
        <f t="shared" ref="AJ14:AL16" si="46">AJ15</f>
        <v>776500</v>
      </c>
      <c r="AK14" s="397">
        <f t="shared" si="46"/>
        <v>777000</v>
      </c>
      <c r="AL14" s="397">
        <f t="shared" si="46"/>
        <v>799000</v>
      </c>
      <c r="AM14" s="397">
        <f t="shared" ref="AM14:AM32" si="47">AJ14+AK14+AL14</f>
        <v>2352500</v>
      </c>
      <c r="AN14" s="397">
        <f t="shared" ref="AN14:AN19" si="48">AM14/(S14/100)</f>
        <v>26.054934101229371</v>
      </c>
      <c r="AO14" s="398"/>
      <c r="AP14" s="397">
        <f t="shared" ref="AP14:AR16" si="49">AP15</f>
        <v>645000</v>
      </c>
      <c r="AQ14" s="397">
        <f t="shared" si="49"/>
        <v>654000</v>
      </c>
      <c r="AR14" s="397">
        <f t="shared" si="49"/>
        <v>706000</v>
      </c>
      <c r="AS14" s="397">
        <f t="shared" ref="AS14:AS32" si="50">AP14+AQ14+AR14</f>
        <v>2005000</v>
      </c>
      <c r="AT14" s="397">
        <f t="shared" ref="AT14:AT19" si="51">AS14/(S14/100)</f>
        <v>22.206224388082845</v>
      </c>
      <c r="AU14" s="398"/>
      <c r="AV14" s="397">
        <f t="shared" ref="AV14:AV32" si="52">AM14+AS14</f>
        <v>4357500</v>
      </c>
      <c r="AW14" s="397">
        <f t="shared" ref="AW14:AW46" si="53">AV14/(S14/100)</f>
        <v>48.261158489312216</v>
      </c>
      <c r="AX14" s="398"/>
      <c r="AY14" s="397">
        <f t="shared" ref="AY14:AY34" si="54">AG14+AV14</f>
        <v>9029000</v>
      </c>
      <c r="AZ14" s="397">
        <f t="shared" ref="AZ14:AZ46" si="55">AY14/(S14/100)</f>
        <v>100</v>
      </c>
      <c r="BB14" s="95">
        <f t="shared" si="35"/>
        <v>0</v>
      </c>
      <c r="BC14" s="96">
        <f t="shared" ref="BC14:BC44" si="56">BB14/(S14/100)</f>
        <v>0</v>
      </c>
      <c r="BD14" s="96">
        <f t="shared" si="37"/>
        <v>9029000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5545000</v>
      </c>
      <c r="P15" s="99">
        <f t="shared" si="38"/>
        <v>9029000</v>
      </c>
      <c r="Q15" s="86">
        <f t="shared" si="38"/>
        <v>9830000</v>
      </c>
      <c r="R15" s="87">
        <f t="shared" si="38"/>
        <v>10684000</v>
      </c>
      <c r="S15" s="99">
        <f t="shared" si="38"/>
        <v>9029000</v>
      </c>
      <c r="T15" s="99"/>
      <c r="U15" s="99">
        <f t="shared" si="38"/>
        <v>1055000</v>
      </c>
      <c r="V15" s="99">
        <f t="shared" si="38"/>
        <v>765000</v>
      </c>
      <c r="W15" s="99">
        <f t="shared" si="38"/>
        <v>661000</v>
      </c>
      <c r="X15" s="99">
        <f t="shared" si="39"/>
        <v>2481000</v>
      </c>
      <c r="Y15" s="99">
        <f t="shared" si="40"/>
        <v>27.478126038320966</v>
      </c>
      <c r="AA15" s="99">
        <f t="shared" si="41"/>
        <v>737000</v>
      </c>
      <c r="AB15" s="99">
        <f t="shared" si="41"/>
        <v>726500</v>
      </c>
      <c r="AC15" s="99">
        <f t="shared" si="41"/>
        <v>727000</v>
      </c>
      <c r="AD15" s="99">
        <f t="shared" si="42"/>
        <v>2190500</v>
      </c>
      <c r="AE15" s="99">
        <f t="shared" si="43"/>
        <v>24.260715472366819</v>
      </c>
      <c r="AG15" s="99">
        <f t="shared" si="44"/>
        <v>4671500</v>
      </c>
      <c r="AH15" s="99">
        <f t="shared" si="45"/>
        <v>51.738841510687784</v>
      </c>
      <c r="AJ15" s="99">
        <f t="shared" si="46"/>
        <v>776500</v>
      </c>
      <c r="AK15" s="99">
        <f t="shared" si="46"/>
        <v>777000</v>
      </c>
      <c r="AL15" s="99">
        <f t="shared" si="46"/>
        <v>799000</v>
      </c>
      <c r="AM15" s="99">
        <f t="shared" si="47"/>
        <v>2352500</v>
      </c>
      <c r="AN15" s="99">
        <f t="shared" si="48"/>
        <v>26.054934101229371</v>
      </c>
      <c r="AP15" s="99">
        <f t="shared" si="49"/>
        <v>645000</v>
      </c>
      <c r="AQ15" s="99">
        <f t="shared" si="49"/>
        <v>654000</v>
      </c>
      <c r="AR15" s="99">
        <f t="shared" si="49"/>
        <v>706000</v>
      </c>
      <c r="AS15" s="99">
        <f t="shared" si="50"/>
        <v>2005000</v>
      </c>
      <c r="AT15" s="99">
        <f t="shared" si="51"/>
        <v>22.206224388082845</v>
      </c>
      <c r="AV15" s="99">
        <f t="shared" si="52"/>
        <v>4357500</v>
      </c>
      <c r="AW15" s="99">
        <f t="shared" si="53"/>
        <v>48.261158489312216</v>
      </c>
      <c r="AY15" s="99">
        <f t="shared" si="54"/>
        <v>9029000</v>
      </c>
      <c r="AZ15" s="99">
        <f t="shared" si="55"/>
        <v>100</v>
      </c>
      <c r="BB15" s="98">
        <f t="shared" si="35"/>
        <v>0</v>
      </c>
      <c r="BC15" s="99">
        <f t="shared" si="56"/>
        <v>0</v>
      </c>
      <c r="BD15" s="99">
        <f t="shared" si="37"/>
        <v>9029000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5545000</v>
      </c>
      <c r="P16" s="103">
        <f t="shared" si="38"/>
        <v>9029000</v>
      </c>
      <c r="Q16" s="125">
        <f t="shared" si="38"/>
        <v>9830000</v>
      </c>
      <c r="R16" s="126">
        <f t="shared" si="38"/>
        <v>10684000</v>
      </c>
      <c r="S16" s="103">
        <f t="shared" si="38"/>
        <v>9029000</v>
      </c>
      <c r="T16" s="103"/>
      <c r="U16" s="103">
        <f t="shared" si="38"/>
        <v>1055000</v>
      </c>
      <c r="V16" s="103">
        <f t="shared" si="38"/>
        <v>765000</v>
      </c>
      <c r="W16" s="103">
        <f t="shared" si="38"/>
        <v>661000</v>
      </c>
      <c r="X16" s="103">
        <f t="shared" si="39"/>
        <v>2481000</v>
      </c>
      <c r="Y16" s="103">
        <f t="shared" si="40"/>
        <v>27.478126038320966</v>
      </c>
      <c r="AA16" s="103">
        <f t="shared" si="41"/>
        <v>737000</v>
      </c>
      <c r="AB16" s="103">
        <f t="shared" si="41"/>
        <v>726500</v>
      </c>
      <c r="AC16" s="103">
        <f t="shared" si="41"/>
        <v>727000</v>
      </c>
      <c r="AD16" s="103">
        <f t="shared" si="42"/>
        <v>2190500</v>
      </c>
      <c r="AE16" s="103">
        <f t="shared" si="43"/>
        <v>24.260715472366819</v>
      </c>
      <c r="AG16" s="103">
        <f t="shared" si="44"/>
        <v>4671500</v>
      </c>
      <c r="AH16" s="103">
        <f t="shared" si="45"/>
        <v>51.738841510687784</v>
      </c>
      <c r="AJ16" s="103">
        <f t="shared" si="46"/>
        <v>776500</v>
      </c>
      <c r="AK16" s="103">
        <f t="shared" si="46"/>
        <v>777000</v>
      </c>
      <c r="AL16" s="103">
        <f t="shared" si="46"/>
        <v>799000</v>
      </c>
      <c r="AM16" s="103">
        <f t="shared" si="47"/>
        <v>2352500</v>
      </c>
      <c r="AN16" s="103">
        <f t="shared" si="48"/>
        <v>26.054934101229371</v>
      </c>
      <c r="AP16" s="103">
        <f t="shared" si="49"/>
        <v>645000</v>
      </c>
      <c r="AQ16" s="103">
        <f t="shared" si="49"/>
        <v>654000</v>
      </c>
      <c r="AR16" s="103">
        <f t="shared" si="49"/>
        <v>706000</v>
      </c>
      <c r="AS16" s="103">
        <f t="shared" si="50"/>
        <v>2005000</v>
      </c>
      <c r="AT16" s="103">
        <f t="shared" si="51"/>
        <v>22.206224388082845</v>
      </c>
      <c r="AV16" s="103">
        <f t="shared" si="52"/>
        <v>4357500</v>
      </c>
      <c r="AW16" s="103">
        <f t="shared" si="53"/>
        <v>48.261158489312216</v>
      </c>
      <c r="AY16" s="103">
        <f t="shared" si="54"/>
        <v>9029000</v>
      </c>
      <c r="AZ16" s="103">
        <f t="shared" si="55"/>
        <v>100</v>
      </c>
      <c r="BB16" s="102">
        <f t="shared" si="35"/>
        <v>0</v>
      </c>
      <c r="BC16" s="103">
        <f t="shared" si="56"/>
        <v>0</v>
      </c>
      <c r="BD16" s="103">
        <f t="shared" si="37"/>
        <v>9029000</v>
      </c>
      <c r="BE16" s="93"/>
    </row>
    <row r="17" spans="1:57" s="195" customFormat="1" ht="24.95" customHeight="1" x14ac:dyDescent="0.2">
      <c r="A17" s="74"/>
      <c r="B17" s="76"/>
      <c r="C17" s="76"/>
      <c r="D17" s="77"/>
      <c r="E17" s="78"/>
      <c r="F17" s="100"/>
      <c r="G17" s="79">
        <v>1</v>
      </c>
      <c r="H17" s="80"/>
      <c r="I17" s="81"/>
      <c r="J17" s="78"/>
      <c r="K17" s="82"/>
      <c r="L17" s="83"/>
      <c r="M17" s="77"/>
      <c r="N17" s="101" t="s">
        <v>48</v>
      </c>
      <c r="O17" s="102">
        <v>5545000</v>
      </c>
      <c r="P17" s="103">
        <f>P18+P33+P45+P53</f>
        <v>9029000</v>
      </c>
      <c r="Q17" s="125">
        <f>Q18+Q33+Q45+Q53</f>
        <v>9830000</v>
      </c>
      <c r="R17" s="126">
        <f>R18+R33+R45+R53</f>
        <v>10684000</v>
      </c>
      <c r="S17" s="103">
        <f>S18+S33+S45+S53</f>
        <v>9029000</v>
      </c>
      <c r="T17" s="103"/>
      <c r="U17" s="103">
        <f>U18+U33+U45+U53</f>
        <v>1055000</v>
      </c>
      <c r="V17" s="103">
        <f>V18+V33+V45+V53</f>
        <v>765000</v>
      </c>
      <c r="W17" s="103">
        <f>W18+W33+W45+W53</f>
        <v>661000</v>
      </c>
      <c r="X17" s="103">
        <f t="shared" si="39"/>
        <v>2481000</v>
      </c>
      <c r="Y17" s="103">
        <f t="shared" si="40"/>
        <v>27.478126038320966</v>
      </c>
      <c r="Z17" s="36"/>
      <c r="AA17" s="103">
        <f>AA18+AA33+AA45+AA53</f>
        <v>737000</v>
      </c>
      <c r="AB17" s="103">
        <f>AB18+AB33+AB45+AB53</f>
        <v>726500</v>
      </c>
      <c r="AC17" s="103">
        <f>AC18+AC33+AC45+AC53</f>
        <v>727000</v>
      </c>
      <c r="AD17" s="103">
        <f t="shared" si="42"/>
        <v>2190500</v>
      </c>
      <c r="AE17" s="103">
        <f t="shared" si="43"/>
        <v>24.260715472366819</v>
      </c>
      <c r="AF17" s="36"/>
      <c r="AG17" s="103">
        <f t="shared" si="44"/>
        <v>4671500</v>
      </c>
      <c r="AH17" s="103">
        <f t="shared" si="45"/>
        <v>51.738841510687784</v>
      </c>
      <c r="AI17" s="36"/>
      <c r="AJ17" s="103">
        <f>AJ18+AJ33+AJ45+AJ53</f>
        <v>776500</v>
      </c>
      <c r="AK17" s="103">
        <f>AK18+AK33+AK45+AK53</f>
        <v>777000</v>
      </c>
      <c r="AL17" s="103">
        <f>AL18+AL33+AL45+AL53</f>
        <v>799000</v>
      </c>
      <c r="AM17" s="103">
        <f t="shared" si="47"/>
        <v>2352500</v>
      </c>
      <c r="AN17" s="103">
        <f t="shared" si="48"/>
        <v>26.054934101229371</v>
      </c>
      <c r="AO17" s="36"/>
      <c r="AP17" s="103">
        <f>AP18+AP33+AP45+AP53</f>
        <v>645000</v>
      </c>
      <c r="AQ17" s="103">
        <f>AQ18+AQ33+AQ45+AQ53</f>
        <v>654000</v>
      </c>
      <c r="AR17" s="103">
        <f>AR18+AR33+AR45+AR53</f>
        <v>706000</v>
      </c>
      <c r="AS17" s="103">
        <f t="shared" si="50"/>
        <v>2005000</v>
      </c>
      <c r="AT17" s="103">
        <f t="shared" si="51"/>
        <v>22.206224388082845</v>
      </c>
      <c r="AU17" s="194"/>
      <c r="AV17" s="103">
        <f t="shared" si="52"/>
        <v>4357500</v>
      </c>
      <c r="AW17" s="103">
        <f t="shared" si="53"/>
        <v>48.261158489312216</v>
      </c>
      <c r="AX17" s="194"/>
      <c r="AY17" s="103">
        <f t="shared" si="54"/>
        <v>9029000</v>
      </c>
      <c r="AZ17" s="103">
        <f t="shared" si="55"/>
        <v>100</v>
      </c>
      <c r="BA17" s="194"/>
      <c r="BB17" s="102">
        <f t="shared" si="35"/>
        <v>0</v>
      </c>
      <c r="BC17" s="103">
        <f t="shared" si="56"/>
        <v>0</v>
      </c>
      <c r="BD17" s="103">
        <f t="shared" si="37"/>
        <v>9029000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100"/>
      <c r="G18" s="79"/>
      <c r="H18" s="243" t="s">
        <v>43</v>
      </c>
      <c r="I18" s="81"/>
      <c r="J18" s="78"/>
      <c r="K18" s="82"/>
      <c r="L18" s="83"/>
      <c r="M18" s="77"/>
      <c r="N18" s="101" t="s">
        <v>48</v>
      </c>
      <c r="O18" s="102">
        <v>5486000</v>
      </c>
      <c r="P18" s="103">
        <f>P19</f>
        <v>8929000</v>
      </c>
      <c r="Q18" s="125">
        <f>Q19</f>
        <v>9747000</v>
      </c>
      <c r="R18" s="126">
        <f>R19</f>
        <v>10590000</v>
      </c>
      <c r="S18" s="103">
        <f>S19</f>
        <v>8929000</v>
      </c>
      <c r="T18" s="103"/>
      <c r="U18" s="103">
        <f>U19</f>
        <v>1055000</v>
      </c>
      <c r="V18" s="103">
        <f>V19</f>
        <v>765000</v>
      </c>
      <c r="W18" s="103">
        <f>W19</f>
        <v>619000</v>
      </c>
      <c r="X18" s="103">
        <f t="shared" si="39"/>
        <v>2439000</v>
      </c>
      <c r="Y18" s="103">
        <f t="shared" si="40"/>
        <v>27.315488856534888</v>
      </c>
      <c r="AA18" s="103">
        <f>AA19</f>
        <v>720000</v>
      </c>
      <c r="AB18" s="103">
        <f>AB19</f>
        <v>720000</v>
      </c>
      <c r="AC18" s="103">
        <f>AC19</f>
        <v>719500</v>
      </c>
      <c r="AD18" s="103">
        <f t="shared" si="42"/>
        <v>2159500</v>
      </c>
      <c r="AE18" s="103">
        <f t="shared" si="43"/>
        <v>24.18523910852279</v>
      </c>
      <c r="AG18" s="103">
        <f t="shared" si="44"/>
        <v>4598500</v>
      </c>
      <c r="AH18" s="103">
        <f t="shared" si="45"/>
        <v>51.500727965057678</v>
      </c>
      <c r="AJ18" s="103">
        <f>AJ19</f>
        <v>769000</v>
      </c>
      <c r="AK18" s="103">
        <f>AK19</f>
        <v>769000</v>
      </c>
      <c r="AL18" s="103">
        <f>AL19</f>
        <v>792500</v>
      </c>
      <c r="AM18" s="103">
        <f t="shared" si="47"/>
        <v>2330500</v>
      </c>
      <c r="AN18" s="103">
        <f t="shared" si="48"/>
        <v>26.100347183335199</v>
      </c>
      <c r="AP18" s="103">
        <f>AP19</f>
        <v>642000</v>
      </c>
      <c r="AQ18" s="103">
        <f>AQ19</f>
        <v>653000</v>
      </c>
      <c r="AR18" s="103">
        <f>AR19</f>
        <v>705000</v>
      </c>
      <c r="AS18" s="103">
        <f t="shared" si="50"/>
        <v>2000000</v>
      </c>
      <c r="AT18" s="103">
        <f t="shared" si="51"/>
        <v>22.398924851607124</v>
      </c>
      <c r="AV18" s="103">
        <f t="shared" si="52"/>
        <v>4330500</v>
      </c>
      <c r="AW18" s="103">
        <f t="shared" si="53"/>
        <v>48.499272034942322</v>
      </c>
      <c r="AY18" s="103">
        <f t="shared" si="54"/>
        <v>8929000</v>
      </c>
      <c r="AZ18" s="103">
        <f t="shared" si="55"/>
        <v>100</v>
      </c>
      <c r="BB18" s="102">
        <f t="shared" si="35"/>
        <v>0</v>
      </c>
      <c r="BC18" s="103">
        <f t="shared" si="56"/>
        <v>0</v>
      </c>
      <c r="BD18" s="103">
        <f t="shared" si="37"/>
        <v>8929000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5486000</v>
      </c>
      <c r="P19" s="121">
        <f>P20+P24+P28</f>
        <v>8929000</v>
      </c>
      <c r="Q19" s="122">
        <f>Q20+Q24+Q28</f>
        <v>9747000</v>
      </c>
      <c r="R19" s="123">
        <f>R20+R24+R28</f>
        <v>10590000</v>
      </c>
      <c r="S19" s="121">
        <f>S20+S24+S28</f>
        <v>8929000</v>
      </c>
      <c r="T19" s="121"/>
      <c r="U19" s="121">
        <f>U20+U24+U28</f>
        <v>1055000</v>
      </c>
      <c r="V19" s="121">
        <f>V20+V24+V28</f>
        <v>765000</v>
      </c>
      <c r="W19" s="121">
        <f>W20+W24+W28</f>
        <v>619000</v>
      </c>
      <c r="X19" s="121">
        <f t="shared" si="39"/>
        <v>2439000</v>
      </c>
      <c r="Y19" s="121">
        <f t="shared" si="40"/>
        <v>27.315488856534888</v>
      </c>
      <c r="AA19" s="121">
        <f>AA20+AA24+AA28</f>
        <v>720000</v>
      </c>
      <c r="AB19" s="121">
        <f>AB20+AB24+AB28</f>
        <v>720000</v>
      </c>
      <c r="AC19" s="121">
        <f>AC20+AC24+AC28</f>
        <v>719500</v>
      </c>
      <c r="AD19" s="121">
        <f t="shared" si="42"/>
        <v>2159500</v>
      </c>
      <c r="AE19" s="121">
        <f t="shared" si="43"/>
        <v>24.18523910852279</v>
      </c>
      <c r="AG19" s="121">
        <f t="shared" si="44"/>
        <v>4598500</v>
      </c>
      <c r="AH19" s="121">
        <f t="shared" si="45"/>
        <v>51.500727965057678</v>
      </c>
      <c r="AJ19" s="121">
        <f>AJ20+AJ24+AJ28</f>
        <v>769000</v>
      </c>
      <c r="AK19" s="121">
        <f>AK20+AK24+AK28</f>
        <v>769000</v>
      </c>
      <c r="AL19" s="121">
        <f>AL20+AL24+AL28</f>
        <v>792500</v>
      </c>
      <c r="AM19" s="121">
        <f t="shared" si="47"/>
        <v>2330500</v>
      </c>
      <c r="AN19" s="121">
        <f t="shared" si="48"/>
        <v>26.100347183335199</v>
      </c>
      <c r="AP19" s="121">
        <f>AP20+AP24+AP28</f>
        <v>642000</v>
      </c>
      <c r="AQ19" s="121">
        <f>AQ20+AQ24+AQ28</f>
        <v>653000</v>
      </c>
      <c r="AR19" s="121">
        <f>AR20+AR24+AR28</f>
        <v>705000</v>
      </c>
      <c r="AS19" s="121">
        <f t="shared" si="50"/>
        <v>2000000</v>
      </c>
      <c r="AT19" s="121">
        <f t="shared" si="51"/>
        <v>22.398924851607124</v>
      </c>
      <c r="AV19" s="121">
        <f t="shared" si="52"/>
        <v>4330500</v>
      </c>
      <c r="AW19" s="121">
        <f t="shared" si="53"/>
        <v>48.499272034942322</v>
      </c>
      <c r="AY19" s="121">
        <f t="shared" si="54"/>
        <v>8929000</v>
      </c>
      <c r="AZ19" s="121">
        <f t="shared" si="55"/>
        <v>100</v>
      </c>
      <c r="BB19" s="120">
        <f t="shared" si="35"/>
        <v>0</v>
      </c>
      <c r="BC19" s="121">
        <f t="shared" si="56"/>
        <v>0</v>
      </c>
      <c r="BD19" s="121">
        <f t="shared" si="37"/>
        <v>8929000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244">
        <v>4540000</v>
      </c>
      <c r="P20" s="244">
        <f>P21+P22+P23</f>
        <v>7545000</v>
      </c>
      <c r="Q20" s="245">
        <f>Q21+Q22+Q23</f>
        <v>8210000</v>
      </c>
      <c r="R20" s="246">
        <f>R21+R22+R23</f>
        <v>8894000</v>
      </c>
      <c r="S20" s="244">
        <f>S21+S22+S23</f>
        <v>7545000</v>
      </c>
      <c r="T20" s="244"/>
      <c r="U20" s="244">
        <f>U21+U22+U23</f>
        <v>904000</v>
      </c>
      <c r="V20" s="244">
        <f>V21+V22+V23</f>
        <v>653000</v>
      </c>
      <c r="W20" s="244">
        <f>W21+W22+W23</f>
        <v>501000</v>
      </c>
      <c r="X20" s="244">
        <f t="shared" si="39"/>
        <v>2058000</v>
      </c>
      <c r="Y20" s="244">
        <f t="shared" si="40"/>
        <v>27.27634194831014</v>
      </c>
      <c r="AA20" s="244">
        <f>AA21+AA22+AA23</f>
        <v>612000</v>
      </c>
      <c r="AB20" s="244">
        <f>AB21+AB22+AB23</f>
        <v>612000</v>
      </c>
      <c r="AC20" s="244">
        <f>AC21+AC22+AC23</f>
        <v>612000</v>
      </c>
      <c r="AD20" s="244">
        <f t="shared" si="42"/>
        <v>1836000</v>
      </c>
      <c r="AE20" s="170">
        <f t="shared" ref="AE20:AE27" si="57">AD20/(P20/100)</f>
        <v>24.333996023856859</v>
      </c>
      <c r="AG20" s="244">
        <f t="shared" si="44"/>
        <v>3894000</v>
      </c>
      <c r="AH20" s="244">
        <f t="shared" si="45"/>
        <v>51.610337972166995</v>
      </c>
      <c r="AJ20" s="244">
        <f>AJ21+AJ22+AJ23</f>
        <v>651000</v>
      </c>
      <c r="AK20" s="244">
        <f>AK21+AK22+AK23</f>
        <v>651000</v>
      </c>
      <c r="AL20" s="244">
        <f>AL21+AL22+AL23</f>
        <v>651000</v>
      </c>
      <c r="AM20" s="244">
        <f t="shared" si="47"/>
        <v>1953000</v>
      </c>
      <c r="AN20" s="170">
        <f t="shared" ref="AN20:AN27" si="58">AM20/(P20/100)</f>
        <v>25.884691848906559</v>
      </c>
      <c r="AP20" s="244">
        <f>AP21+AP22+AP23</f>
        <v>500000</v>
      </c>
      <c r="AQ20" s="244">
        <f>AQ21+AQ22+AQ23</f>
        <v>498000</v>
      </c>
      <c r="AR20" s="244">
        <f>AR21+AR22+AR23</f>
        <v>700000</v>
      </c>
      <c r="AS20" s="244">
        <f t="shared" si="50"/>
        <v>1698000</v>
      </c>
      <c r="AT20" s="170">
        <f t="shared" ref="AT20:AT27" si="59">AS20/(P20/100)</f>
        <v>22.504970178926442</v>
      </c>
      <c r="AV20" s="244">
        <f t="shared" si="52"/>
        <v>3651000</v>
      </c>
      <c r="AW20" s="244">
        <f t="shared" si="53"/>
        <v>48.389662027833005</v>
      </c>
      <c r="AY20" s="244">
        <f t="shared" si="54"/>
        <v>7545000</v>
      </c>
      <c r="AZ20" s="244">
        <f t="shared" si="55"/>
        <v>100</v>
      </c>
      <c r="BB20" s="247">
        <f t="shared" ref="BB20:BB56" si="60">S20-AY20</f>
        <v>0</v>
      </c>
      <c r="BC20" s="244">
        <f t="shared" si="56"/>
        <v>0</v>
      </c>
      <c r="BD20" s="244">
        <f t="shared" ref="BD20:BD56" si="61">S20-BB20</f>
        <v>7545000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4480000</v>
      </c>
      <c r="P21" s="117">
        <v>7505000</v>
      </c>
      <c r="Q21" s="117">
        <v>8170000</v>
      </c>
      <c r="R21" s="117">
        <v>8840000</v>
      </c>
      <c r="S21" s="117">
        <v>7505000</v>
      </c>
      <c r="T21" s="117"/>
      <c r="U21" s="160">
        <v>904000</v>
      </c>
      <c r="V21" s="160">
        <v>653000</v>
      </c>
      <c r="W21" s="160">
        <v>500000</v>
      </c>
      <c r="X21" s="117">
        <f t="shared" si="39"/>
        <v>2057000</v>
      </c>
      <c r="Y21" s="144">
        <f t="shared" si="40"/>
        <v>27.408394403730846</v>
      </c>
      <c r="AA21" s="160">
        <v>600000</v>
      </c>
      <c r="AB21" s="160">
        <v>600000</v>
      </c>
      <c r="AC21" s="160">
        <v>600000</v>
      </c>
      <c r="AD21" s="117">
        <f>AA21+AB21+AC21</f>
        <v>1800000</v>
      </c>
      <c r="AE21" s="171">
        <f t="shared" si="57"/>
        <v>23.984010659560294</v>
      </c>
      <c r="AG21" s="117">
        <f t="shared" si="44"/>
        <v>3857000</v>
      </c>
      <c r="AH21" s="117">
        <f t="shared" si="45"/>
        <v>51.392405063291136</v>
      </c>
      <c r="AJ21" s="160">
        <v>650000</v>
      </c>
      <c r="AK21" s="160">
        <v>650000</v>
      </c>
      <c r="AL21" s="160">
        <v>650000</v>
      </c>
      <c r="AM21" s="117">
        <f>AJ21+AK21+AL21</f>
        <v>1950000</v>
      </c>
      <c r="AN21" s="171">
        <f t="shared" si="58"/>
        <v>25.982678214523652</v>
      </c>
      <c r="AP21" s="160">
        <v>500000</v>
      </c>
      <c r="AQ21" s="160">
        <v>498000</v>
      </c>
      <c r="AR21" s="160">
        <v>700000</v>
      </c>
      <c r="AS21" s="117">
        <f>AP21+AQ21+AR21</f>
        <v>1698000</v>
      </c>
      <c r="AT21" s="171">
        <f t="shared" si="59"/>
        <v>22.624916722185208</v>
      </c>
      <c r="AV21" s="117">
        <f t="shared" si="52"/>
        <v>3648000</v>
      </c>
      <c r="AW21" s="117">
        <f t="shared" si="53"/>
        <v>48.607594936708864</v>
      </c>
      <c r="AY21" s="117">
        <f t="shared" si="54"/>
        <v>7505000</v>
      </c>
      <c r="AZ21" s="117">
        <f t="shared" si="55"/>
        <v>100</v>
      </c>
      <c r="BB21" s="117">
        <f t="shared" si="60"/>
        <v>0</v>
      </c>
      <c r="BC21" s="117">
        <f t="shared" si="56"/>
        <v>0</v>
      </c>
      <c r="BD21" s="117">
        <f t="shared" si="61"/>
        <v>7505000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2</v>
      </c>
      <c r="L22" s="83"/>
      <c r="M22" s="77"/>
      <c r="N22" s="128" t="s">
        <v>70</v>
      </c>
      <c r="O22" s="117">
        <v>50000</v>
      </c>
      <c r="P22" s="117">
        <v>30000</v>
      </c>
      <c r="Q22" s="117">
        <v>30000</v>
      </c>
      <c r="R22" s="117">
        <v>40000</v>
      </c>
      <c r="S22" s="117">
        <v>30000</v>
      </c>
      <c r="T22" s="117"/>
      <c r="U22" s="160"/>
      <c r="V22" s="160"/>
      <c r="W22" s="160"/>
      <c r="X22" s="117">
        <f t="shared" si="39"/>
        <v>0</v>
      </c>
      <c r="Y22" s="144">
        <f t="shared" si="40"/>
        <v>0</v>
      </c>
      <c r="AA22" s="160">
        <v>10000</v>
      </c>
      <c r="AB22" s="160">
        <v>10000</v>
      </c>
      <c r="AC22" s="160">
        <v>10000</v>
      </c>
      <c r="AD22" s="117">
        <f>AA22+AB22+AC22</f>
        <v>30000</v>
      </c>
      <c r="AE22" s="171">
        <f t="shared" si="57"/>
        <v>100</v>
      </c>
      <c r="AG22" s="117">
        <f t="shared" si="44"/>
        <v>30000</v>
      </c>
      <c r="AH22" s="117">
        <f t="shared" si="45"/>
        <v>100</v>
      </c>
      <c r="AJ22" s="160"/>
      <c r="AK22" s="160"/>
      <c r="AL22" s="160"/>
      <c r="AM22" s="117">
        <f>AJ22+AK22+AL22</f>
        <v>0</v>
      </c>
      <c r="AN22" s="171">
        <f t="shared" si="58"/>
        <v>0</v>
      </c>
      <c r="AP22" s="160"/>
      <c r="AQ22" s="160"/>
      <c r="AR22" s="160"/>
      <c r="AS22" s="117">
        <f>AP22+AQ22+AR22</f>
        <v>0</v>
      </c>
      <c r="AT22" s="171">
        <f t="shared" si="59"/>
        <v>0</v>
      </c>
      <c r="AV22" s="117">
        <f t="shared" si="52"/>
        <v>0</v>
      </c>
      <c r="AW22" s="117">
        <f t="shared" si="53"/>
        <v>0</v>
      </c>
      <c r="AY22" s="117">
        <f t="shared" si="54"/>
        <v>30000</v>
      </c>
      <c r="AZ22" s="117">
        <f t="shared" si="55"/>
        <v>100</v>
      </c>
      <c r="BB22" s="117">
        <f t="shared" si="60"/>
        <v>0</v>
      </c>
      <c r="BC22" s="117">
        <f t="shared" si="56"/>
        <v>0</v>
      </c>
      <c r="BD22" s="117">
        <f t="shared" si="61"/>
        <v>30000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4</v>
      </c>
      <c r="L23" s="83"/>
      <c r="M23" s="77"/>
      <c r="N23" s="128" t="s">
        <v>63</v>
      </c>
      <c r="O23" s="117">
        <v>10000</v>
      </c>
      <c r="P23" s="117">
        <v>10000</v>
      </c>
      <c r="Q23" s="117">
        <v>10000</v>
      </c>
      <c r="R23" s="117">
        <v>14000</v>
      </c>
      <c r="S23" s="117">
        <v>10000</v>
      </c>
      <c r="T23" s="117"/>
      <c r="U23" s="160"/>
      <c r="V23" s="160"/>
      <c r="W23" s="160">
        <v>1000</v>
      </c>
      <c r="X23" s="117">
        <f t="shared" si="39"/>
        <v>1000</v>
      </c>
      <c r="Y23" s="144">
        <f t="shared" si="40"/>
        <v>10</v>
      </c>
      <c r="AA23" s="160">
        <v>2000</v>
      </c>
      <c r="AB23" s="160">
        <v>2000</v>
      </c>
      <c r="AC23" s="160">
        <v>2000</v>
      </c>
      <c r="AD23" s="117">
        <f>AA23+AB23+AC23</f>
        <v>6000</v>
      </c>
      <c r="AE23" s="171">
        <f t="shared" si="57"/>
        <v>60</v>
      </c>
      <c r="AG23" s="117">
        <f t="shared" si="44"/>
        <v>7000</v>
      </c>
      <c r="AH23" s="117">
        <f t="shared" si="45"/>
        <v>70</v>
      </c>
      <c r="AJ23" s="160">
        <v>1000</v>
      </c>
      <c r="AK23" s="160">
        <v>1000</v>
      </c>
      <c r="AL23" s="160">
        <v>1000</v>
      </c>
      <c r="AM23" s="117">
        <f>AJ23+AK23+AL23</f>
        <v>3000</v>
      </c>
      <c r="AN23" s="171">
        <f t="shared" si="58"/>
        <v>30</v>
      </c>
      <c r="AP23" s="160"/>
      <c r="AQ23" s="160"/>
      <c r="AR23" s="160"/>
      <c r="AS23" s="117">
        <f>AP23+AQ23+AR23</f>
        <v>0</v>
      </c>
      <c r="AT23" s="171">
        <f t="shared" si="59"/>
        <v>0</v>
      </c>
      <c r="AV23" s="117">
        <f t="shared" si="52"/>
        <v>3000</v>
      </c>
      <c r="AW23" s="117">
        <f t="shared" si="53"/>
        <v>30</v>
      </c>
      <c r="AY23" s="117">
        <f t="shared" si="54"/>
        <v>10000</v>
      </c>
      <c r="AZ23" s="117">
        <f t="shared" si="55"/>
        <v>100</v>
      </c>
      <c r="BB23" s="117">
        <f t="shared" si="60"/>
        <v>0</v>
      </c>
      <c r="BC23" s="117">
        <f t="shared" si="56"/>
        <v>0</v>
      </c>
      <c r="BD23" s="117">
        <f t="shared" si="61"/>
        <v>10000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64</v>
      </c>
      <c r="K24" s="82"/>
      <c r="L24" s="83"/>
      <c r="M24" s="77"/>
      <c r="N24" s="101" t="s">
        <v>65</v>
      </c>
      <c r="O24" s="103">
        <v>861000</v>
      </c>
      <c r="P24" s="103">
        <f>P25+P26+P27</f>
        <v>1312000</v>
      </c>
      <c r="Q24" s="125">
        <f>Q25+Q26+Q27</f>
        <v>1463000</v>
      </c>
      <c r="R24" s="126">
        <f>R25+R26+R27</f>
        <v>1619000</v>
      </c>
      <c r="S24" s="103">
        <f>S25+S26+S27</f>
        <v>1312000</v>
      </c>
      <c r="T24" s="103"/>
      <c r="U24" s="103">
        <f>U25+U26+U27</f>
        <v>150000</v>
      </c>
      <c r="V24" s="103">
        <f>V25+V26+V27</f>
        <v>102000</v>
      </c>
      <c r="W24" s="103">
        <f>W25+W26+W27</f>
        <v>107000</v>
      </c>
      <c r="X24" s="103">
        <f t="shared" si="39"/>
        <v>359000</v>
      </c>
      <c r="Y24" s="103">
        <f t="shared" si="40"/>
        <v>27.362804878048781</v>
      </c>
      <c r="AA24" s="103">
        <f>AA25+AA26+AA27</f>
        <v>102000</v>
      </c>
      <c r="AB24" s="103">
        <f>AB25+AB26+AB27</f>
        <v>102000</v>
      </c>
      <c r="AC24" s="103">
        <f>AC25+AC26+AC27</f>
        <v>102000</v>
      </c>
      <c r="AD24" s="103">
        <f t="shared" si="42"/>
        <v>306000</v>
      </c>
      <c r="AE24" s="170">
        <f t="shared" si="57"/>
        <v>23.323170731707318</v>
      </c>
      <c r="AG24" s="103">
        <f t="shared" si="44"/>
        <v>665000</v>
      </c>
      <c r="AH24" s="103">
        <f t="shared" si="45"/>
        <v>50.685975609756099</v>
      </c>
      <c r="AJ24" s="103">
        <f>AJ25+AJ26+AJ27</f>
        <v>112000</v>
      </c>
      <c r="AK24" s="103">
        <f>AK25+AK26+AK27</f>
        <v>112000</v>
      </c>
      <c r="AL24" s="103">
        <f>AL25+AL26+AL27</f>
        <v>136000</v>
      </c>
      <c r="AM24" s="103">
        <f t="shared" si="47"/>
        <v>360000</v>
      </c>
      <c r="AN24" s="170">
        <f t="shared" si="58"/>
        <v>27.439024390243901</v>
      </c>
      <c r="AP24" s="103">
        <f>AP25+AP26+AP27</f>
        <v>137000</v>
      </c>
      <c r="AQ24" s="103">
        <f>AQ25+AQ26+AQ27</f>
        <v>150000</v>
      </c>
      <c r="AR24" s="103">
        <f>AR25+AR26+AR27</f>
        <v>0</v>
      </c>
      <c r="AS24" s="103">
        <f t="shared" si="50"/>
        <v>287000</v>
      </c>
      <c r="AT24" s="170">
        <f t="shared" si="59"/>
        <v>21.875</v>
      </c>
      <c r="AV24" s="103">
        <f t="shared" si="52"/>
        <v>647000</v>
      </c>
      <c r="AW24" s="103">
        <f t="shared" si="53"/>
        <v>49.314024390243901</v>
      </c>
      <c r="AY24" s="103">
        <f t="shared" si="54"/>
        <v>1312000</v>
      </c>
      <c r="AZ24" s="103">
        <f t="shared" si="55"/>
        <v>100</v>
      </c>
      <c r="BB24" s="102">
        <f t="shared" si="60"/>
        <v>0</v>
      </c>
      <c r="BC24" s="103">
        <f t="shared" si="56"/>
        <v>0</v>
      </c>
      <c r="BD24" s="103">
        <f t="shared" si="61"/>
        <v>1312000</v>
      </c>
      <c r="BE24" s="93"/>
    </row>
    <row r="25" spans="1:57" ht="24.95" customHeight="1" thickBot="1" x14ac:dyDescent="0.25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1</v>
      </c>
      <c r="L25" s="83"/>
      <c r="M25" s="77"/>
      <c r="N25" s="128" t="s">
        <v>62</v>
      </c>
      <c r="O25" s="117">
        <v>850000</v>
      </c>
      <c r="P25" s="117">
        <v>1300000</v>
      </c>
      <c r="Q25" s="117">
        <v>1450000</v>
      </c>
      <c r="R25" s="117">
        <v>1600000</v>
      </c>
      <c r="S25" s="117">
        <v>1300000</v>
      </c>
      <c r="T25" s="117"/>
      <c r="U25" s="160">
        <v>150000</v>
      </c>
      <c r="V25" s="160">
        <v>102000</v>
      </c>
      <c r="W25" s="160">
        <v>105000</v>
      </c>
      <c r="X25" s="117">
        <f t="shared" si="39"/>
        <v>357000</v>
      </c>
      <c r="Y25" s="144">
        <f t="shared" si="40"/>
        <v>27.46153846153846</v>
      </c>
      <c r="AA25" s="160">
        <v>100000</v>
      </c>
      <c r="AB25" s="160">
        <v>100000</v>
      </c>
      <c r="AC25" s="160">
        <v>100000</v>
      </c>
      <c r="AD25" s="117">
        <f t="shared" si="42"/>
        <v>300000</v>
      </c>
      <c r="AE25" s="171">
        <f t="shared" si="57"/>
        <v>23.076923076923077</v>
      </c>
      <c r="AG25" s="117">
        <f t="shared" si="44"/>
        <v>657000</v>
      </c>
      <c r="AH25" s="117">
        <f t="shared" si="45"/>
        <v>50.53846153846154</v>
      </c>
      <c r="AJ25" s="160">
        <v>110000</v>
      </c>
      <c r="AK25" s="160">
        <v>110000</v>
      </c>
      <c r="AL25" s="160">
        <v>136000</v>
      </c>
      <c r="AM25" s="117">
        <f t="shared" si="47"/>
        <v>356000</v>
      </c>
      <c r="AN25" s="171">
        <f t="shared" si="58"/>
        <v>27.384615384615383</v>
      </c>
      <c r="AP25" s="160">
        <v>137000</v>
      </c>
      <c r="AQ25" s="160">
        <v>150000</v>
      </c>
      <c r="AR25" s="160"/>
      <c r="AS25" s="117">
        <f t="shared" si="50"/>
        <v>287000</v>
      </c>
      <c r="AT25" s="171">
        <f t="shared" si="59"/>
        <v>22.076923076923077</v>
      </c>
      <c r="AV25" s="117">
        <f t="shared" si="52"/>
        <v>643000</v>
      </c>
      <c r="AW25" s="117">
        <f t="shared" si="53"/>
        <v>49.46153846153846</v>
      </c>
      <c r="AY25" s="117">
        <f t="shared" si="54"/>
        <v>1300000</v>
      </c>
      <c r="AZ25" s="117">
        <f t="shared" si="55"/>
        <v>100</v>
      </c>
      <c r="BB25" s="117">
        <f t="shared" si="60"/>
        <v>0</v>
      </c>
      <c r="BC25" s="117">
        <f t="shared" si="56"/>
        <v>0</v>
      </c>
      <c r="BD25" s="117">
        <f t="shared" si="61"/>
        <v>1300000</v>
      </c>
      <c r="BE25" s="93"/>
    </row>
    <row r="26" spans="1:57" ht="24.95" customHeight="1" thickBot="1" x14ac:dyDescent="0.25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2</v>
      </c>
      <c r="L26" s="83"/>
      <c r="M26" s="77"/>
      <c r="N26" s="128" t="s">
        <v>70</v>
      </c>
      <c r="O26" s="117">
        <v>9000</v>
      </c>
      <c r="P26" s="117">
        <v>10000</v>
      </c>
      <c r="Q26" s="117">
        <v>11000</v>
      </c>
      <c r="R26" s="117">
        <v>17000</v>
      </c>
      <c r="S26" s="117">
        <v>10000</v>
      </c>
      <c r="T26" s="117"/>
      <c r="U26" s="160"/>
      <c r="V26" s="160"/>
      <c r="W26" s="160"/>
      <c r="X26" s="117">
        <f t="shared" si="39"/>
        <v>0</v>
      </c>
      <c r="Y26" s="144">
        <f t="shared" si="40"/>
        <v>0</v>
      </c>
      <c r="AA26" s="160">
        <v>2000</v>
      </c>
      <c r="AB26" s="160">
        <v>2000</v>
      </c>
      <c r="AC26" s="160">
        <v>2000</v>
      </c>
      <c r="AD26" s="117">
        <f t="shared" si="42"/>
        <v>6000</v>
      </c>
      <c r="AE26" s="171">
        <f t="shared" si="57"/>
        <v>60</v>
      </c>
      <c r="AG26" s="117">
        <f t="shared" si="44"/>
        <v>6000</v>
      </c>
      <c r="AH26" s="117">
        <f t="shared" si="45"/>
        <v>60</v>
      </c>
      <c r="AJ26" s="160">
        <v>2000</v>
      </c>
      <c r="AK26" s="160">
        <v>2000</v>
      </c>
      <c r="AL26" s="160"/>
      <c r="AM26" s="117">
        <f t="shared" si="47"/>
        <v>4000</v>
      </c>
      <c r="AN26" s="171">
        <f t="shared" si="58"/>
        <v>40</v>
      </c>
      <c r="AP26" s="160"/>
      <c r="AQ26" s="160"/>
      <c r="AR26" s="160"/>
      <c r="AS26" s="117">
        <f t="shared" si="50"/>
        <v>0</v>
      </c>
      <c r="AT26" s="171">
        <f t="shared" si="59"/>
        <v>0</v>
      </c>
      <c r="AV26" s="117">
        <f t="shared" si="52"/>
        <v>4000</v>
      </c>
      <c r="AW26" s="117">
        <f t="shared" si="53"/>
        <v>40</v>
      </c>
      <c r="AY26" s="117">
        <f t="shared" si="54"/>
        <v>10000</v>
      </c>
      <c r="AZ26" s="117">
        <f t="shared" si="55"/>
        <v>100</v>
      </c>
      <c r="BB26" s="117">
        <f t="shared" si="60"/>
        <v>0</v>
      </c>
      <c r="BC26" s="117">
        <f t="shared" si="56"/>
        <v>0</v>
      </c>
      <c r="BD26" s="117">
        <f t="shared" si="61"/>
        <v>10000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4</v>
      </c>
      <c r="L27" s="83"/>
      <c r="M27" s="77"/>
      <c r="N27" s="128" t="s">
        <v>63</v>
      </c>
      <c r="O27" s="117">
        <v>2000</v>
      </c>
      <c r="P27" s="117">
        <v>2000</v>
      </c>
      <c r="Q27" s="117">
        <v>2000</v>
      </c>
      <c r="R27" s="117">
        <v>2000</v>
      </c>
      <c r="S27" s="117">
        <v>2000</v>
      </c>
      <c r="T27" s="117"/>
      <c r="U27" s="160"/>
      <c r="V27" s="160"/>
      <c r="W27" s="160">
        <v>2000</v>
      </c>
      <c r="X27" s="117">
        <f t="shared" si="39"/>
        <v>2000</v>
      </c>
      <c r="Y27" s="144">
        <f t="shared" si="40"/>
        <v>100</v>
      </c>
      <c r="AA27" s="160"/>
      <c r="AB27" s="160"/>
      <c r="AC27" s="160"/>
      <c r="AD27" s="117">
        <f t="shared" si="42"/>
        <v>0</v>
      </c>
      <c r="AE27" s="171">
        <f t="shared" si="57"/>
        <v>0</v>
      </c>
      <c r="AG27" s="117">
        <f t="shared" si="44"/>
        <v>2000</v>
      </c>
      <c r="AH27" s="117">
        <f t="shared" si="45"/>
        <v>100</v>
      </c>
      <c r="AJ27" s="160"/>
      <c r="AK27" s="160"/>
      <c r="AL27" s="160"/>
      <c r="AM27" s="117">
        <f t="shared" si="47"/>
        <v>0</v>
      </c>
      <c r="AN27" s="171">
        <f t="shared" si="58"/>
        <v>0</v>
      </c>
      <c r="AP27" s="160"/>
      <c r="AQ27" s="160"/>
      <c r="AR27" s="160"/>
      <c r="AS27" s="117">
        <f t="shared" si="50"/>
        <v>0</v>
      </c>
      <c r="AT27" s="171">
        <f t="shared" si="59"/>
        <v>0</v>
      </c>
      <c r="AV27" s="117">
        <f t="shared" si="52"/>
        <v>0</v>
      </c>
      <c r="AW27" s="117">
        <f t="shared" si="53"/>
        <v>0</v>
      </c>
      <c r="AY27" s="117">
        <f t="shared" si="54"/>
        <v>2000</v>
      </c>
      <c r="AZ27" s="117">
        <f t="shared" si="55"/>
        <v>100</v>
      </c>
      <c r="BB27" s="117">
        <f t="shared" si="60"/>
        <v>0</v>
      </c>
      <c r="BC27" s="117">
        <f t="shared" si="56"/>
        <v>0</v>
      </c>
      <c r="BD27" s="117">
        <f t="shared" si="61"/>
        <v>2000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124" t="s">
        <v>52</v>
      </c>
      <c r="K28" s="82"/>
      <c r="L28" s="83"/>
      <c r="M28" s="77"/>
      <c r="N28" s="101" t="s">
        <v>53</v>
      </c>
      <c r="O28" s="247">
        <v>85000</v>
      </c>
      <c r="P28" s="244">
        <f>P29+P30+P31+P32</f>
        <v>72000</v>
      </c>
      <c r="Q28" s="245">
        <f>Q29+Q30+Q31+Q32</f>
        <v>74000</v>
      </c>
      <c r="R28" s="246">
        <f>R29+R30+R31+R32</f>
        <v>77000</v>
      </c>
      <c r="S28" s="244">
        <f>S29+S30+S31+S32</f>
        <v>72000</v>
      </c>
      <c r="T28" s="244"/>
      <c r="U28" s="244">
        <f>U29+U30+U31+U32</f>
        <v>1000</v>
      </c>
      <c r="V28" s="244">
        <f>V29+V30+V31+V32</f>
        <v>10000</v>
      </c>
      <c r="W28" s="244">
        <f>W29+W30+W31+W32</f>
        <v>11000</v>
      </c>
      <c r="X28" s="244">
        <f t="shared" si="39"/>
        <v>22000</v>
      </c>
      <c r="Y28" s="244">
        <f t="shared" si="40"/>
        <v>30.555555555555557</v>
      </c>
      <c r="AA28" s="244">
        <f>AA29+AA30+AA31+AA32</f>
        <v>6000</v>
      </c>
      <c r="AB28" s="244">
        <f>AB29+AB30+AB31+AB32</f>
        <v>6000</v>
      </c>
      <c r="AC28" s="244">
        <f>AC29+AC30+AC31+AC32</f>
        <v>5500</v>
      </c>
      <c r="AD28" s="244">
        <f t="shared" si="42"/>
        <v>17500</v>
      </c>
      <c r="AE28" s="244">
        <f>AD28/(S28/100)</f>
        <v>24.305555555555557</v>
      </c>
      <c r="AG28" s="244">
        <f t="shared" si="44"/>
        <v>39500</v>
      </c>
      <c r="AH28" s="244">
        <f t="shared" si="45"/>
        <v>54.861111111111114</v>
      </c>
      <c r="AJ28" s="244">
        <f>AJ29+AJ30+AJ31+AJ32</f>
        <v>6000</v>
      </c>
      <c r="AK28" s="244">
        <f>AK29+AK30+AK31+AK32</f>
        <v>6000</v>
      </c>
      <c r="AL28" s="244">
        <f>AL29+AL30+AL31+AL32</f>
        <v>5500</v>
      </c>
      <c r="AM28" s="244">
        <f t="shared" si="47"/>
        <v>17500</v>
      </c>
      <c r="AN28" s="244">
        <f>AM28/(S28/100)</f>
        <v>24.305555555555557</v>
      </c>
      <c r="AP28" s="244">
        <f>AP29+AP30+AP31+AP32</f>
        <v>5000</v>
      </c>
      <c r="AQ28" s="244">
        <f>AQ29+AQ30+AQ31+AQ32</f>
        <v>5000</v>
      </c>
      <c r="AR28" s="244">
        <f>AR29+AR30+AR31+AR32</f>
        <v>5000</v>
      </c>
      <c r="AS28" s="244">
        <f t="shared" si="50"/>
        <v>15000</v>
      </c>
      <c r="AT28" s="244">
        <f>AS28/(S28/100)</f>
        <v>20.833333333333332</v>
      </c>
      <c r="AV28" s="244">
        <f t="shared" si="52"/>
        <v>32500</v>
      </c>
      <c r="AW28" s="244">
        <f t="shared" si="53"/>
        <v>45.138888888888886</v>
      </c>
      <c r="AY28" s="244">
        <f t="shared" si="54"/>
        <v>72000</v>
      </c>
      <c r="AZ28" s="244">
        <f t="shared" si="55"/>
        <v>100</v>
      </c>
      <c r="BB28" s="247">
        <f t="shared" si="60"/>
        <v>0</v>
      </c>
      <c r="BC28" s="244">
        <f t="shared" si="56"/>
        <v>0</v>
      </c>
      <c r="BD28" s="244">
        <f t="shared" si="61"/>
        <v>72000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2</v>
      </c>
      <c r="L29" s="83"/>
      <c r="M29" s="77"/>
      <c r="N29" s="128" t="s">
        <v>54</v>
      </c>
      <c r="O29" s="129">
        <v>3000</v>
      </c>
      <c r="P29" s="117">
        <v>6000</v>
      </c>
      <c r="Q29" s="117">
        <v>6000</v>
      </c>
      <c r="R29" s="117">
        <v>6000</v>
      </c>
      <c r="S29" s="117">
        <v>6000</v>
      </c>
      <c r="T29" s="117"/>
      <c r="U29" s="160"/>
      <c r="V29" s="160">
        <v>1000</v>
      </c>
      <c r="W29" s="160">
        <v>500</v>
      </c>
      <c r="X29" s="117">
        <f t="shared" si="39"/>
        <v>1500</v>
      </c>
      <c r="Y29" s="144">
        <f t="shared" si="40"/>
        <v>25</v>
      </c>
      <c r="AA29" s="160">
        <v>500</v>
      </c>
      <c r="AB29" s="160">
        <v>500</v>
      </c>
      <c r="AC29" s="160">
        <v>500</v>
      </c>
      <c r="AD29" s="117">
        <f t="shared" si="42"/>
        <v>1500</v>
      </c>
      <c r="AE29" s="144">
        <f>AD29/(S29/100)</f>
        <v>25</v>
      </c>
      <c r="AG29" s="117">
        <f t="shared" si="44"/>
        <v>3000</v>
      </c>
      <c r="AH29" s="117">
        <f t="shared" si="45"/>
        <v>50</v>
      </c>
      <c r="AJ29" s="160">
        <v>500</v>
      </c>
      <c r="AK29" s="160">
        <v>500</v>
      </c>
      <c r="AL29" s="160">
        <v>500</v>
      </c>
      <c r="AM29" s="117">
        <f t="shared" si="47"/>
        <v>1500</v>
      </c>
      <c r="AN29" s="144">
        <f>AM29/(S29/100)</f>
        <v>25</v>
      </c>
      <c r="AP29" s="160">
        <v>500</v>
      </c>
      <c r="AQ29" s="160">
        <v>500</v>
      </c>
      <c r="AR29" s="160">
        <v>500</v>
      </c>
      <c r="AS29" s="117">
        <f t="shared" si="50"/>
        <v>1500</v>
      </c>
      <c r="AT29" s="144">
        <f>AS29/(S29/100)</f>
        <v>25</v>
      </c>
      <c r="AV29" s="117">
        <f t="shared" si="52"/>
        <v>3000</v>
      </c>
      <c r="AW29" s="117">
        <f t="shared" si="53"/>
        <v>50</v>
      </c>
      <c r="AY29" s="117">
        <f t="shared" si="54"/>
        <v>6000</v>
      </c>
      <c r="AZ29" s="117">
        <f t="shared" si="55"/>
        <v>100</v>
      </c>
      <c r="BB29" s="117">
        <f t="shared" si="60"/>
        <v>0</v>
      </c>
      <c r="BC29" s="117">
        <f t="shared" si="56"/>
        <v>0</v>
      </c>
      <c r="BD29" s="117">
        <f t="shared" si="61"/>
        <v>6000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3</v>
      </c>
      <c r="L30" s="83"/>
      <c r="M30" s="77"/>
      <c r="N30" s="128" t="s">
        <v>66</v>
      </c>
      <c r="O30" s="129">
        <v>70000</v>
      </c>
      <c r="P30" s="117">
        <v>57000</v>
      </c>
      <c r="Q30" s="117">
        <v>60000</v>
      </c>
      <c r="R30" s="117">
        <v>63000</v>
      </c>
      <c r="S30" s="117">
        <v>57000</v>
      </c>
      <c r="T30" s="117"/>
      <c r="U30" s="160"/>
      <c r="V30" s="160">
        <v>8000</v>
      </c>
      <c r="W30" s="160">
        <v>7500</v>
      </c>
      <c r="X30" s="117">
        <f t="shared" si="39"/>
        <v>15500</v>
      </c>
      <c r="Y30" s="144">
        <f t="shared" si="40"/>
        <v>27.192982456140349</v>
      </c>
      <c r="AA30" s="160">
        <v>5000</v>
      </c>
      <c r="AB30" s="160">
        <v>5000</v>
      </c>
      <c r="AC30" s="160">
        <v>5000</v>
      </c>
      <c r="AD30" s="117">
        <f t="shared" si="42"/>
        <v>15000</v>
      </c>
      <c r="AE30" s="144">
        <f>AD30/(S30/100)</f>
        <v>26.315789473684209</v>
      </c>
      <c r="AG30" s="117">
        <f t="shared" si="44"/>
        <v>30500</v>
      </c>
      <c r="AH30" s="117">
        <f t="shared" si="45"/>
        <v>53.508771929824562</v>
      </c>
      <c r="AJ30" s="160">
        <v>5000</v>
      </c>
      <c r="AK30" s="160">
        <v>5000</v>
      </c>
      <c r="AL30" s="160">
        <v>5000</v>
      </c>
      <c r="AM30" s="117">
        <f t="shared" si="47"/>
        <v>15000</v>
      </c>
      <c r="AN30" s="144">
        <f>AM30/(S30/100)</f>
        <v>26.315789473684209</v>
      </c>
      <c r="AP30" s="160">
        <v>4000</v>
      </c>
      <c r="AQ30" s="160">
        <v>4000</v>
      </c>
      <c r="AR30" s="160">
        <v>3500</v>
      </c>
      <c r="AS30" s="117">
        <f t="shared" si="50"/>
        <v>11500</v>
      </c>
      <c r="AT30" s="144">
        <f>AS30/(S30/100)</f>
        <v>20.17543859649123</v>
      </c>
      <c r="AV30" s="117">
        <f t="shared" si="52"/>
        <v>26500</v>
      </c>
      <c r="AW30" s="117">
        <f t="shared" si="53"/>
        <v>46.491228070175438</v>
      </c>
      <c r="AY30" s="117">
        <f t="shared" si="54"/>
        <v>57000</v>
      </c>
      <c r="AZ30" s="117">
        <f t="shared" si="55"/>
        <v>100</v>
      </c>
      <c r="BB30" s="117">
        <f t="shared" si="60"/>
        <v>0</v>
      </c>
      <c r="BC30" s="117">
        <f t="shared" si="56"/>
        <v>0</v>
      </c>
      <c r="BD30" s="117">
        <f t="shared" si="61"/>
        <v>57000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81"/>
      <c r="J31" s="78"/>
      <c r="K31" s="127">
        <v>5</v>
      </c>
      <c r="L31" s="83"/>
      <c r="M31" s="77"/>
      <c r="N31" s="128" t="s">
        <v>55</v>
      </c>
      <c r="O31" s="129">
        <v>4000</v>
      </c>
      <c r="P31" s="117">
        <v>3000</v>
      </c>
      <c r="Q31" s="117">
        <v>2000</v>
      </c>
      <c r="R31" s="117">
        <v>2000</v>
      </c>
      <c r="S31" s="117">
        <v>3000</v>
      </c>
      <c r="T31" s="117"/>
      <c r="U31" s="160">
        <v>1000</v>
      </c>
      <c r="V31" s="160">
        <v>1000</v>
      </c>
      <c r="W31" s="160">
        <v>1000</v>
      </c>
      <c r="X31" s="117">
        <f t="shared" si="39"/>
        <v>3000</v>
      </c>
      <c r="Y31" s="144">
        <f t="shared" si="40"/>
        <v>100</v>
      </c>
      <c r="AA31" s="160"/>
      <c r="AB31" s="160"/>
      <c r="AC31" s="160"/>
      <c r="AD31" s="117">
        <f t="shared" si="42"/>
        <v>0</v>
      </c>
      <c r="AE31" s="144">
        <f>AD31/(S31/100)</f>
        <v>0</v>
      </c>
      <c r="AG31" s="117">
        <f t="shared" si="44"/>
        <v>3000</v>
      </c>
      <c r="AH31" s="117">
        <f t="shared" si="45"/>
        <v>100</v>
      </c>
      <c r="AJ31" s="160"/>
      <c r="AK31" s="160"/>
      <c r="AL31" s="160"/>
      <c r="AM31" s="117">
        <f t="shared" si="47"/>
        <v>0</v>
      </c>
      <c r="AN31" s="144">
        <f>AM31/(S31/100)</f>
        <v>0</v>
      </c>
      <c r="AP31" s="160"/>
      <c r="AQ31" s="160"/>
      <c r="AR31" s="160"/>
      <c r="AS31" s="117">
        <f t="shared" si="50"/>
        <v>0</v>
      </c>
      <c r="AT31" s="144">
        <f>AS31/(S31/100)</f>
        <v>0</v>
      </c>
      <c r="AV31" s="117">
        <f t="shared" si="52"/>
        <v>0</v>
      </c>
      <c r="AW31" s="117">
        <f t="shared" si="53"/>
        <v>0</v>
      </c>
      <c r="AY31" s="117">
        <f t="shared" si="54"/>
        <v>3000</v>
      </c>
      <c r="AZ31" s="117">
        <f t="shared" si="55"/>
        <v>100</v>
      </c>
      <c r="BB31" s="117">
        <f t="shared" si="60"/>
        <v>0</v>
      </c>
      <c r="BC31" s="117">
        <f t="shared" si="56"/>
        <v>0</v>
      </c>
      <c r="BD31" s="117">
        <f t="shared" si="61"/>
        <v>3000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81"/>
      <c r="J32" s="78"/>
      <c r="K32" s="127">
        <v>7</v>
      </c>
      <c r="L32" s="83"/>
      <c r="M32" s="77"/>
      <c r="N32" s="128" t="s">
        <v>56</v>
      </c>
      <c r="O32" s="129">
        <v>8000</v>
      </c>
      <c r="P32" s="117">
        <v>6000</v>
      </c>
      <c r="Q32" s="117">
        <v>6000</v>
      </c>
      <c r="R32" s="117">
        <v>6000</v>
      </c>
      <c r="S32" s="117">
        <v>6000</v>
      </c>
      <c r="T32" s="117"/>
      <c r="U32" s="160"/>
      <c r="V32" s="160"/>
      <c r="W32" s="160">
        <v>2000</v>
      </c>
      <c r="X32" s="117">
        <f t="shared" si="39"/>
        <v>2000</v>
      </c>
      <c r="Y32" s="144">
        <f t="shared" si="40"/>
        <v>33.333333333333336</v>
      </c>
      <c r="AA32" s="160">
        <v>500</v>
      </c>
      <c r="AB32" s="160">
        <v>500</v>
      </c>
      <c r="AC32" s="160"/>
      <c r="AD32" s="117">
        <f t="shared" si="42"/>
        <v>1000</v>
      </c>
      <c r="AE32" s="144">
        <f>AD32/(S32/100)</f>
        <v>16.666666666666668</v>
      </c>
      <c r="AG32" s="117">
        <f t="shared" si="44"/>
        <v>3000</v>
      </c>
      <c r="AH32" s="117">
        <f t="shared" si="45"/>
        <v>50</v>
      </c>
      <c r="AJ32" s="160">
        <v>500</v>
      </c>
      <c r="AK32" s="160">
        <v>500</v>
      </c>
      <c r="AL32" s="160"/>
      <c r="AM32" s="117">
        <f t="shared" si="47"/>
        <v>1000</v>
      </c>
      <c r="AN32" s="144">
        <f>AM32/(S32/100)</f>
        <v>16.666666666666668</v>
      </c>
      <c r="AP32" s="160">
        <v>500</v>
      </c>
      <c r="AQ32" s="160">
        <v>500</v>
      </c>
      <c r="AR32" s="160">
        <v>1000</v>
      </c>
      <c r="AS32" s="117">
        <f t="shared" si="50"/>
        <v>2000</v>
      </c>
      <c r="AT32" s="144">
        <f>AS32/(S32/100)</f>
        <v>33.333333333333336</v>
      </c>
      <c r="AV32" s="117">
        <f t="shared" si="52"/>
        <v>3000</v>
      </c>
      <c r="AW32" s="117">
        <f t="shared" si="53"/>
        <v>50</v>
      </c>
      <c r="AY32" s="117">
        <f t="shared" si="54"/>
        <v>6000</v>
      </c>
      <c r="AZ32" s="117">
        <f t="shared" si="55"/>
        <v>100</v>
      </c>
      <c r="BB32" s="117">
        <f t="shared" si="60"/>
        <v>0</v>
      </c>
      <c r="BC32" s="117">
        <f t="shared" si="56"/>
        <v>0</v>
      </c>
      <c r="BD32" s="117">
        <f t="shared" si="61"/>
        <v>6000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104"/>
      <c r="H33" s="106" t="s">
        <v>49</v>
      </c>
      <c r="I33" s="107"/>
      <c r="J33" s="108"/>
      <c r="K33" s="109"/>
      <c r="L33" s="110"/>
      <c r="M33" s="111"/>
      <c r="N33" s="112" t="s">
        <v>50</v>
      </c>
      <c r="O33" s="113">
        <v>41000</v>
      </c>
      <c r="P33" s="114">
        <f>P34</f>
        <v>58000</v>
      </c>
      <c r="Q33" s="115">
        <f>Q34</f>
        <v>61000</v>
      </c>
      <c r="R33" s="116">
        <f>R34</f>
        <v>72000</v>
      </c>
      <c r="S33" s="114">
        <f>S34</f>
        <v>58000</v>
      </c>
      <c r="T33" s="114"/>
      <c r="U33" s="114">
        <f>U34</f>
        <v>0</v>
      </c>
      <c r="V33" s="114">
        <f>V34</f>
        <v>0</v>
      </c>
      <c r="W33" s="114">
        <f>W34</f>
        <v>18000</v>
      </c>
      <c r="X33" s="114">
        <f>X34</f>
        <v>18000</v>
      </c>
      <c r="Y33" s="114">
        <f t="shared" si="40"/>
        <v>31.03448275862069</v>
      </c>
      <c r="AA33" s="114">
        <f>AA34</f>
        <v>7000</v>
      </c>
      <c r="AB33" s="114">
        <f>AB34</f>
        <v>6000</v>
      </c>
      <c r="AC33" s="114">
        <f>AC34</f>
        <v>5500</v>
      </c>
      <c r="AD33" s="114">
        <f>AD34</f>
        <v>18500</v>
      </c>
      <c r="AE33" s="114">
        <f t="shared" ref="AE33:AE56" si="62">AD33/(S33/100)</f>
        <v>31.896551724137932</v>
      </c>
      <c r="AG33" s="114">
        <f t="shared" si="44"/>
        <v>36500</v>
      </c>
      <c r="AH33" s="114">
        <f t="shared" si="45"/>
        <v>62.931034482758619</v>
      </c>
      <c r="AJ33" s="114">
        <f>AJ34</f>
        <v>4500</v>
      </c>
      <c r="AK33" s="114">
        <f>AK34</f>
        <v>5500</v>
      </c>
      <c r="AL33" s="114">
        <f>AL34</f>
        <v>6500</v>
      </c>
      <c r="AM33" s="114">
        <f>AM34</f>
        <v>16500</v>
      </c>
      <c r="AN33" s="114">
        <f t="shared" ref="AN33:AN56" si="63">AM33/(S33/100)</f>
        <v>28.448275862068964</v>
      </c>
      <c r="AP33" s="114">
        <f>AP34</f>
        <v>3000</v>
      </c>
      <c r="AQ33" s="114">
        <f>AQ34</f>
        <v>1000</v>
      </c>
      <c r="AR33" s="114">
        <f>AR34</f>
        <v>1000</v>
      </c>
      <c r="AS33" s="114">
        <f>AS34</f>
        <v>5000</v>
      </c>
      <c r="AT33" s="114">
        <f t="shared" ref="AT33:AT56" si="64">AS33/(S33/100)</f>
        <v>8.6206896551724146</v>
      </c>
      <c r="AV33" s="114">
        <f>AV34</f>
        <v>21500</v>
      </c>
      <c r="AW33" s="114">
        <f t="shared" si="53"/>
        <v>37.068965517241381</v>
      </c>
      <c r="AY33" s="114">
        <f t="shared" si="54"/>
        <v>58000</v>
      </c>
      <c r="AZ33" s="114">
        <f t="shared" si="55"/>
        <v>100</v>
      </c>
      <c r="BB33" s="114">
        <f t="shared" si="60"/>
        <v>0</v>
      </c>
      <c r="BC33" s="117">
        <f t="shared" si="56"/>
        <v>0</v>
      </c>
      <c r="BD33" s="114">
        <f t="shared" si="61"/>
        <v>58000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118">
        <v>2</v>
      </c>
      <c r="J34" s="78"/>
      <c r="K34" s="82"/>
      <c r="L34" s="83"/>
      <c r="M34" s="77"/>
      <c r="N34" s="119" t="s">
        <v>51</v>
      </c>
      <c r="O34" s="120">
        <v>41000</v>
      </c>
      <c r="P34" s="121">
        <f>P35+P38+P40</f>
        <v>58000</v>
      </c>
      <c r="Q34" s="122">
        <f>Q35+Q38+Q40</f>
        <v>61000</v>
      </c>
      <c r="R34" s="123">
        <f>R35+R38+R40</f>
        <v>72000</v>
      </c>
      <c r="S34" s="121">
        <f>S35+S38+S40</f>
        <v>58000</v>
      </c>
      <c r="T34" s="121"/>
      <c r="U34" s="121">
        <f>U35+U38+U40</f>
        <v>0</v>
      </c>
      <c r="V34" s="121">
        <f>V35+V38+V40</f>
        <v>0</v>
      </c>
      <c r="W34" s="121">
        <f>W35+W38+W40</f>
        <v>18000</v>
      </c>
      <c r="X34" s="121">
        <f>X35+X38+X40</f>
        <v>18000</v>
      </c>
      <c r="Y34" s="121">
        <f t="shared" si="40"/>
        <v>31.03448275862069</v>
      </c>
      <c r="AA34" s="121">
        <f>AA35+AA38+AA40</f>
        <v>7000</v>
      </c>
      <c r="AB34" s="121">
        <f>AB35+AB38+AB40</f>
        <v>6000</v>
      </c>
      <c r="AC34" s="121">
        <f>AC35+AC38+AC40</f>
        <v>5500</v>
      </c>
      <c r="AD34" s="121">
        <f>AD35+AD38+AD40</f>
        <v>18500</v>
      </c>
      <c r="AE34" s="121">
        <f t="shared" si="62"/>
        <v>31.896551724137932</v>
      </c>
      <c r="AG34" s="121">
        <f t="shared" si="44"/>
        <v>36500</v>
      </c>
      <c r="AH34" s="121">
        <f t="shared" si="45"/>
        <v>62.931034482758619</v>
      </c>
      <c r="AJ34" s="121">
        <f>AJ35+AJ38+AJ40</f>
        <v>4500</v>
      </c>
      <c r="AK34" s="121">
        <f>AK35+AK38+AK40</f>
        <v>5500</v>
      </c>
      <c r="AL34" s="121">
        <f>AL35+AL38+AL40</f>
        <v>6500</v>
      </c>
      <c r="AM34" s="121">
        <f>AM35+AM38+AM40</f>
        <v>16500</v>
      </c>
      <c r="AN34" s="121">
        <f t="shared" si="63"/>
        <v>28.448275862068964</v>
      </c>
      <c r="AP34" s="121">
        <f>AP35+AP38+AP40</f>
        <v>3000</v>
      </c>
      <c r="AQ34" s="121">
        <f>AQ35+AQ38+AQ40</f>
        <v>1000</v>
      </c>
      <c r="AR34" s="121">
        <f>AR35+AR38+AR40</f>
        <v>1000</v>
      </c>
      <c r="AS34" s="121">
        <f>AS35+AS38+AS40</f>
        <v>5000</v>
      </c>
      <c r="AT34" s="121">
        <f t="shared" si="64"/>
        <v>8.6206896551724146</v>
      </c>
      <c r="AV34" s="121">
        <f>AV35+AV38+AV40</f>
        <v>21500</v>
      </c>
      <c r="AW34" s="121">
        <f t="shared" si="53"/>
        <v>37.068965517241381</v>
      </c>
      <c r="AY34" s="121">
        <f t="shared" si="54"/>
        <v>58000</v>
      </c>
      <c r="AZ34" s="121">
        <f t="shared" si="55"/>
        <v>100</v>
      </c>
      <c r="BB34" s="121">
        <f t="shared" si="60"/>
        <v>0</v>
      </c>
      <c r="BC34" s="117">
        <f t="shared" si="56"/>
        <v>0</v>
      </c>
      <c r="BD34" s="121">
        <f t="shared" si="61"/>
        <v>58000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124" t="s">
        <v>60</v>
      </c>
      <c r="K35" s="82"/>
      <c r="L35" s="83"/>
      <c r="M35" s="77"/>
      <c r="N35" s="101" t="s">
        <v>61</v>
      </c>
      <c r="O35" s="102">
        <v>15000</v>
      </c>
      <c r="P35" s="103">
        <f>P36+P37</f>
        <v>30000</v>
      </c>
      <c r="Q35" s="125">
        <f>Q36+Q37</f>
        <v>32000</v>
      </c>
      <c r="R35" s="126">
        <f>R36+R37</f>
        <v>42000</v>
      </c>
      <c r="S35" s="103">
        <f>S36+S37</f>
        <v>30000</v>
      </c>
      <c r="T35" s="103"/>
      <c r="U35" s="103">
        <f>U36+U37</f>
        <v>0</v>
      </c>
      <c r="V35" s="103">
        <f>V36+V37</f>
        <v>0</v>
      </c>
      <c r="W35" s="103">
        <f>W36+W37</f>
        <v>9000</v>
      </c>
      <c r="X35" s="103">
        <f>SUM(U35:W35)</f>
        <v>9000</v>
      </c>
      <c r="Y35" s="103">
        <f t="shared" si="40"/>
        <v>30</v>
      </c>
      <c r="AA35" s="103">
        <f>AA36+AA37</f>
        <v>3000</v>
      </c>
      <c r="AB35" s="103">
        <f>AB36+AB37</f>
        <v>3000</v>
      </c>
      <c r="AC35" s="103">
        <f>AC36+AC37</f>
        <v>3000</v>
      </c>
      <c r="AD35" s="103">
        <f>SUM(AA35:AC35)</f>
        <v>9000</v>
      </c>
      <c r="AE35" s="103">
        <f t="shared" si="62"/>
        <v>30</v>
      </c>
      <c r="AG35" s="103">
        <f t="shared" si="44"/>
        <v>18000</v>
      </c>
      <c r="AH35" s="103">
        <f t="shared" si="45"/>
        <v>60</v>
      </c>
      <c r="AJ35" s="103">
        <f>AJ36+AJ37</f>
        <v>3000</v>
      </c>
      <c r="AK35" s="103">
        <f>AK36+AK37</f>
        <v>3000</v>
      </c>
      <c r="AL35" s="103">
        <f>AL36+AL37</f>
        <v>4000</v>
      </c>
      <c r="AM35" s="103">
        <f>SUM(AJ35:AL35)</f>
        <v>10000</v>
      </c>
      <c r="AN35" s="103">
        <f t="shared" si="63"/>
        <v>33.333333333333336</v>
      </c>
      <c r="AP35" s="103">
        <f>AP36+AP37</f>
        <v>2000</v>
      </c>
      <c r="AQ35" s="103">
        <f>AQ36+AQ37</f>
        <v>0</v>
      </c>
      <c r="AR35" s="103">
        <f>AR36+AR37</f>
        <v>0</v>
      </c>
      <c r="AS35" s="103">
        <f>SUM(AP35:AR35)</f>
        <v>2000</v>
      </c>
      <c r="AT35" s="103">
        <f t="shared" si="64"/>
        <v>6.666666666666667</v>
      </c>
      <c r="AV35" s="103">
        <f>AV36+AV37</f>
        <v>12000</v>
      </c>
      <c r="AW35" s="103">
        <f t="shared" si="53"/>
        <v>40</v>
      </c>
      <c r="AY35" s="103">
        <f>AY36+AY37</f>
        <v>30000</v>
      </c>
      <c r="AZ35" s="103">
        <f t="shared" si="55"/>
        <v>100</v>
      </c>
      <c r="BB35" s="103">
        <f t="shared" si="60"/>
        <v>0</v>
      </c>
      <c r="BC35" s="117">
        <f t="shared" si="56"/>
        <v>0</v>
      </c>
      <c r="BD35" s="103">
        <f t="shared" si="61"/>
        <v>30000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78"/>
      <c r="K36" s="127">
        <v>1</v>
      </c>
      <c r="L36" s="83"/>
      <c r="M36" s="77"/>
      <c r="N36" s="128" t="s">
        <v>62</v>
      </c>
      <c r="O36" s="129">
        <v>10000</v>
      </c>
      <c r="P36" s="117">
        <v>20000</v>
      </c>
      <c r="Q36" s="117">
        <v>20000</v>
      </c>
      <c r="R36" s="117">
        <v>30000</v>
      </c>
      <c r="S36" s="117">
        <v>20000</v>
      </c>
      <c r="T36" s="117"/>
      <c r="U36" s="117"/>
      <c r="V36" s="117"/>
      <c r="W36" s="117">
        <v>7000</v>
      </c>
      <c r="X36" s="117">
        <f>SUM(U36:W36)</f>
        <v>7000</v>
      </c>
      <c r="Y36" s="117">
        <f t="shared" si="40"/>
        <v>35</v>
      </c>
      <c r="AA36" s="117">
        <v>2000</v>
      </c>
      <c r="AB36" s="117">
        <v>2000</v>
      </c>
      <c r="AC36" s="117">
        <v>1000</v>
      </c>
      <c r="AD36" s="117">
        <f>SUM(AA36:AC36)</f>
        <v>5000</v>
      </c>
      <c r="AE36" s="117">
        <f t="shared" si="62"/>
        <v>25</v>
      </c>
      <c r="AG36" s="117">
        <f t="shared" si="44"/>
        <v>12000</v>
      </c>
      <c r="AH36" s="117">
        <f t="shared" si="45"/>
        <v>60</v>
      </c>
      <c r="AJ36" s="117">
        <v>2000</v>
      </c>
      <c r="AK36" s="117">
        <v>2000</v>
      </c>
      <c r="AL36" s="117">
        <v>3000</v>
      </c>
      <c r="AM36" s="117">
        <f>SUM(AJ36:AL36)</f>
        <v>7000</v>
      </c>
      <c r="AN36" s="117">
        <f t="shared" si="63"/>
        <v>35</v>
      </c>
      <c r="AP36" s="117">
        <v>1000</v>
      </c>
      <c r="AQ36" s="117"/>
      <c r="AR36" s="117"/>
      <c r="AS36" s="117">
        <f>SUM(AP36:AR36)</f>
        <v>1000</v>
      </c>
      <c r="AT36" s="117">
        <f t="shared" si="64"/>
        <v>5</v>
      </c>
      <c r="AV36" s="117">
        <f>AM36+AS36</f>
        <v>8000</v>
      </c>
      <c r="AW36" s="117">
        <f t="shared" si="53"/>
        <v>40</v>
      </c>
      <c r="AY36" s="117">
        <f>AG36+AV36</f>
        <v>20000</v>
      </c>
      <c r="AZ36" s="117">
        <f t="shared" si="55"/>
        <v>100</v>
      </c>
      <c r="BB36" s="117">
        <f t="shared" si="60"/>
        <v>0</v>
      </c>
      <c r="BC36" s="117">
        <f t="shared" si="56"/>
        <v>0</v>
      </c>
      <c r="BD36" s="117">
        <f t="shared" si="61"/>
        <v>20000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4</v>
      </c>
      <c r="L37" s="83"/>
      <c r="M37" s="77"/>
      <c r="N37" s="128" t="s">
        <v>63</v>
      </c>
      <c r="O37" s="129">
        <v>5000</v>
      </c>
      <c r="P37" s="117">
        <v>10000</v>
      </c>
      <c r="Q37" s="117">
        <v>12000</v>
      </c>
      <c r="R37" s="117">
        <v>12000</v>
      </c>
      <c r="S37" s="117">
        <v>10000</v>
      </c>
      <c r="T37" s="117"/>
      <c r="U37" s="117"/>
      <c r="V37" s="117"/>
      <c r="W37" s="117">
        <v>2000</v>
      </c>
      <c r="X37" s="117">
        <f>SUM(U37:W37)</f>
        <v>2000</v>
      </c>
      <c r="Y37" s="117">
        <f t="shared" si="40"/>
        <v>20</v>
      </c>
      <c r="AA37" s="117">
        <v>1000</v>
      </c>
      <c r="AB37" s="117">
        <v>1000</v>
      </c>
      <c r="AC37" s="117">
        <v>2000</v>
      </c>
      <c r="AD37" s="117">
        <f>SUM(AA37:AC37)</f>
        <v>4000</v>
      </c>
      <c r="AE37" s="117">
        <f t="shared" si="62"/>
        <v>40</v>
      </c>
      <c r="AG37" s="117">
        <f t="shared" si="44"/>
        <v>6000</v>
      </c>
      <c r="AH37" s="117">
        <f t="shared" si="45"/>
        <v>60</v>
      </c>
      <c r="AJ37" s="117">
        <v>1000</v>
      </c>
      <c r="AK37" s="117">
        <v>1000</v>
      </c>
      <c r="AL37" s="117">
        <v>1000</v>
      </c>
      <c r="AM37" s="117">
        <f>SUM(AJ37:AL37)</f>
        <v>3000</v>
      </c>
      <c r="AN37" s="117">
        <f t="shared" si="63"/>
        <v>30</v>
      </c>
      <c r="AP37" s="117">
        <v>1000</v>
      </c>
      <c r="AQ37" s="117"/>
      <c r="AR37" s="117"/>
      <c r="AS37" s="117">
        <f>SUM(AP37:AR37)</f>
        <v>1000</v>
      </c>
      <c r="AT37" s="117">
        <f t="shared" si="64"/>
        <v>10</v>
      </c>
      <c r="AV37" s="117">
        <f>AM37+AS37</f>
        <v>4000</v>
      </c>
      <c r="AW37" s="117">
        <f t="shared" si="53"/>
        <v>40</v>
      </c>
      <c r="AY37" s="117">
        <f>AG37+AV37</f>
        <v>10000</v>
      </c>
      <c r="AZ37" s="117">
        <f t="shared" si="55"/>
        <v>100</v>
      </c>
      <c r="BB37" s="117">
        <f t="shared" si="60"/>
        <v>0</v>
      </c>
      <c r="BC37" s="117">
        <f t="shared" si="56"/>
        <v>0</v>
      </c>
      <c r="BD37" s="117">
        <f t="shared" si="61"/>
        <v>10000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24" t="s">
        <v>64</v>
      </c>
      <c r="K38" s="82"/>
      <c r="L38" s="83"/>
      <c r="M38" s="77"/>
      <c r="N38" s="101" t="s">
        <v>65</v>
      </c>
      <c r="O38" s="102">
        <v>3000</v>
      </c>
      <c r="P38" s="103">
        <f>P39</f>
        <v>1000</v>
      </c>
      <c r="Q38" s="125">
        <f>Q39</f>
        <v>1000</v>
      </c>
      <c r="R38" s="126">
        <f>R39</f>
        <v>1000</v>
      </c>
      <c r="S38" s="103">
        <f>S39</f>
        <v>1000</v>
      </c>
      <c r="T38" s="103"/>
      <c r="U38" s="103">
        <f>U39</f>
        <v>0</v>
      </c>
      <c r="V38" s="103">
        <f>V39</f>
        <v>0</v>
      </c>
      <c r="W38" s="103">
        <f>W39</f>
        <v>1000</v>
      </c>
      <c r="X38" s="103">
        <f>SUM(U38:W38)</f>
        <v>1000</v>
      </c>
      <c r="Y38" s="103">
        <f t="shared" si="40"/>
        <v>100</v>
      </c>
      <c r="AA38" s="103">
        <f>AA39</f>
        <v>0</v>
      </c>
      <c r="AB38" s="103">
        <f>AB39</f>
        <v>0</v>
      </c>
      <c r="AC38" s="103">
        <f>AC39</f>
        <v>0</v>
      </c>
      <c r="AD38" s="103">
        <f>SUM(AA38:AC38)</f>
        <v>0</v>
      </c>
      <c r="AE38" s="103">
        <f t="shared" si="62"/>
        <v>0</v>
      </c>
      <c r="AG38" s="103">
        <f t="shared" si="44"/>
        <v>1000</v>
      </c>
      <c r="AH38" s="103">
        <f t="shared" si="45"/>
        <v>100</v>
      </c>
      <c r="AJ38" s="103">
        <f>AJ39</f>
        <v>0</v>
      </c>
      <c r="AK38" s="103">
        <f>AK39</f>
        <v>0</v>
      </c>
      <c r="AL38" s="103">
        <f>AL39</f>
        <v>0</v>
      </c>
      <c r="AM38" s="103">
        <f>SUM(AJ38:AL38)</f>
        <v>0</v>
      </c>
      <c r="AN38" s="103">
        <f t="shared" si="63"/>
        <v>0</v>
      </c>
      <c r="AP38" s="103">
        <f>AP39</f>
        <v>0</v>
      </c>
      <c r="AQ38" s="103">
        <f>AQ39</f>
        <v>0</v>
      </c>
      <c r="AR38" s="103">
        <f>AR39</f>
        <v>0</v>
      </c>
      <c r="AS38" s="103">
        <f>SUM(AP38:AR38)</f>
        <v>0</v>
      </c>
      <c r="AT38" s="103">
        <f t="shared" si="64"/>
        <v>0</v>
      </c>
      <c r="AV38" s="103">
        <f>AM38+AS38</f>
        <v>0</v>
      </c>
      <c r="AW38" s="103">
        <f t="shared" si="53"/>
        <v>0</v>
      </c>
      <c r="AY38" s="103">
        <f>AG38+AV38</f>
        <v>1000</v>
      </c>
      <c r="AZ38" s="103">
        <f t="shared" si="55"/>
        <v>100</v>
      </c>
      <c r="BB38" s="103">
        <f t="shared" si="60"/>
        <v>0</v>
      </c>
      <c r="BC38" s="117">
        <f t="shared" si="56"/>
        <v>0</v>
      </c>
      <c r="BD38" s="103">
        <f t="shared" si="61"/>
        <v>1000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4</v>
      </c>
      <c r="L39" s="83"/>
      <c r="M39" s="77"/>
      <c r="N39" s="128" t="s">
        <v>63</v>
      </c>
      <c r="O39" s="129">
        <v>3000</v>
      </c>
      <c r="P39" s="117">
        <v>1000</v>
      </c>
      <c r="Q39" s="117">
        <v>1000</v>
      </c>
      <c r="R39" s="117">
        <v>1000</v>
      </c>
      <c r="S39" s="117">
        <v>1000</v>
      </c>
      <c r="T39" s="117"/>
      <c r="U39" s="117"/>
      <c r="V39" s="117"/>
      <c r="W39" s="117">
        <v>1000</v>
      </c>
      <c r="X39" s="117">
        <f>SUM(U39:W39)</f>
        <v>1000</v>
      </c>
      <c r="Y39" s="117">
        <f t="shared" si="40"/>
        <v>100</v>
      </c>
      <c r="AA39" s="117"/>
      <c r="AB39" s="117"/>
      <c r="AC39" s="117"/>
      <c r="AD39" s="117">
        <f>SUM(AA39:AC39)</f>
        <v>0</v>
      </c>
      <c r="AE39" s="117">
        <f t="shared" si="62"/>
        <v>0</v>
      </c>
      <c r="AG39" s="117">
        <f t="shared" si="44"/>
        <v>1000</v>
      </c>
      <c r="AH39" s="117">
        <f t="shared" si="45"/>
        <v>100</v>
      </c>
      <c r="AJ39" s="117"/>
      <c r="AK39" s="117"/>
      <c r="AL39" s="117"/>
      <c r="AM39" s="117">
        <f>SUM(AJ39:AL39)</f>
        <v>0</v>
      </c>
      <c r="AN39" s="117">
        <f t="shared" si="63"/>
        <v>0</v>
      </c>
      <c r="AP39" s="117"/>
      <c r="AQ39" s="117"/>
      <c r="AR39" s="117"/>
      <c r="AS39" s="117">
        <f>SUM(AP39:AR39)</f>
        <v>0</v>
      </c>
      <c r="AT39" s="117">
        <f t="shared" si="64"/>
        <v>0</v>
      </c>
      <c r="AV39" s="117">
        <f>AM39+AS39</f>
        <v>0</v>
      </c>
      <c r="AW39" s="117">
        <f t="shared" si="53"/>
        <v>0</v>
      </c>
      <c r="AY39" s="117">
        <f>AG39+AV39</f>
        <v>1000</v>
      </c>
      <c r="AZ39" s="117">
        <f t="shared" si="55"/>
        <v>100</v>
      </c>
      <c r="BB39" s="117">
        <f t="shared" si="60"/>
        <v>0</v>
      </c>
      <c r="BC39" s="117">
        <f t="shared" si="56"/>
        <v>0</v>
      </c>
      <c r="BD39" s="117">
        <f t="shared" si="61"/>
        <v>1000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124" t="s">
        <v>52</v>
      </c>
      <c r="K40" s="82"/>
      <c r="L40" s="83"/>
      <c r="M40" s="77"/>
      <c r="N40" s="101" t="s">
        <v>53</v>
      </c>
      <c r="O40" s="102">
        <v>23000</v>
      </c>
      <c r="P40" s="102">
        <f>P41+P43+P44+P42</f>
        <v>27000</v>
      </c>
      <c r="Q40" s="125">
        <f>Q41+Q43+Q44+Q42</f>
        <v>28000</v>
      </c>
      <c r="R40" s="126">
        <f>R41+R43+R44+R42</f>
        <v>29000</v>
      </c>
      <c r="S40" s="102">
        <f>S41+S43+S44+S42</f>
        <v>27000</v>
      </c>
      <c r="T40" s="102"/>
      <c r="U40" s="102">
        <f>U41+U43+U44+U42</f>
        <v>0</v>
      </c>
      <c r="V40" s="102">
        <f>V41+V43+V44+V42</f>
        <v>0</v>
      </c>
      <c r="W40" s="102">
        <f>W41+W43+W44+W42</f>
        <v>8000</v>
      </c>
      <c r="X40" s="102">
        <f>X41+X42+X43+X44</f>
        <v>8000</v>
      </c>
      <c r="Y40" s="102">
        <f t="shared" si="40"/>
        <v>29.62962962962963</v>
      </c>
      <c r="AA40" s="102">
        <f>AA41+AA43+AA44+AA42</f>
        <v>4000</v>
      </c>
      <c r="AB40" s="102">
        <f>AB41+AB43+AB44+AB42</f>
        <v>3000</v>
      </c>
      <c r="AC40" s="102">
        <f>AC41+AC43+AC44+AC42</f>
        <v>2500</v>
      </c>
      <c r="AD40" s="102">
        <f>AD41+AD42+AD43+AD44</f>
        <v>9500</v>
      </c>
      <c r="AE40" s="102">
        <f t="shared" si="62"/>
        <v>35.185185185185183</v>
      </c>
      <c r="AG40" s="102">
        <f t="shared" si="44"/>
        <v>17500</v>
      </c>
      <c r="AH40" s="102">
        <f t="shared" si="45"/>
        <v>64.81481481481481</v>
      </c>
      <c r="AJ40" s="102">
        <f>AJ41+AJ43+AJ44+AJ42</f>
        <v>1500</v>
      </c>
      <c r="AK40" s="102">
        <f>AK41+AK43+AK44+AK42</f>
        <v>2500</v>
      </c>
      <c r="AL40" s="102">
        <f>AL41+AL43+AL44+AL42</f>
        <v>2500</v>
      </c>
      <c r="AM40" s="102">
        <f>AM41+AM42+AM43+AM44</f>
        <v>6500</v>
      </c>
      <c r="AN40" s="102">
        <f t="shared" si="63"/>
        <v>24.074074074074073</v>
      </c>
      <c r="AP40" s="102">
        <f>AP41+AP43+AP44+AP42</f>
        <v>1000</v>
      </c>
      <c r="AQ40" s="102">
        <f>AQ41+AQ43+AQ44+AQ42</f>
        <v>1000</v>
      </c>
      <c r="AR40" s="102">
        <f>AR41+AR43+AR44+AR42</f>
        <v>1000</v>
      </c>
      <c r="AS40" s="102">
        <f>AS41+AS42+AS43+AS44</f>
        <v>3000</v>
      </c>
      <c r="AT40" s="102">
        <f t="shared" si="64"/>
        <v>11.111111111111111</v>
      </c>
      <c r="AV40" s="102">
        <f>AV41+AV42+AV43+AV44</f>
        <v>9500</v>
      </c>
      <c r="AW40" s="102">
        <f t="shared" si="53"/>
        <v>35.185185185185183</v>
      </c>
      <c r="AY40" s="102">
        <f>AY41+AY42+AY43+AY44</f>
        <v>27000</v>
      </c>
      <c r="AZ40" s="102">
        <f t="shared" si="55"/>
        <v>100</v>
      </c>
      <c r="BB40" s="102">
        <f t="shared" si="60"/>
        <v>0</v>
      </c>
      <c r="BC40" s="117">
        <f t="shared" si="56"/>
        <v>0</v>
      </c>
      <c r="BD40" s="102">
        <f t="shared" si="61"/>
        <v>27000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78"/>
      <c r="K41" s="127">
        <v>2</v>
      </c>
      <c r="L41" s="83"/>
      <c r="M41" s="77"/>
      <c r="N41" s="128" t="s">
        <v>54</v>
      </c>
      <c r="O41" s="129">
        <v>9000</v>
      </c>
      <c r="P41" s="117">
        <v>5000</v>
      </c>
      <c r="Q41" s="117">
        <v>6000</v>
      </c>
      <c r="R41" s="117">
        <v>6000</v>
      </c>
      <c r="S41" s="117">
        <v>5000</v>
      </c>
      <c r="T41" s="117"/>
      <c r="U41" s="117"/>
      <c r="V41" s="117"/>
      <c r="W41" s="117">
        <v>1000</v>
      </c>
      <c r="X41" s="117">
        <f>SUM(U41:W41)</f>
        <v>1000</v>
      </c>
      <c r="Y41" s="117">
        <f t="shared" si="40"/>
        <v>20</v>
      </c>
      <c r="AA41" s="117">
        <v>500</v>
      </c>
      <c r="AB41" s="117">
        <v>500</v>
      </c>
      <c r="AC41" s="117">
        <v>500</v>
      </c>
      <c r="AD41" s="117">
        <f>SUM(AA41:AC41)</f>
        <v>1500</v>
      </c>
      <c r="AE41" s="117">
        <f t="shared" si="62"/>
        <v>30</v>
      </c>
      <c r="AG41" s="117">
        <f t="shared" si="44"/>
        <v>2500</v>
      </c>
      <c r="AH41" s="117">
        <f t="shared" si="45"/>
        <v>50</v>
      </c>
      <c r="AJ41" s="117">
        <v>500</v>
      </c>
      <c r="AK41" s="117">
        <v>1000</v>
      </c>
      <c r="AL41" s="117">
        <v>1000</v>
      </c>
      <c r="AM41" s="117">
        <f>SUM(AJ41:AL41)</f>
        <v>2500</v>
      </c>
      <c r="AN41" s="117">
        <f t="shared" si="63"/>
        <v>50</v>
      </c>
      <c r="AP41" s="117"/>
      <c r="AQ41" s="117"/>
      <c r="AR41" s="117"/>
      <c r="AS41" s="117">
        <f>SUM(AP41:AR41)</f>
        <v>0</v>
      </c>
      <c r="AT41" s="117">
        <f t="shared" si="64"/>
        <v>0</v>
      </c>
      <c r="AV41" s="117">
        <f>AM41+AS41</f>
        <v>2500</v>
      </c>
      <c r="AW41" s="117">
        <f t="shared" si="53"/>
        <v>50</v>
      </c>
      <c r="AY41" s="117">
        <f t="shared" ref="AY41:AY56" si="65">AG41+AV41</f>
        <v>5000</v>
      </c>
      <c r="AZ41" s="117">
        <f t="shared" si="55"/>
        <v>100</v>
      </c>
      <c r="BB41" s="117">
        <f t="shared" si="60"/>
        <v>0</v>
      </c>
      <c r="BC41" s="117">
        <f t="shared" si="56"/>
        <v>0</v>
      </c>
      <c r="BD41" s="117">
        <f t="shared" si="61"/>
        <v>5000</v>
      </c>
      <c r="BE41" s="93"/>
    </row>
    <row r="42" spans="1:57" ht="24.95" customHeight="1" x14ac:dyDescent="0.2">
      <c r="A42" s="202"/>
      <c r="B42" s="203"/>
      <c r="C42" s="203"/>
      <c r="D42" s="164"/>
      <c r="E42" s="161"/>
      <c r="F42" s="203"/>
      <c r="G42" s="204"/>
      <c r="H42" s="205"/>
      <c r="I42" s="206"/>
      <c r="J42" s="161"/>
      <c r="K42" s="162">
        <v>3</v>
      </c>
      <c r="L42" s="163"/>
      <c r="M42" s="164"/>
      <c r="N42" s="165" t="s">
        <v>66</v>
      </c>
      <c r="O42" s="207">
        <v>0</v>
      </c>
      <c r="P42" s="117">
        <v>16000</v>
      </c>
      <c r="Q42" s="117">
        <v>16000</v>
      </c>
      <c r="R42" s="117">
        <v>17000</v>
      </c>
      <c r="S42" s="117">
        <v>16000</v>
      </c>
      <c r="T42" s="207"/>
      <c r="U42" s="207"/>
      <c r="V42" s="207"/>
      <c r="W42" s="207">
        <v>5000</v>
      </c>
      <c r="X42" s="207">
        <f>SUM(U42:W42)</f>
        <v>5000</v>
      </c>
      <c r="Y42" s="207">
        <f t="shared" si="40"/>
        <v>31.25</v>
      </c>
      <c r="AA42" s="207">
        <v>1500</v>
      </c>
      <c r="AB42" s="207">
        <v>1500</v>
      </c>
      <c r="AC42" s="207">
        <v>1000</v>
      </c>
      <c r="AD42" s="207">
        <f>SUM(AA42:AC42)</f>
        <v>4000</v>
      </c>
      <c r="AE42" s="207">
        <f t="shared" si="62"/>
        <v>25</v>
      </c>
      <c r="AG42" s="207">
        <f t="shared" si="44"/>
        <v>9000</v>
      </c>
      <c r="AH42" s="207">
        <f t="shared" si="45"/>
        <v>56.25</v>
      </c>
      <c r="AJ42" s="207">
        <v>1000</v>
      </c>
      <c r="AK42" s="207">
        <v>1500</v>
      </c>
      <c r="AL42" s="207">
        <v>1500</v>
      </c>
      <c r="AM42" s="207">
        <f>SUM(AJ42:AL42)</f>
        <v>4000</v>
      </c>
      <c r="AN42" s="207">
        <f t="shared" si="63"/>
        <v>25</v>
      </c>
      <c r="AP42" s="207">
        <v>1000</v>
      </c>
      <c r="AQ42" s="207">
        <v>1000</v>
      </c>
      <c r="AR42" s="207">
        <v>1000</v>
      </c>
      <c r="AS42" s="207">
        <f>SUM(AP42:AR42)</f>
        <v>3000</v>
      </c>
      <c r="AT42" s="207">
        <f t="shared" si="64"/>
        <v>18.75</v>
      </c>
      <c r="AV42" s="207">
        <f>AM42+AS42</f>
        <v>7000</v>
      </c>
      <c r="AW42" s="207">
        <f t="shared" si="53"/>
        <v>43.75</v>
      </c>
      <c r="AY42" s="207">
        <f t="shared" si="65"/>
        <v>16000</v>
      </c>
      <c r="AZ42" s="207">
        <f t="shared" si="55"/>
        <v>100</v>
      </c>
      <c r="BB42" s="207">
        <f t="shared" si="60"/>
        <v>0</v>
      </c>
      <c r="BC42" s="117">
        <f t="shared" si="56"/>
        <v>0</v>
      </c>
      <c r="BD42" s="207">
        <f t="shared" si="61"/>
        <v>16000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81"/>
      <c r="J43" s="78"/>
      <c r="K43" s="127">
        <v>5</v>
      </c>
      <c r="L43" s="83"/>
      <c r="M43" s="77"/>
      <c r="N43" s="128" t="s">
        <v>55</v>
      </c>
      <c r="O43" s="129">
        <v>3000</v>
      </c>
      <c r="P43" s="117">
        <v>2000</v>
      </c>
      <c r="Q43" s="117">
        <v>2000</v>
      </c>
      <c r="R43" s="117">
        <v>2000</v>
      </c>
      <c r="S43" s="117">
        <v>2000</v>
      </c>
      <c r="T43" s="117"/>
      <c r="U43" s="117"/>
      <c r="V43" s="117"/>
      <c r="W43" s="117">
        <v>1000</v>
      </c>
      <c r="X43" s="117">
        <f>SUM(U43:W43)</f>
        <v>1000</v>
      </c>
      <c r="Y43" s="117">
        <f t="shared" si="40"/>
        <v>50</v>
      </c>
      <c r="AA43" s="117">
        <v>1000</v>
      </c>
      <c r="AB43" s="117"/>
      <c r="AC43" s="117"/>
      <c r="AD43" s="117">
        <f>SUM(AA43:AC43)</f>
        <v>1000</v>
      </c>
      <c r="AE43" s="117">
        <f t="shared" si="62"/>
        <v>50</v>
      </c>
      <c r="AG43" s="117">
        <f t="shared" si="44"/>
        <v>2000</v>
      </c>
      <c r="AH43" s="117">
        <f t="shared" si="45"/>
        <v>100</v>
      </c>
      <c r="AJ43" s="117"/>
      <c r="AK43" s="117"/>
      <c r="AL43" s="117"/>
      <c r="AM43" s="117">
        <f>SUM(AJ43:AL43)</f>
        <v>0</v>
      </c>
      <c r="AN43" s="117">
        <f t="shared" si="63"/>
        <v>0</v>
      </c>
      <c r="AP43" s="117"/>
      <c r="AQ43" s="117"/>
      <c r="AR43" s="117"/>
      <c r="AS43" s="117">
        <f>SUM(AP43:AR43)</f>
        <v>0</v>
      </c>
      <c r="AT43" s="117">
        <f t="shared" si="64"/>
        <v>0</v>
      </c>
      <c r="AV43" s="207">
        <f>AM43+AS43</f>
        <v>0</v>
      </c>
      <c r="AW43" s="117">
        <f t="shared" si="53"/>
        <v>0</v>
      </c>
      <c r="AY43" s="117">
        <f t="shared" si="65"/>
        <v>2000</v>
      </c>
      <c r="AZ43" s="117">
        <f t="shared" si="55"/>
        <v>100</v>
      </c>
      <c r="BB43" s="117">
        <f t="shared" si="60"/>
        <v>0</v>
      </c>
      <c r="BC43" s="117">
        <f t="shared" si="56"/>
        <v>0</v>
      </c>
      <c r="BD43" s="117">
        <f t="shared" si="61"/>
        <v>2000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79"/>
      <c r="H44" s="80"/>
      <c r="I44" s="81"/>
      <c r="J44" s="78"/>
      <c r="K44" s="127">
        <v>7</v>
      </c>
      <c r="L44" s="83"/>
      <c r="M44" s="77"/>
      <c r="N44" s="128" t="s">
        <v>56</v>
      </c>
      <c r="O44" s="129">
        <v>11000</v>
      </c>
      <c r="P44" s="117">
        <v>4000</v>
      </c>
      <c r="Q44" s="117">
        <v>4000</v>
      </c>
      <c r="R44" s="117">
        <v>4000</v>
      </c>
      <c r="S44" s="117">
        <v>4000</v>
      </c>
      <c r="T44" s="117"/>
      <c r="U44" s="117"/>
      <c r="V44" s="117"/>
      <c r="W44" s="117">
        <v>1000</v>
      </c>
      <c r="X44" s="117">
        <f>SUM(U44:W44)</f>
        <v>1000</v>
      </c>
      <c r="Y44" s="117">
        <f t="shared" si="40"/>
        <v>25</v>
      </c>
      <c r="AA44" s="117">
        <v>1000</v>
      </c>
      <c r="AB44" s="117">
        <v>1000</v>
      </c>
      <c r="AC44" s="117">
        <v>1000</v>
      </c>
      <c r="AD44" s="117">
        <f>SUM(AA44:AC44)</f>
        <v>3000</v>
      </c>
      <c r="AE44" s="117">
        <f t="shared" si="62"/>
        <v>75</v>
      </c>
      <c r="AG44" s="117">
        <f t="shared" si="44"/>
        <v>4000</v>
      </c>
      <c r="AH44" s="117">
        <f t="shared" si="45"/>
        <v>100</v>
      </c>
      <c r="AJ44" s="117"/>
      <c r="AK44" s="117"/>
      <c r="AL44" s="117"/>
      <c r="AM44" s="117">
        <f>SUM(AJ44:AL44)</f>
        <v>0</v>
      </c>
      <c r="AN44" s="117">
        <f t="shared" si="63"/>
        <v>0</v>
      </c>
      <c r="AP44" s="117"/>
      <c r="AQ44" s="117"/>
      <c r="AR44" s="117"/>
      <c r="AS44" s="117">
        <f>SUM(AP44:AR44)</f>
        <v>0</v>
      </c>
      <c r="AT44" s="117">
        <f t="shared" si="64"/>
        <v>0</v>
      </c>
      <c r="AV44" s="207">
        <f>AM44+AS44</f>
        <v>0</v>
      </c>
      <c r="AW44" s="117">
        <f t="shared" si="53"/>
        <v>0</v>
      </c>
      <c r="AY44" s="117">
        <f t="shared" si="65"/>
        <v>4000</v>
      </c>
      <c r="AZ44" s="117">
        <f t="shared" si="55"/>
        <v>100</v>
      </c>
      <c r="BB44" s="117">
        <f t="shared" si="60"/>
        <v>0</v>
      </c>
      <c r="BC44" s="117">
        <f t="shared" si="56"/>
        <v>0</v>
      </c>
      <c r="BD44" s="117">
        <f t="shared" si="61"/>
        <v>4000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104"/>
      <c r="H45" s="130" t="s">
        <v>57</v>
      </c>
      <c r="I45" s="131"/>
      <c r="J45" s="132"/>
      <c r="K45" s="133"/>
      <c r="L45" s="134"/>
      <c r="M45" s="135"/>
      <c r="N45" s="136" t="s">
        <v>58</v>
      </c>
      <c r="O45" s="137">
        <v>18000</v>
      </c>
      <c r="P45" s="139">
        <f>P46</f>
        <v>40000</v>
      </c>
      <c r="Q45" s="138">
        <f>Q46</f>
        <v>20000</v>
      </c>
      <c r="R45" s="175">
        <f>R46</f>
        <v>20000</v>
      </c>
      <c r="S45" s="139">
        <f>S46</f>
        <v>40000</v>
      </c>
      <c r="T45" s="139"/>
      <c r="U45" s="139">
        <f>U46</f>
        <v>0</v>
      </c>
      <c r="V45" s="139">
        <f>V46</f>
        <v>0</v>
      </c>
      <c r="W45" s="139">
        <f>W46</f>
        <v>23000</v>
      </c>
      <c r="X45" s="139">
        <f t="shared" ref="X45:X52" si="66">SUM(U45:W45)</f>
        <v>23000</v>
      </c>
      <c r="Y45" s="139">
        <f t="shared" si="40"/>
        <v>57.5</v>
      </c>
      <c r="AA45" s="139">
        <f>AA46</f>
        <v>10000</v>
      </c>
      <c r="AB45" s="139">
        <f>AB46</f>
        <v>0</v>
      </c>
      <c r="AC45" s="139">
        <f>AC46</f>
        <v>2000</v>
      </c>
      <c r="AD45" s="139">
        <f t="shared" ref="AD45:AD52" si="67">SUM(AA45:AC45)</f>
        <v>12000</v>
      </c>
      <c r="AE45" s="139">
        <f t="shared" si="62"/>
        <v>30</v>
      </c>
      <c r="AG45" s="139">
        <f t="shared" si="44"/>
        <v>35000</v>
      </c>
      <c r="AH45" s="139">
        <f t="shared" si="45"/>
        <v>87.5</v>
      </c>
      <c r="AJ45" s="139">
        <f>AJ46</f>
        <v>3000</v>
      </c>
      <c r="AK45" s="139">
        <f>AK46</f>
        <v>2000</v>
      </c>
      <c r="AL45" s="139">
        <f>AL46</f>
        <v>0</v>
      </c>
      <c r="AM45" s="139">
        <f t="shared" ref="AM45:AM52" si="68">SUM(AJ45:AL45)</f>
        <v>5000</v>
      </c>
      <c r="AN45" s="139">
        <f t="shared" si="63"/>
        <v>12.5</v>
      </c>
      <c r="AP45" s="139">
        <f>AP46</f>
        <v>0</v>
      </c>
      <c r="AQ45" s="139">
        <f>AQ46</f>
        <v>0</v>
      </c>
      <c r="AR45" s="139">
        <f>AR46</f>
        <v>0</v>
      </c>
      <c r="AS45" s="139">
        <f t="shared" ref="AS45:AS52" si="69">SUM(AP45:AR45)</f>
        <v>0</v>
      </c>
      <c r="AT45" s="139">
        <f t="shared" si="64"/>
        <v>0</v>
      </c>
      <c r="AV45" s="139">
        <f t="shared" ref="AV45:AV56" si="70">AM45+AS45</f>
        <v>5000</v>
      </c>
      <c r="AW45" s="139">
        <f t="shared" si="53"/>
        <v>12.5</v>
      </c>
      <c r="AY45" s="139">
        <f t="shared" si="65"/>
        <v>40000</v>
      </c>
      <c r="AZ45" s="176">
        <f t="shared" si="55"/>
        <v>100</v>
      </c>
      <c r="BB45" s="139">
        <f t="shared" si="60"/>
        <v>0</v>
      </c>
      <c r="BC45" s="139">
        <f t="shared" ref="BC45:BC52" si="71">BB45/(P45/100)</f>
        <v>0</v>
      </c>
      <c r="BD45" s="139">
        <f t="shared" si="61"/>
        <v>40000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118">
        <v>2</v>
      </c>
      <c r="J46" s="78"/>
      <c r="K46" s="82"/>
      <c r="L46" s="83"/>
      <c r="M46" s="77"/>
      <c r="N46" s="119" t="s">
        <v>51</v>
      </c>
      <c r="O46" s="120">
        <v>18000</v>
      </c>
      <c r="P46" s="121">
        <f>P47+P49</f>
        <v>40000</v>
      </c>
      <c r="Q46" s="121">
        <f>Q47+Q49</f>
        <v>20000</v>
      </c>
      <c r="R46" s="121">
        <f>R47+R49</f>
        <v>20000</v>
      </c>
      <c r="S46" s="121">
        <f>S47+S49</f>
        <v>40000</v>
      </c>
      <c r="T46" s="121"/>
      <c r="U46" s="121">
        <f>U47+U49</f>
        <v>0</v>
      </c>
      <c r="V46" s="121">
        <f>V47+V49</f>
        <v>0</v>
      </c>
      <c r="W46" s="121">
        <f>W47+W49</f>
        <v>23000</v>
      </c>
      <c r="X46" s="121">
        <f t="shared" si="66"/>
        <v>23000</v>
      </c>
      <c r="Y46" s="121">
        <f t="shared" si="40"/>
        <v>57.5</v>
      </c>
      <c r="AA46" s="121">
        <f>AA47+AA49</f>
        <v>10000</v>
      </c>
      <c r="AB46" s="121">
        <f>AB47+AB49</f>
        <v>0</v>
      </c>
      <c r="AC46" s="121">
        <f>AC47+AC49</f>
        <v>2000</v>
      </c>
      <c r="AD46" s="121">
        <f t="shared" si="67"/>
        <v>12000</v>
      </c>
      <c r="AE46" s="121">
        <f t="shared" si="62"/>
        <v>30</v>
      </c>
      <c r="AG46" s="121">
        <f t="shared" si="44"/>
        <v>35000</v>
      </c>
      <c r="AH46" s="121">
        <f t="shared" si="45"/>
        <v>87.5</v>
      </c>
      <c r="AJ46" s="121">
        <f>AJ47+AJ49</f>
        <v>3000</v>
      </c>
      <c r="AK46" s="121">
        <f>AK47+AK49</f>
        <v>2000</v>
      </c>
      <c r="AL46" s="121">
        <f>AL47+AL49</f>
        <v>0</v>
      </c>
      <c r="AM46" s="121">
        <f t="shared" si="68"/>
        <v>5000</v>
      </c>
      <c r="AN46" s="121">
        <f t="shared" si="63"/>
        <v>12.5</v>
      </c>
      <c r="AP46" s="121">
        <f>AP47+AP49</f>
        <v>0</v>
      </c>
      <c r="AQ46" s="121">
        <f>AQ47+AQ49</f>
        <v>0</v>
      </c>
      <c r="AR46" s="121">
        <f>AR47+AR49</f>
        <v>0</v>
      </c>
      <c r="AS46" s="121">
        <f t="shared" si="69"/>
        <v>0</v>
      </c>
      <c r="AT46" s="121">
        <f t="shared" si="64"/>
        <v>0</v>
      </c>
      <c r="AV46" s="121">
        <f t="shared" si="70"/>
        <v>5000</v>
      </c>
      <c r="AW46" s="121">
        <f t="shared" si="53"/>
        <v>12.5</v>
      </c>
      <c r="AY46" s="121">
        <f t="shared" si="65"/>
        <v>40000</v>
      </c>
      <c r="AZ46" s="142">
        <f t="shared" si="55"/>
        <v>100</v>
      </c>
      <c r="BB46" s="121">
        <f t="shared" si="60"/>
        <v>0</v>
      </c>
      <c r="BC46" s="121">
        <f t="shared" si="71"/>
        <v>0</v>
      </c>
      <c r="BD46" s="121">
        <f t="shared" si="61"/>
        <v>40000</v>
      </c>
      <c r="BE46" s="93"/>
    </row>
    <row r="47" spans="1:57" ht="24.95" customHeight="1" x14ac:dyDescent="0.2">
      <c r="A47" s="74"/>
      <c r="B47" s="76"/>
      <c r="C47" s="76"/>
      <c r="D47" s="77"/>
      <c r="E47" s="78"/>
      <c r="F47" s="76"/>
      <c r="G47" s="79"/>
      <c r="H47" s="80"/>
      <c r="I47" s="81"/>
      <c r="J47" s="124" t="s">
        <v>60</v>
      </c>
      <c r="K47" s="82"/>
      <c r="L47" s="83"/>
      <c r="M47" s="77"/>
      <c r="N47" s="101" t="s">
        <v>61</v>
      </c>
      <c r="O47" s="102">
        <v>10000</v>
      </c>
      <c r="P47" s="103">
        <f>P48</f>
        <v>30000</v>
      </c>
      <c r="Q47" s="103">
        <f>Q48</f>
        <v>10000</v>
      </c>
      <c r="R47" s="103">
        <f>R48</f>
        <v>10000</v>
      </c>
      <c r="S47" s="103">
        <f>S48</f>
        <v>30000</v>
      </c>
      <c r="T47" s="103"/>
      <c r="U47" s="103">
        <f>U48</f>
        <v>0</v>
      </c>
      <c r="V47" s="103">
        <f>V48</f>
        <v>0</v>
      </c>
      <c r="W47" s="103">
        <f>W48</f>
        <v>20000</v>
      </c>
      <c r="X47" s="103">
        <f t="shared" si="66"/>
        <v>20000</v>
      </c>
      <c r="Y47" s="103">
        <f t="shared" ref="Y47:Y56" si="72">X47/(S47/100)</f>
        <v>66.666666666666671</v>
      </c>
      <c r="AA47" s="103">
        <f>AA48</f>
        <v>10000</v>
      </c>
      <c r="AB47" s="103">
        <f>AB48</f>
        <v>0</v>
      </c>
      <c r="AC47" s="103">
        <f>AC48</f>
        <v>0</v>
      </c>
      <c r="AD47" s="103">
        <f t="shared" si="67"/>
        <v>10000</v>
      </c>
      <c r="AE47" s="103">
        <f t="shared" si="62"/>
        <v>33.333333333333336</v>
      </c>
      <c r="AG47" s="103">
        <f t="shared" ref="AG47:AG56" si="73">X47+AD47</f>
        <v>30000</v>
      </c>
      <c r="AH47" s="103">
        <f t="shared" ref="AH47:AH56" si="74">AG47/(S47/100)</f>
        <v>100</v>
      </c>
      <c r="AJ47" s="103">
        <f>AJ48</f>
        <v>0</v>
      </c>
      <c r="AK47" s="103">
        <f>AK48</f>
        <v>0</v>
      </c>
      <c r="AL47" s="103">
        <f>AL48</f>
        <v>0</v>
      </c>
      <c r="AM47" s="103">
        <f t="shared" si="68"/>
        <v>0</v>
      </c>
      <c r="AN47" s="103">
        <f t="shared" si="63"/>
        <v>0</v>
      </c>
      <c r="AP47" s="103">
        <f>AP48</f>
        <v>0</v>
      </c>
      <c r="AQ47" s="103">
        <f>AQ48</f>
        <v>0</v>
      </c>
      <c r="AR47" s="103">
        <f>AR48</f>
        <v>0</v>
      </c>
      <c r="AS47" s="103">
        <f t="shared" si="69"/>
        <v>0</v>
      </c>
      <c r="AT47" s="103">
        <f t="shared" si="64"/>
        <v>0</v>
      </c>
      <c r="AV47" s="103">
        <f t="shared" si="70"/>
        <v>0</v>
      </c>
      <c r="AW47" s="103">
        <f t="shared" ref="AW47:AW56" si="75">AV47/(S47/100)</f>
        <v>0</v>
      </c>
      <c r="AY47" s="103">
        <f t="shared" si="65"/>
        <v>30000</v>
      </c>
      <c r="AZ47" s="143">
        <f t="shared" ref="AZ47:AZ56" si="76">AY47/(S47/100)</f>
        <v>100</v>
      </c>
      <c r="BB47" s="103">
        <f t="shared" si="60"/>
        <v>0</v>
      </c>
      <c r="BC47" s="103">
        <f t="shared" si="71"/>
        <v>0</v>
      </c>
      <c r="BD47" s="103">
        <f t="shared" si="61"/>
        <v>30000</v>
      </c>
      <c r="BE47" s="93"/>
    </row>
    <row r="48" spans="1:57" ht="24.95" customHeight="1" x14ac:dyDescent="0.2">
      <c r="A48" s="74"/>
      <c r="B48" s="76"/>
      <c r="C48" s="76"/>
      <c r="D48" s="77"/>
      <c r="E48" s="78"/>
      <c r="F48" s="76"/>
      <c r="G48" s="79"/>
      <c r="H48" s="80"/>
      <c r="I48" s="81"/>
      <c r="J48" s="78"/>
      <c r="K48" s="127">
        <v>1</v>
      </c>
      <c r="L48" s="83"/>
      <c r="M48" s="77"/>
      <c r="N48" s="128" t="s">
        <v>62</v>
      </c>
      <c r="O48" s="129">
        <v>10000</v>
      </c>
      <c r="P48" s="117">
        <v>30000</v>
      </c>
      <c r="Q48" s="117">
        <v>10000</v>
      </c>
      <c r="R48" s="117">
        <v>10000</v>
      </c>
      <c r="S48" s="117">
        <v>30000</v>
      </c>
      <c r="T48" s="117"/>
      <c r="U48" s="117"/>
      <c r="V48" s="117"/>
      <c r="W48" s="117">
        <v>20000</v>
      </c>
      <c r="X48" s="117">
        <f t="shared" si="66"/>
        <v>20000</v>
      </c>
      <c r="Y48" s="117">
        <f t="shared" si="72"/>
        <v>66.666666666666671</v>
      </c>
      <c r="AA48" s="117">
        <v>10000</v>
      </c>
      <c r="AB48" s="117"/>
      <c r="AC48" s="117"/>
      <c r="AD48" s="117">
        <f t="shared" si="67"/>
        <v>10000</v>
      </c>
      <c r="AE48" s="117">
        <f t="shared" si="62"/>
        <v>33.333333333333336</v>
      </c>
      <c r="AG48" s="117">
        <f t="shared" si="73"/>
        <v>30000</v>
      </c>
      <c r="AH48" s="117">
        <f t="shared" si="74"/>
        <v>100</v>
      </c>
      <c r="AJ48" s="117"/>
      <c r="AK48" s="117"/>
      <c r="AL48" s="117"/>
      <c r="AM48" s="117">
        <f t="shared" si="68"/>
        <v>0</v>
      </c>
      <c r="AN48" s="117">
        <f t="shared" si="63"/>
        <v>0</v>
      </c>
      <c r="AP48" s="117"/>
      <c r="AQ48" s="117"/>
      <c r="AR48" s="117"/>
      <c r="AS48" s="117">
        <f t="shared" si="69"/>
        <v>0</v>
      </c>
      <c r="AT48" s="117">
        <f t="shared" si="64"/>
        <v>0</v>
      </c>
      <c r="AV48" s="117">
        <f t="shared" si="70"/>
        <v>0</v>
      </c>
      <c r="AW48" s="117">
        <f t="shared" si="75"/>
        <v>0</v>
      </c>
      <c r="AY48" s="117">
        <f t="shared" si="65"/>
        <v>30000</v>
      </c>
      <c r="AZ48" s="144">
        <f t="shared" si="76"/>
        <v>100</v>
      </c>
      <c r="BB48" s="117">
        <f t="shared" si="60"/>
        <v>0</v>
      </c>
      <c r="BC48" s="117">
        <f t="shared" si="71"/>
        <v>0</v>
      </c>
      <c r="BD48" s="117">
        <f t="shared" si="61"/>
        <v>30000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80"/>
      <c r="I49" s="81"/>
      <c r="J49" s="124" t="s">
        <v>52</v>
      </c>
      <c r="K49" s="82"/>
      <c r="L49" s="83"/>
      <c r="M49" s="77"/>
      <c r="N49" s="101" t="s">
        <v>53</v>
      </c>
      <c r="O49" s="102">
        <v>8000</v>
      </c>
      <c r="P49" s="103">
        <f>P50+P51+P52</f>
        <v>10000</v>
      </c>
      <c r="Q49" s="125">
        <f>Q50+Q51+Q52</f>
        <v>10000</v>
      </c>
      <c r="R49" s="126">
        <f>R50+R51+R52</f>
        <v>10000</v>
      </c>
      <c r="S49" s="103">
        <f>S50+S51+S52</f>
        <v>10000</v>
      </c>
      <c r="T49" s="103"/>
      <c r="U49" s="103">
        <f>U50+U51+U52</f>
        <v>0</v>
      </c>
      <c r="V49" s="103">
        <f>V50+V51+V52</f>
        <v>0</v>
      </c>
      <c r="W49" s="103">
        <f>W50+W51+W52</f>
        <v>3000</v>
      </c>
      <c r="X49" s="103">
        <f t="shared" si="66"/>
        <v>3000</v>
      </c>
      <c r="Y49" s="103">
        <f t="shared" si="72"/>
        <v>30</v>
      </c>
      <c r="AA49" s="103">
        <f>AA50+AA51+AA52</f>
        <v>0</v>
      </c>
      <c r="AB49" s="103">
        <f>AB50+AB51+AB52</f>
        <v>0</v>
      </c>
      <c r="AC49" s="103">
        <f>AC50+AC51+AC52</f>
        <v>2000</v>
      </c>
      <c r="AD49" s="103">
        <f t="shared" si="67"/>
        <v>2000</v>
      </c>
      <c r="AE49" s="103">
        <f t="shared" si="62"/>
        <v>20</v>
      </c>
      <c r="AG49" s="103">
        <f t="shared" si="73"/>
        <v>5000</v>
      </c>
      <c r="AH49" s="103">
        <f t="shared" si="74"/>
        <v>50</v>
      </c>
      <c r="AJ49" s="103">
        <f>AJ50+AJ51+AJ52</f>
        <v>3000</v>
      </c>
      <c r="AK49" s="103">
        <f>AK50+AK51+AK52</f>
        <v>2000</v>
      </c>
      <c r="AL49" s="103">
        <f>AL50+AL51+AL52</f>
        <v>0</v>
      </c>
      <c r="AM49" s="103">
        <f t="shared" si="68"/>
        <v>5000</v>
      </c>
      <c r="AN49" s="103">
        <f t="shared" si="63"/>
        <v>50</v>
      </c>
      <c r="AP49" s="103">
        <f>AP50+AP51+AP52</f>
        <v>0</v>
      </c>
      <c r="AQ49" s="103">
        <f>AQ50+AQ51+AQ52</f>
        <v>0</v>
      </c>
      <c r="AR49" s="103">
        <f>AR50+AR51+AR52</f>
        <v>0</v>
      </c>
      <c r="AS49" s="103">
        <f t="shared" si="69"/>
        <v>0</v>
      </c>
      <c r="AT49" s="103">
        <f t="shared" si="64"/>
        <v>0</v>
      </c>
      <c r="AV49" s="103">
        <f t="shared" si="70"/>
        <v>5000</v>
      </c>
      <c r="AW49" s="103">
        <f t="shared" si="75"/>
        <v>50</v>
      </c>
      <c r="AY49" s="103">
        <f t="shared" si="65"/>
        <v>10000</v>
      </c>
      <c r="AZ49" s="143">
        <f t="shared" si="76"/>
        <v>100</v>
      </c>
      <c r="BB49" s="103">
        <f t="shared" si="60"/>
        <v>0</v>
      </c>
      <c r="BC49" s="103">
        <f t="shared" si="71"/>
        <v>0</v>
      </c>
      <c r="BD49" s="103">
        <f t="shared" si="61"/>
        <v>10000</v>
      </c>
      <c r="BE49" s="93"/>
    </row>
    <row r="50" spans="1:57" ht="24.95" customHeight="1" x14ac:dyDescent="0.2">
      <c r="A50" s="74"/>
      <c r="B50" s="76"/>
      <c r="C50" s="76"/>
      <c r="D50" s="77"/>
      <c r="E50" s="78"/>
      <c r="F50" s="76"/>
      <c r="G50" s="79"/>
      <c r="H50" s="80"/>
      <c r="I50" s="81"/>
      <c r="J50" s="78"/>
      <c r="K50" s="127">
        <v>2</v>
      </c>
      <c r="L50" s="83"/>
      <c r="M50" s="77"/>
      <c r="N50" s="128" t="s">
        <v>54</v>
      </c>
      <c r="O50" s="129">
        <v>4000</v>
      </c>
      <c r="P50" s="117">
        <v>4000</v>
      </c>
      <c r="Q50" s="117">
        <v>4000</v>
      </c>
      <c r="R50" s="117">
        <v>4000</v>
      </c>
      <c r="S50" s="117">
        <v>4000</v>
      </c>
      <c r="T50" s="117"/>
      <c r="U50" s="117"/>
      <c r="V50" s="117"/>
      <c r="W50" s="117">
        <v>1000</v>
      </c>
      <c r="X50" s="117">
        <f t="shared" si="66"/>
        <v>1000</v>
      </c>
      <c r="Y50" s="117">
        <f t="shared" si="72"/>
        <v>25</v>
      </c>
      <c r="AA50" s="117"/>
      <c r="AB50" s="117"/>
      <c r="AC50" s="117">
        <v>1000</v>
      </c>
      <c r="AD50" s="117">
        <f t="shared" si="67"/>
        <v>1000</v>
      </c>
      <c r="AE50" s="117">
        <f t="shared" si="62"/>
        <v>25</v>
      </c>
      <c r="AG50" s="117">
        <f t="shared" si="73"/>
        <v>2000</v>
      </c>
      <c r="AH50" s="117">
        <f t="shared" si="74"/>
        <v>50</v>
      </c>
      <c r="AJ50" s="117">
        <v>2000</v>
      </c>
      <c r="AK50" s="117"/>
      <c r="AL50" s="117"/>
      <c r="AM50" s="117">
        <f t="shared" si="68"/>
        <v>2000</v>
      </c>
      <c r="AN50" s="117">
        <f t="shared" si="63"/>
        <v>50</v>
      </c>
      <c r="AP50" s="117"/>
      <c r="AQ50" s="117"/>
      <c r="AR50" s="117"/>
      <c r="AS50" s="117">
        <f t="shared" si="69"/>
        <v>0</v>
      </c>
      <c r="AT50" s="117">
        <f t="shared" si="64"/>
        <v>0</v>
      </c>
      <c r="AV50" s="117">
        <f t="shared" si="70"/>
        <v>2000</v>
      </c>
      <c r="AW50" s="117">
        <f t="shared" si="75"/>
        <v>50</v>
      </c>
      <c r="AY50" s="117">
        <f t="shared" si="65"/>
        <v>4000</v>
      </c>
      <c r="AZ50" s="144">
        <f t="shared" si="76"/>
        <v>100</v>
      </c>
      <c r="BB50" s="117">
        <f t="shared" si="60"/>
        <v>0</v>
      </c>
      <c r="BC50" s="117">
        <f t="shared" si="71"/>
        <v>0</v>
      </c>
      <c r="BD50" s="117">
        <f t="shared" si="61"/>
        <v>4000</v>
      </c>
      <c r="BE50" s="93"/>
    </row>
    <row r="51" spans="1:57" ht="24.95" customHeight="1" x14ac:dyDescent="0.2">
      <c r="A51" s="74"/>
      <c r="B51" s="76"/>
      <c r="C51" s="76"/>
      <c r="D51" s="77"/>
      <c r="E51" s="78"/>
      <c r="F51" s="76"/>
      <c r="G51" s="79"/>
      <c r="H51" s="80"/>
      <c r="I51" s="81"/>
      <c r="J51" s="78"/>
      <c r="K51" s="127">
        <v>5</v>
      </c>
      <c r="L51" s="83"/>
      <c r="M51" s="77"/>
      <c r="N51" s="128" t="s">
        <v>55</v>
      </c>
      <c r="O51" s="129">
        <v>2000</v>
      </c>
      <c r="P51" s="117">
        <v>1000</v>
      </c>
      <c r="Q51" s="117">
        <v>1000</v>
      </c>
      <c r="R51" s="117">
        <v>1000</v>
      </c>
      <c r="S51" s="117">
        <v>1000</v>
      </c>
      <c r="T51" s="117"/>
      <c r="U51" s="117"/>
      <c r="V51" s="117"/>
      <c r="W51" s="117">
        <v>1000</v>
      </c>
      <c r="X51" s="117">
        <f t="shared" si="66"/>
        <v>1000</v>
      </c>
      <c r="Y51" s="117">
        <f t="shared" si="72"/>
        <v>100</v>
      </c>
      <c r="AA51" s="117"/>
      <c r="AB51" s="117"/>
      <c r="AC51" s="117"/>
      <c r="AD51" s="117">
        <f t="shared" si="67"/>
        <v>0</v>
      </c>
      <c r="AE51" s="117">
        <f t="shared" si="62"/>
        <v>0</v>
      </c>
      <c r="AG51" s="117">
        <f t="shared" si="73"/>
        <v>1000</v>
      </c>
      <c r="AH51" s="117">
        <f t="shared" si="74"/>
        <v>100</v>
      </c>
      <c r="AJ51" s="117"/>
      <c r="AK51" s="117"/>
      <c r="AL51" s="117"/>
      <c r="AM51" s="117">
        <f t="shared" si="68"/>
        <v>0</v>
      </c>
      <c r="AN51" s="117">
        <f t="shared" si="63"/>
        <v>0</v>
      </c>
      <c r="AP51" s="117"/>
      <c r="AQ51" s="117"/>
      <c r="AR51" s="117"/>
      <c r="AS51" s="117">
        <f t="shared" si="69"/>
        <v>0</v>
      </c>
      <c r="AT51" s="117">
        <f t="shared" si="64"/>
        <v>0</v>
      </c>
      <c r="AV51" s="117">
        <f t="shared" si="70"/>
        <v>0</v>
      </c>
      <c r="AW51" s="117">
        <f t="shared" si="75"/>
        <v>0</v>
      </c>
      <c r="AY51" s="117">
        <f t="shared" si="65"/>
        <v>1000</v>
      </c>
      <c r="AZ51" s="144">
        <f t="shared" si="76"/>
        <v>100</v>
      </c>
      <c r="BB51" s="117">
        <f t="shared" si="60"/>
        <v>0</v>
      </c>
      <c r="BC51" s="117">
        <f t="shared" si="71"/>
        <v>0</v>
      </c>
      <c r="BD51" s="117">
        <f t="shared" si="61"/>
        <v>1000</v>
      </c>
      <c r="BE51" s="93"/>
    </row>
    <row r="52" spans="1:57" ht="24.95" customHeight="1" x14ac:dyDescent="0.2">
      <c r="A52" s="74"/>
      <c r="B52" s="76"/>
      <c r="C52" s="76"/>
      <c r="D52" s="77"/>
      <c r="E52" s="78"/>
      <c r="F52" s="76"/>
      <c r="G52" s="79"/>
      <c r="H52" s="80"/>
      <c r="I52" s="81"/>
      <c r="J52" s="78"/>
      <c r="K52" s="127">
        <v>7</v>
      </c>
      <c r="L52" s="83"/>
      <c r="M52" s="77"/>
      <c r="N52" s="128" t="s">
        <v>56</v>
      </c>
      <c r="O52" s="129">
        <v>2000</v>
      </c>
      <c r="P52" s="117">
        <v>5000</v>
      </c>
      <c r="Q52" s="117">
        <v>5000</v>
      </c>
      <c r="R52" s="117">
        <v>5000</v>
      </c>
      <c r="S52" s="117">
        <v>5000</v>
      </c>
      <c r="T52" s="117"/>
      <c r="U52" s="117"/>
      <c r="V52" s="117"/>
      <c r="W52" s="117">
        <v>1000</v>
      </c>
      <c r="X52" s="117">
        <f t="shared" si="66"/>
        <v>1000</v>
      </c>
      <c r="Y52" s="117">
        <f t="shared" si="72"/>
        <v>20</v>
      </c>
      <c r="AA52" s="117"/>
      <c r="AB52" s="117"/>
      <c r="AC52" s="117">
        <v>1000</v>
      </c>
      <c r="AD52" s="117">
        <f t="shared" si="67"/>
        <v>1000</v>
      </c>
      <c r="AE52" s="117">
        <f t="shared" si="62"/>
        <v>20</v>
      </c>
      <c r="AG52" s="117">
        <f t="shared" si="73"/>
        <v>2000</v>
      </c>
      <c r="AH52" s="117">
        <f t="shared" si="74"/>
        <v>40</v>
      </c>
      <c r="AJ52" s="117">
        <v>1000</v>
      </c>
      <c r="AK52" s="117">
        <v>2000</v>
      </c>
      <c r="AL52" s="117"/>
      <c r="AM52" s="117">
        <f t="shared" si="68"/>
        <v>3000</v>
      </c>
      <c r="AN52" s="117">
        <f t="shared" si="63"/>
        <v>60</v>
      </c>
      <c r="AP52" s="117"/>
      <c r="AQ52" s="117"/>
      <c r="AR52" s="117"/>
      <c r="AS52" s="117">
        <f t="shared" si="69"/>
        <v>0</v>
      </c>
      <c r="AT52" s="117">
        <f t="shared" si="64"/>
        <v>0</v>
      </c>
      <c r="AV52" s="117">
        <f t="shared" si="70"/>
        <v>3000</v>
      </c>
      <c r="AW52" s="117">
        <f t="shared" si="75"/>
        <v>60</v>
      </c>
      <c r="AY52" s="117">
        <f t="shared" si="65"/>
        <v>5000</v>
      </c>
      <c r="AZ52" s="144">
        <f t="shared" si="76"/>
        <v>100</v>
      </c>
      <c r="BB52" s="117">
        <f t="shared" si="60"/>
        <v>0</v>
      </c>
      <c r="BC52" s="117">
        <f t="shared" si="71"/>
        <v>0</v>
      </c>
      <c r="BD52" s="117">
        <f t="shared" si="61"/>
        <v>5000</v>
      </c>
      <c r="BE52" s="93"/>
    </row>
    <row r="53" spans="1:57" ht="24.95" customHeight="1" x14ac:dyDescent="0.2">
      <c r="A53" s="74"/>
      <c r="B53" s="76"/>
      <c r="C53" s="76"/>
      <c r="D53" s="77"/>
      <c r="E53" s="78"/>
      <c r="F53" s="76"/>
      <c r="G53" s="79"/>
      <c r="H53" s="220" t="s">
        <v>71</v>
      </c>
      <c r="I53" s="221"/>
      <c r="J53" s="222"/>
      <c r="K53" s="223"/>
      <c r="L53" s="223"/>
      <c r="M53" s="224"/>
      <c r="N53" s="225" t="s">
        <v>72</v>
      </c>
      <c r="O53" s="226">
        <v>0</v>
      </c>
      <c r="P53" s="227">
        <f>P54</f>
        <v>2000</v>
      </c>
      <c r="Q53" s="227">
        <f t="shared" ref="Q53:R55" si="77">Q54</f>
        <v>2000</v>
      </c>
      <c r="R53" s="227">
        <f t="shared" si="77"/>
        <v>2000</v>
      </c>
      <c r="S53" s="227">
        <f>S54</f>
        <v>2000</v>
      </c>
      <c r="T53" s="227"/>
      <c r="U53" s="227">
        <f t="shared" ref="U53:W55" si="78">U54</f>
        <v>0</v>
      </c>
      <c r="V53" s="227">
        <f t="shared" si="78"/>
        <v>0</v>
      </c>
      <c r="W53" s="227">
        <f t="shared" si="78"/>
        <v>1000</v>
      </c>
      <c r="X53" s="227">
        <f t="shared" ref="X53:X56" si="79">U53+V53+W53</f>
        <v>1000</v>
      </c>
      <c r="Y53" s="227">
        <f t="shared" si="72"/>
        <v>50</v>
      </c>
      <c r="AA53" s="227">
        <f t="shared" ref="AA53:AC55" si="80">AA54</f>
        <v>0</v>
      </c>
      <c r="AB53" s="227">
        <f t="shared" si="80"/>
        <v>500</v>
      </c>
      <c r="AC53" s="227">
        <f t="shared" si="80"/>
        <v>0</v>
      </c>
      <c r="AD53" s="227">
        <f t="shared" ref="AD53:AD56" si="81">AA53+AB53+AC53</f>
        <v>500</v>
      </c>
      <c r="AE53" s="227">
        <f t="shared" si="62"/>
        <v>25</v>
      </c>
      <c r="AG53" s="227">
        <f t="shared" si="73"/>
        <v>1500</v>
      </c>
      <c r="AH53" s="227">
        <f t="shared" si="74"/>
        <v>75</v>
      </c>
      <c r="AJ53" s="227">
        <f t="shared" ref="AJ53:AL55" si="82">AJ54</f>
        <v>0</v>
      </c>
      <c r="AK53" s="227">
        <f t="shared" si="82"/>
        <v>500</v>
      </c>
      <c r="AL53" s="227">
        <f t="shared" si="82"/>
        <v>0</v>
      </c>
      <c r="AM53" s="227">
        <f t="shared" ref="AM53:AM56" si="83">AJ53+AK53+AL53</f>
        <v>500</v>
      </c>
      <c r="AN53" s="227">
        <f t="shared" si="63"/>
        <v>25</v>
      </c>
      <c r="AP53" s="227">
        <f t="shared" ref="AP53:AR55" si="84">AP54</f>
        <v>0</v>
      </c>
      <c r="AQ53" s="227">
        <f t="shared" si="84"/>
        <v>0</v>
      </c>
      <c r="AR53" s="227">
        <f t="shared" si="84"/>
        <v>0</v>
      </c>
      <c r="AS53" s="227">
        <f t="shared" ref="AS53:AS56" si="85">AP53+AQ53+AR53</f>
        <v>0</v>
      </c>
      <c r="AT53" s="227">
        <f t="shared" si="64"/>
        <v>0</v>
      </c>
      <c r="AV53" s="227">
        <f t="shared" si="70"/>
        <v>500</v>
      </c>
      <c r="AW53" s="227">
        <f t="shared" si="75"/>
        <v>25</v>
      </c>
      <c r="AY53" s="227">
        <f t="shared" si="65"/>
        <v>2000</v>
      </c>
      <c r="AZ53" s="227">
        <f t="shared" si="76"/>
        <v>100</v>
      </c>
      <c r="BB53" s="226">
        <f t="shared" si="60"/>
        <v>0</v>
      </c>
      <c r="BC53" s="227">
        <f t="shared" ref="BC53:BC56" si="86">BB53/(S53/100)</f>
        <v>0</v>
      </c>
      <c r="BD53" s="227">
        <f t="shared" si="61"/>
        <v>2000</v>
      </c>
      <c r="BE53" s="93"/>
    </row>
    <row r="54" spans="1:57" ht="24.95" customHeight="1" thickBot="1" x14ac:dyDescent="0.25">
      <c r="A54" s="74"/>
      <c r="B54" s="76"/>
      <c r="C54" s="76"/>
      <c r="D54" s="77"/>
      <c r="E54" s="78"/>
      <c r="F54" s="76"/>
      <c r="G54" s="79"/>
      <c r="H54" s="80"/>
      <c r="I54" s="118">
        <v>2</v>
      </c>
      <c r="J54" s="78"/>
      <c r="K54" s="76"/>
      <c r="L54" s="76"/>
      <c r="M54" s="77"/>
      <c r="N54" s="119" t="s">
        <v>51</v>
      </c>
      <c r="O54" s="120">
        <v>0</v>
      </c>
      <c r="P54" s="189">
        <f>P55</f>
        <v>2000</v>
      </c>
      <c r="Q54" s="189">
        <f t="shared" si="77"/>
        <v>2000</v>
      </c>
      <c r="R54" s="189">
        <f t="shared" si="77"/>
        <v>2000</v>
      </c>
      <c r="S54" s="189">
        <f>S55</f>
        <v>2000</v>
      </c>
      <c r="T54" s="189"/>
      <c r="U54" s="189">
        <f t="shared" si="78"/>
        <v>0</v>
      </c>
      <c r="V54" s="189">
        <f t="shared" si="78"/>
        <v>0</v>
      </c>
      <c r="W54" s="189">
        <f t="shared" si="78"/>
        <v>1000</v>
      </c>
      <c r="X54" s="189">
        <f t="shared" si="79"/>
        <v>1000</v>
      </c>
      <c r="Y54" s="189">
        <f t="shared" si="72"/>
        <v>50</v>
      </c>
      <c r="AA54" s="189">
        <f t="shared" si="80"/>
        <v>0</v>
      </c>
      <c r="AB54" s="189">
        <f t="shared" si="80"/>
        <v>500</v>
      </c>
      <c r="AC54" s="189">
        <f t="shared" si="80"/>
        <v>0</v>
      </c>
      <c r="AD54" s="189">
        <f t="shared" si="81"/>
        <v>500</v>
      </c>
      <c r="AE54" s="189">
        <f t="shared" si="62"/>
        <v>25</v>
      </c>
      <c r="AG54" s="189">
        <f t="shared" si="73"/>
        <v>1500</v>
      </c>
      <c r="AH54" s="189">
        <f t="shared" si="74"/>
        <v>75</v>
      </c>
      <c r="AJ54" s="189">
        <f t="shared" si="82"/>
        <v>0</v>
      </c>
      <c r="AK54" s="189">
        <f t="shared" si="82"/>
        <v>500</v>
      </c>
      <c r="AL54" s="189">
        <f t="shared" si="82"/>
        <v>0</v>
      </c>
      <c r="AM54" s="189">
        <f t="shared" si="83"/>
        <v>500</v>
      </c>
      <c r="AN54" s="189">
        <f t="shared" si="63"/>
        <v>25</v>
      </c>
      <c r="AP54" s="189">
        <f t="shared" si="84"/>
        <v>0</v>
      </c>
      <c r="AQ54" s="189">
        <f t="shared" si="84"/>
        <v>0</v>
      </c>
      <c r="AR54" s="189">
        <f t="shared" si="84"/>
        <v>0</v>
      </c>
      <c r="AS54" s="189">
        <f t="shared" si="85"/>
        <v>0</v>
      </c>
      <c r="AT54" s="189">
        <f t="shared" si="64"/>
        <v>0</v>
      </c>
      <c r="AV54" s="189">
        <f t="shared" si="70"/>
        <v>500</v>
      </c>
      <c r="AW54" s="189">
        <f t="shared" si="75"/>
        <v>25</v>
      </c>
      <c r="AY54" s="189">
        <f t="shared" si="65"/>
        <v>2000</v>
      </c>
      <c r="AZ54" s="189">
        <f t="shared" si="76"/>
        <v>100</v>
      </c>
      <c r="BB54" s="120">
        <f t="shared" si="60"/>
        <v>0</v>
      </c>
      <c r="BC54" s="189">
        <f t="shared" si="86"/>
        <v>0</v>
      </c>
      <c r="BD54" s="189">
        <f t="shared" si="61"/>
        <v>2000</v>
      </c>
      <c r="BE54" s="93"/>
    </row>
    <row r="55" spans="1:57" ht="24.95" customHeight="1" thickBot="1" x14ac:dyDescent="0.25">
      <c r="A55" s="74"/>
      <c r="B55" s="76"/>
      <c r="C55" s="76"/>
      <c r="D55" s="77"/>
      <c r="E55" s="78"/>
      <c r="F55" s="76"/>
      <c r="G55" s="79"/>
      <c r="H55" s="191"/>
      <c r="I55" s="192"/>
      <c r="J55" s="124" t="s">
        <v>60</v>
      </c>
      <c r="K55" s="178"/>
      <c r="L55" s="178"/>
      <c r="M55" s="179"/>
      <c r="N55" s="101" t="s">
        <v>61</v>
      </c>
      <c r="O55" s="102">
        <v>0</v>
      </c>
      <c r="P55" s="193">
        <f>P56</f>
        <v>2000</v>
      </c>
      <c r="Q55" s="193">
        <f t="shared" si="77"/>
        <v>2000</v>
      </c>
      <c r="R55" s="193">
        <f t="shared" si="77"/>
        <v>2000</v>
      </c>
      <c r="S55" s="193">
        <f>S56</f>
        <v>2000</v>
      </c>
      <c r="T55" s="193"/>
      <c r="U55" s="193">
        <f>U56</f>
        <v>0</v>
      </c>
      <c r="V55" s="193">
        <f t="shared" si="78"/>
        <v>0</v>
      </c>
      <c r="W55" s="193">
        <f t="shared" si="78"/>
        <v>1000</v>
      </c>
      <c r="X55" s="193">
        <f t="shared" si="79"/>
        <v>1000</v>
      </c>
      <c r="Y55" s="86">
        <f t="shared" si="72"/>
        <v>50</v>
      </c>
      <c r="AA55" s="193">
        <f>AA56</f>
        <v>0</v>
      </c>
      <c r="AB55" s="193">
        <f t="shared" si="80"/>
        <v>500</v>
      </c>
      <c r="AC55" s="193">
        <f t="shared" si="80"/>
        <v>0</v>
      </c>
      <c r="AD55" s="193">
        <f t="shared" si="81"/>
        <v>500</v>
      </c>
      <c r="AE55" s="170">
        <f t="shared" si="62"/>
        <v>25</v>
      </c>
      <c r="AG55" s="193">
        <f t="shared" si="73"/>
        <v>1500</v>
      </c>
      <c r="AH55" s="193">
        <f t="shared" si="74"/>
        <v>75</v>
      </c>
      <c r="AJ55" s="193">
        <f>AJ56</f>
        <v>0</v>
      </c>
      <c r="AK55" s="193">
        <f t="shared" si="82"/>
        <v>500</v>
      </c>
      <c r="AL55" s="193">
        <f t="shared" si="82"/>
        <v>0</v>
      </c>
      <c r="AM55" s="193">
        <f t="shared" si="83"/>
        <v>500</v>
      </c>
      <c r="AN55" s="170">
        <f t="shared" si="63"/>
        <v>25</v>
      </c>
      <c r="AP55" s="193">
        <f>AP56</f>
        <v>0</v>
      </c>
      <c r="AQ55" s="193">
        <f t="shared" si="84"/>
        <v>0</v>
      </c>
      <c r="AR55" s="193">
        <f t="shared" si="84"/>
        <v>0</v>
      </c>
      <c r="AS55" s="193">
        <f t="shared" si="85"/>
        <v>0</v>
      </c>
      <c r="AT55" s="170">
        <f t="shared" si="64"/>
        <v>0</v>
      </c>
      <c r="AV55" s="193">
        <f t="shared" si="70"/>
        <v>500</v>
      </c>
      <c r="AW55" s="86">
        <f t="shared" si="75"/>
        <v>25</v>
      </c>
      <c r="AY55" s="193">
        <f t="shared" si="65"/>
        <v>2000</v>
      </c>
      <c r="AZ55" s="193">
        <f t="shared" si="76"/>
        <v>100</v>
      </c>
      <c r="BB55" s="102">
        <f t="shared" si="60"/>
        <v>0</v>
      </c>
      <c r="BC55" s="193">
        <f t="shared" si="86"/>
        <v>0</v>
      </c>
      <c r="BD55" s="193">
        <f t="shared" si="61"/>
        <v>2000</v>
      </c>
      <c r="BE55" s="93"/>
    </row>
    <row r="56" spans="1:57" ht="24.95" customHeight="1" x14ac:dyDescent="0.2">
      <c r="A56" s="74"/>
      <c r="B56" s="76"/>
      <c r="C56" s="76"/>
      <c r="D56" s="77"/>
      <c r="E56" s="78"/>
      <c r="F56" s="76"/>
      <c r="G56" s="79"/>
      <c r="H56" s="80"/>
      <c r="I56" s="81"/>
      <c r="J56" s="78"/>
      <c r="K56" s="127">
        <v>1</v>
      </c>
      <c r="L56" s="83"/>
      <c r="M56" s="77"/>
      <c r="N56" s="128" t="s">
        <v>62</v>
      </c>
      <c r="O56" s="129">
        <v>0</v>
      </c>
      <c r="P56" s="117">
        <v>2000</v>
      </c>
      <c r="Q56" s="117">
        <v>2000</v>
      </c>
      <c r="R56" s="117">
        <v>2000</v>
      </c>
      <c r="S56" s="117">
        <v>2000</v>
      </c>
      <c r="T56" s="117"/>
      <c r="U56" s="117"/>
      <c r="V56" s="117"/>
      <c r="W56" s="117">
        <v>1000</v>
      </c>
      <c r="X56" s="117">
        <f t="shared" si="79"/>
        <v>1000</v>
      </c>
      <c r="Y56" s="86">
        <f t="shared" si="72"/>
        <v>50</v>
      </c>
      <c r="AA56" s="117"/>
      <c r="AB56" s="117">
        <v>500</v>
      </c>
      <c r="AC56" s="117"/>
      <c r="AD56" s="117">
        <f t="shared" si="81"/>
        <v>500</v>
      </c>
      <c r="AE56" s="170">
        <f t="shared" si="62"/>
        <v>25</v>
      </c>
      <c r="AG56" s="117">
        <f t="shared" si="73"/>
        <v>1500</v>
      </c>
      <c r="AH56" s="117">
        <f t="shared" si="74"/>
        <v>75</v>
      </c>
      <c r="AJ56" s="117"/>
      <c r="AK56" s="117">
        <v>500</v>
      </c>
      <c r="AL56" s="117"/>
      <c r="AM56" s="117">
        <f t="shared" si="83"/>
        <v>500</v>
      </c>
      <c r="AN56" s="170">
        <f t="shared" si="63"/>
        <v>25</v>
      </c>
      <c r="AP56" s="117"/>
      <c r="AQ56" s="117"/>
      <c r="AR56" s="117"/>
      <c r="AS56" s="117">
        <f t="shared" si="85"/>
        <v>0</v>
      </c>
      <c r="AT56" s="170">
        <f t="shared" si="64"/>
        <v>0</v>
      </c>
      <c r="AV56" s="117">
        <f t="shared" si="70"/>
        <v>500</v>
      </c>
      <c r="AW56" s="86">
        <f t="shared" si="75"/>
        <v>25</v>
      </c>
      <c r="AY56" s="117">
        <f t="shared" si="65"/>
        <v>2000</v>
      </c>
      <c r="AZ56" s="117">
        <f t="shared" si="76"/>
        <v>100</v>
      </c>
      <c r="BB56" s="117">
        <f t="shared" si="60"/>
        <v>0</v>
      </c>
      <c r="BC56" s="117">
        <f t="shared" si="86"/>
        <v>0</v>
      </c>
      <c r="BD56" s="117">
        <f t="shared" si="61"/>
        <v>2000</v>
      </c>
      <c r="BE56" s="93"/>
    </row>
    <row r="57" spans="1:57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41"/>
  <sheetViews>
    <sheetView zoomScale="85" workbookViewId="0">
      <pane xSplit="17" ySplit="12" topLeftCell="S55" activePane="bottomRight" state="frozen"/>
      <selection activeCell="E26" sqref="E26"/>
      <selection pane="topRight" activeCell="E26" sqref="E26"/>
      <selection pane="bottomLeft" activeCell="E26" sqref="E26"/>
      <selection pane="bottomRight" activeCell="A15" sqref="A15:XFD60"/>
    </sheetView>
  </sheetViews>
  <sheetFormatPr defaultRowHeight="12.75" x14ac:dyDescent="0.2"/>
  <cols>
    <col min="1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3.85546875" style="36" customWidth="1"/>
    <col min="25" max="25" width="9.85546875" style="36" customWidth="1"/>
    <col min="26" max="26" width="1.7109375" style="36" customWidth="1"/>
    <col min="27" max="29" width="14.5703125" style="36" customWidth="1"/>
    <col min="30" max="30" width="18.42578125" style="36" customWidth="1"/>
    <col min="31" max="31" width="11.7109375" style="36" customWidth="1"/>
    <col min="32" max="32" width="2.42578125" style="36" customWidth="1"/>
    <col min="33" max="33" width="17" style="36" customWidth="1"/>
    <col min="34" max="34" width="11.7109375" style="36" customWidth="1"/>
    <col min="35" max="35" width="3" style="36" customWidth="1"/>
    <col min="36" max="38" width="14.5703125" style="36" customWidth="1"/>
    <col min="39" max="39" width="18.42578125" style="36" customWidth="1"/>
    <col min="40" max="40" width="11.7109375" style="36" customWidth="1"/>
    <col min="41" max="41" width="2.42578125" style="36" customWidth="1"/>
    <col min="42" max="44" width="14.5703125" style="36" customWidth="1"/>
    <col min="45" max="45" width="18.42578125" style="36" customWidth="1"/>
    <col min="46" max="46" width="11.7109375" style="36" customWidth="1"/>
    <col min="47" max="47" width="1.85546875" style="36" customWidth="1"/>
    <col min="48" max="48" width="14.85546875" style="36" customWidth="1"/>
    <col min="49" max="49" width="11.7109375" style="36" customWidth="1"/>
    <col min="50" max="50" width="3.28515625" style="36" customWidth="1"/>
    <col min="51" max="51" width="14.5703125" style="36" customWidth="1"/>
    <col min="52" max="52" width="11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8.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6.25" customHeight="1" x14ac:dyDescent="0.25">
      <c r="A5" s="383" t="s">
        <v>172</v>
      </c>
      <c r="B5" s="383"/>
      <c r="C5" s="383"/>
      <c r="D5" s="383" t="s">
        <v>174</v>
      </c>
      <c r="E5" s="574" t="s">
        <v>97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9922000</v>
      </c>
      <c r="T11" s="72"/>
      <c r="U11" s="72">
        <f t="shared" ref="U11:W13" si="0">U12</f>
        <v>1110000</v>
      </c>
      <c r="V11" s="72">
        <f t="shared" si="0"/>
        <v>767000</v>
      </c>
      <c r="W11" s="72">
        <f t="shared" si="0"/>
        <v>808500</v>
      </c>
      <c r="X11" s="72">
        <f t="shared" ref="X11:X12" si="1">U11+V11+W11</f>
        <v>2685500</v>
      </c>
      <c r="Y11" s="72">
        <f>X11/(S11/100)</f>
        <v>27.06611570247934</v>
      </c>
      <c r="Z11" s="73"/>
      <c r="AA11" s="72">
        <f t="shared" ref="AA11:AC13" si="2">AA12</f>
        <v>792500</v>
      </c>
      <c r="AB11" s="72">
        <f t="shared" si="2"/>
        <v>793000</v>
      </c>
      <c r="AC11" s="72">
        <f t="shared" si="2"/>
        <v>795500</v>
      </c>
      <c r="AD11" s="72">
        <f t="shared" ref="AD11:AD12" si="3">AA11+AB11+AC11</f>
        <v>2381000</v>
      </c>
      <c r="AE11" s="72">
        <f>AD11/(S11/100)</f>
        <v>23.99717798830881</v>
      </c>
      <c r="AF11" s="73"/>
      <c r="AG11" s="72">
        <f t="shared" ref="AG11:AG12" si="4">X11+AD11</f>
        <v>5066500</v>
      </c>
      <c r="AH11" s="72">
        <f>AG11/(S11/100)</f>
        <v>51.06329369078815</v>
      </c>
      <c r="AI11" s="73"/>
      <c r="AJ11" s="72" t="e">
        <f>AJ12</f>
        <v>#REF!</v>
      </c>
      <c r="AK11" s="72">
        <f>AK12</f>
        <v>812500</v>
      </c>
      <c r="AL11" s="72">
        <f>AL12</f>
        <v>838500</v>
      </c>
      <c r="AM11" s="72">
        <f>AM12</f>
        <v>2476500</v>
      </c>
      <c r="AN11" s="72">
        <f>AM11/(S11/100)</f>
        <v>24.959685547268695</v>
      </c>
      <c r="AO11" s="73"/>
      <c r="AP11" s="72">
        <f t="shared" ref="AP11:AR13" si="5">AP12</f>
        <v>845000</v>
      </c>
      <c r="AQ11" s="72">
        <f t="shared" si="5"/>
        <v>832500</v>
      </c>
      <c r="AR11" s="72">
        <f t="shared" si="5"/>
        <v>701500</v>
      </c>
      <c r="AS11" s="72">
        <f t="shared" ref="AS11:AS12" si="6">AP11+AQ11+AR11</f>
        <v>2379000</v>
      </c>
      <c r="AT11" s="72">
        <f>AS11/(S11/100)</f>
        <v>23.977020761943155</v>
      </c>
      <c r="AU11" s="73"/>
      <c r="AV11" s="72">
        <f t="shared" ref="AV11:AV12" si="7">AM11+AS11</f>
        <v>4855500</v>
      </c>
      <c r="AW11" s="72">
        <f>AV11/(S11/100)</f>
        <v>48.93670630921185</v>
      </c>
      <c r="AX11" s="73"/>
      <c r="AY11" s="72">
        <f>AG11+AV11</f>
        <v>9922000</v>
      </c>
      <c r="AZ11" s="72">
        <f>AY11/(S11/100)</f>
        <v>100</v>
      </c>
      <c r="BA11" s="73"/>
      <c r="BB11" s="71">
        <f t="shared" ref="BB11:BB12" si="8">S11-AY11</f>
        <v>0</v>
      </c>
      <c r="BC11" s="72">
        <f t="shared" ref="BC11:BC12" si="9">BB11/(S11/100)</f>
        <v>0</v>
      </c>
      <c r="BD11" s="72">
        <f t="shared" ref="BD11:BD12" si="10">S11-BB11</f>
        <v>9922000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#REF!+#REF!+P13+#REF!+#REF!</f>
        <v>#REF!</v>
      </c>
      <c r="Q12" s="86" t="e">
        <f>#REF!+#REF!+Q13+#REF!+#REF!</f>
        <v>#REF!</v>
      </c>
      <c r="R12" s="87" t="e">
        <f>#REF!+#REF!+#REF!+R13+#REF!</f>
        <v>#REF!</v>
      </c>
      <c r="S12" s="86">
        <f>S13</f>
        <v>9922000</v>
      </c>
      <c r="T12" s="86"/>
      <c r="U12" s="86">
        <f t="shared" si="0"/>
        <v>1110000</v>
      </c>
      <c r="V12" s="86">
        <f t="shared" si="0"/>
        <v>767000</v>
      </c>
      <c r="W12" s="86">
        <f t="shared" si="0"/>
        <v>808500</v>
      </c>
      <c r="X12" s="86">
        <f t="shared" si="1"/>
        <v>2685500</v>
      </c>
      <c r="Y12" s="86">
        <f t="shared" ref="Y12" si="11">X12/(S12/100)</f>
        <v>27.06611570247934</v>
      </c>
      <c r="AA12" s="86">
        <f t="shared" si="2"/>
        <v>792500</v>
      </c>
      <c r="AB12" s="86">
        <f t="shared" si="2"/>
        <v>793000</v>
      </c>
      <c r="AC12" s="86">
        <f t="shared" si="2"/>
        <v>795500</v>
      </c>
      <c r="AD12" s="86">
        <f t="shared" si="3"/>
        <v>2381000</v>
      </c>
      <c r="AE12" s="86">
        <f t="shared" ref="AE12" si="12">AD12/(S12/100)</f>
        <v>23.99717798830881</v>
      </c>
      <c r="AG12" s="86">
        <f t="shared" si="4"/>
        <v>5066500</v>
      </c>
      <c r="AH12" s="86">
        <f t="shared" ref="AH12" si="13">AG12/(S12/100)</f>
        <v>51.06329369078815</v>
      </c>
      <c r="AJ12" s="86" t="e">
        <f>#REF!+#REF!+AJ13+#REF!+#REF!</f>
        <v>#REF!</v>
      </c>
      <c r="AK12" s="86">
        <f t="shared" ref="AK12:AM13" si="14">AK13</f>
        <v>812500</v>
      </c>
      <c r="AL12" s="86">
        <f t="shared" si="14"/>
        <v>838500</v>
      </c>
      <c r="AM12" s="86">
        <f t="shared" si="14"/>
        <v>2476500</v>
      </c>
      <c r="AN12" s="86">
        <f t="shared" ref="AN12" si="15">AM12/(S12/100)</f>
        <v>24.959685547268695</v>
      </c>
      <c r="AP12" s="86">
        <f t="shared" si="5"/>
        <v>845000</v>
      </c>
      <c r="AQ12" s="86">
        <f t="shared" si="5"/>
        <v>832500</v>
      </c>
      <c r="AR12" s="86">
        <f t="shared" si="5"/>
        <v>701500</v>
      </c>
      <c r="AS12" s="86">
        <f t="shared" si="6"/>
        <v>2379000</v>
      </c>
      <c r="AT12" s="86">
        <f t="shared" ref="AT12" si="16">AS12/(S12/100)</f>
        <v>23.977020761943155</v>
      </c>
      <c r="AV12" s="86">
        <f t="shared" si="7"/>
        <v>4855500</v>
      </c>
      <c r="AW12" s="86">
        <f t="shared" ref="AW12" si="17">AV12/(S12/100)</f>
        <v>48.93670630921185</v>
      </c>
      <c r="AY12" s="86">
        <f t="shared" ref="AY12" si="18">AG12+AV12</f>
        <v>9922000</v>
      </c>
      <c r="AZ12" s="86">
        <f t="shared" ref="AZ12" si="19">AY12/(S12/100)</f>
        <v>100</v>
      </c>
      <c r="BB12" s="85">
        <f t="shared" si="8"/>
        <v>0</v>
      </c>
      <c r="BC12" s="86">
        <f t="shared" si="9"/>
        <v>0</v>
      </c>
      <c r="BD12" s="86">
        <f t="shared" si="10"/>
        <v>9922000</v>
      </c>
    </row>
    <row r="13" spans="1:57" ht="30" customHeight="1" x14ac:dyDescent="0.2">
      <c r="A13" s="74"/>
      <c r="B13" s="76"/>
      <c r="C13" s="88" t="s">
        <v>89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234" t="s">
        <v>90</v>
      </c>
      <c r="O13" s="235">
        <v>27822000</v>
      </c>
      <c r="P13" s="236" t="e">
        <f>#REF!+#REF!+P14+#REF!+#REF!</f>
        <v>#REF!</v>
      </c>
      <c r="Q13" s="237" t="e">
        <f>#REF!+#REF!+Q14+#REF!+#REF!</f>
        <v>#REF!</v>
      </c>
      <c r="R13" s="238" t="e">
        <f>#REF!+#REF!+R14+#REF!+#REF!</f>
        <v>#REF!</v>
      </c>
      <c r="S13" s="236">
        <f>S14</f>
        <v>9922000</v>
      </c>
      <c r="T13" s="236"/>
      <c r="U13" s="236">
        <f t="shared" si="0"/>
        <v>1110000</v>
      </c>
      <c r="V13" s="236">
        <f t="shared" si="0"/>
        <v>767000</v>
      </c>
      <c r="W13" s="236">
        <f t="shared" si="0"/>
        <v>808500</v>
      </c>
      <c r="X13" s="236">
        <f t="shared" ref="X13" si="20">U13+V13+W13</f>
        <v>2685500</v>
      </c>
      <c r="Y13" s="236">
        <f t="shared" ref="Y13" si="21">X13/(S13/100)</f>
        <v>27.06611570247934</v>
      </c>
      <c r="AA13" s="236">
        <f t="shared" si="2"/>
        <v>792500</v>
      </c>
      <c r="AB13" s="236">
        <f t="shared" si="2"/>
        <v>793000</v>
      </c>
      <c r="AC13" s="236">
        <f t="shared" si="2"/>
        <v>795500</v>
      </c>
      <c r="AD13" s="236">
        <f t="shared" ref="AD13" si="22">AA13+AB13+AC13</f>
        <v>2381000</v>
      </c>
      <c r="AE13" s="236">
        <f t="shared" ref="AE13" si="23">AD13/(S13/100)</f>
        <v>23.99717798830881</v>
      </c>
      <c r="AG13" s="236">
        <f t="shared" ref="AG13" si="24">X13+AD13</f>
        <v>5066500</v>
      </c>
      <c r="AH13" s="236">
        <f t="shared" ref="AH13" si="25">AG13/(S13/100)</f>
        <v>51.06329369078815</v>
      </c>
      <c r="AJ13" s="236" t="e">
        <f>#REF!+#REF!+AJ14+#REF!+#REF!</f>
        <v>#REF!</v>
      </c>
      <c r="AK13" s="236">
        <f t="shared" si="14"/>
        <v>812500</v>
      </c>
      <c r="AL13" s="236">
        <f t="shared" si="14"/>
        <v>838500</v>
      </c>
      <c r="AM13" s="236">
        <f t="shared" si="14"/>
        <v>2476500</v>
      </c>
      <c r="AN13" s="236">
        <f t="shared" ref="AN13" si="26">AM13/(S13/100)</f>
        <v>24.959685547268695</v>
      </c>
      <c r="AP13" s="236">
        <f t="shared" si="5"/>
        <v>845000</v>
      </c>
      <c r="AQ13" s="236">
        <f t="shared" si="5"/>
        <v>832500</v>
      </c>
      <c r="AR13" s="236">
        <f t="shared" si="5"/>
        <v>701500</v>
      </c>
      <c r="AS13" s="236">
        <f t="shared" ref="AS13" si="27">AP13+AQ13+AR13</f>
        <v>2379000</v>
      </c>
      <c r="AT13" s="236">
        <f t="shared" ref="AT13" si="28">AS13/(S13/100)</f>
        <v>23.977020761943155</v>
      </c>
      <c r="AV13" s="236">
        <f t="shared" ref="AV13" si="29">AM13+AS13</f>
        <v>4855500</v>
      </c>
      <c r="AW13" s="236">
        <f t="shared" ref="AW13" si="30">AV13/(S13/100)</f>
        <v>48.93670630921185</v>
      </c>
      <c r="AY13" s="236">
        <f t="shared" ref="AY13" si="31">AG13+AV13</f>
        <v>9922000</v>
      </c>
      <c r="AZ13" s="236">
        <f t="shared" ref="AZ13" si="32">AY13/(S13/100)</f>
        <v>100</v>
      </c>
      <c r="BB13" s="235">
        <f t="shared" ref="BB13" si="33">S13-AY13</f>
        <v>0</v>
      </c>
      <c r="BC13" s="236">
        <f t="shared" ref="BC13" si="34">BB13/(S13/100)</f>
        <v>0</v>
      </c>
      <c r="BD13" s="236">
        <f t="shared" ref="BD13" si="35">S13-BB13</f>
        <v>9922000</v>
      </c>
      <c r="BE13" s="93"/>
    </row>
    <row r="14" spans="1:57" ht="30" customHeight="1" x14ac:dyDescent="0.2">
      <c r="A14" s="74"/>
      <c r="B14" s="76"/>
      <c r="C14" s="76"/>
      <c r="D14" s="386" t="s">
        <v>96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97</v>
      </c>
      <c r="O14" s="396">
        <v>7344000</v>
      </c>
      <c r="P14" s="397">
        <f t="shared" ref="P14:W16" si="36">P15</f>
        <v>9922000</v>
      </c>
      <c r="Q14" s="399">
        <f t="shared" si="36"/>
        <v>10719000</v>
      </c>
      <c r="R14" s="400">
        <f t="shared" si="36"/>
        <v>11544000</v>
      </c>
      <c r="S14" s="397">
        <f t="shared" si="36"/>
        <v>9922000</v>
      </c>
      <c r="T14" s="397"/>
      <c r="U14" s="397">
        <f t="shared" si="36"/>
        <v>1110000</v>
      </c>
      <c r="V14" s="397">
        <f t="shared" si="36"/>
        <v>767000</v>
      </c>
      <c r="W14" s="397">
        <f t="shared" si="36"/>
        <v>808500</v>
      </c>
      <c r="X14" s="397">
        <f t="shared" ref="X14:X52" si="37">U14+V14+W14</f>
        <v>2685500</v>
      </c>
      <c r="Y14" s="397">
        <f t="shared" ref="Y14:Y54" si="38">X14/(S14/100)</f>
        <v>27.06611570247934</v>
      </c>
      <c r="Z14" s="398"/>
      <c r="AA14" s="397">
        <f t="shared" ref="AA14:AC16" si="39">AA15</f>
        <v>792500</v>
      </c>
      <c r="AB14" s="397">
        <f t="shared" si="39"/>
        <v>793000</v>
      </c>
      <c r="AC14" s="397">
        <f t="shared" si="39"/>
        <v>795500</v>
      </c>
      <c r="AD14" s="397">
        <f t="shared" ref="AD14:AD30" si="40">AA14+AB14+AC14</f>
        <v>2381000</v>
      </c>
      <c r="AE14" s="397">
        <f t="shared" ref="AE14:AE19" si="41">AD14/(S14/100)</f>
        <v>23.99717798830881</v>
      </c>
      <c r="AF14" s="398"/>
      <c r="AG14" s="397">
        <f t="shared" ref="AG14:AG54" si="42">X14+AD14</f>
        <v>5066500</v>
      </c>
      <c r="AH14" s="397">
        <f t="shared" ref="AH14:AH54" si="43">AG14/(S14/100)</f>
        <v>51.06329369078815</v>
      </c>
      <c r="AI14" s="398"/>
      <c r="AJ14" s="397">
        <f t="shared" ref="AJ14:AL16" si="44">AJ15</f>
        <v>825500</v>
      </c>
      <c r="AK14" s="397">
        <f t="shared" si="44"/>
        <v>812500</v>
      </c>
      <c r="AL14" s="397">
        <f t="shared" si="44"/>
        <v>838500</v>
      </c>
      <c r="AM14" s="397">
        <f t="shared" ref="AM14:AM30" si="45">AJ14+AK14+AL14</f>
        <v>2476500</v>
      </c>
      <c r="AN14" s="397">
        <f t="shared" ref="AN14:AN19" si="46">AM14/(S14/100)</f>
        <v>24.959685547268695</v>
      </c>
      <c r="AO14" s="398"/>
      <c r="AP14" s="397">
        <f t="shared" ref="AP14:AR16" si="47">AP15</f>
        <v>845000</v>
      </c>
      <c r="AQ14" s="397">
        <f t="shared" si="47"/>
        <v>832500</v>
      </c>
      <c r="AR14" s="397">
        <f t="shared" si="47"/>
        <v>701500</v>
      </c>
      <c r="AS14" s="397">
        <f t="shared" ref="AS14:AS30" si="48">AP14+AQ14+AR14</f>
        <v>2379000</v>
      </c>
      <c r="AT14" s="397">
        <f t="shared" ref="AT14:AT19" si="49">AS14/(S14/100)</f>
        <v>23.977020761943155</v>
      </c>
      <c r="AU14" s="398"/>
      <c r="AV14" s="397">
        <f t="shared" ref="AV14:AV54" si="50">AM14+AS14</f>
        <v>4855500</v>
      </c>
      <c r="AW14" s="397">
        <f t="shared" ref="AW14:AW54" si="51">AV14/(S14/100)</f>
        <v>48.93670630921185</v>
      </c>
      <c r="AX14" s="398"/>
      <c r="AY14" s="397">
        <f t="shared" ref="AY14:AY54" si="52">AG14+AV14</f>
        <v>9922000</v>
      </c>
      <c r="AZ14" s="397">
        <f t="shared" ref="AZ14:AZ54" si="53">AY14/(S14/100)</f>
        <v>100</v>
      </c>
      <c r="BB14" s="95">
        <f t="shared" ref="BB14:BB39" si="54">S14-AY14</f>
        <v>0</v>
      </c>
      <c r="BC14" s="96">
        <f t="shared" ref="BC14:BC42" si="55">BB14/(S14/100)</f>
        <v>0</v>
      </c>
      <c r="BD14" s="96">
        <f t="shared" ref="BD14:BD39" si="56">S14-BB14</f>
        <v>9922000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7344000</v>
      </c>
      <c r="P15" s="99">
        <f t="shared" si="36"/>
        <v>9922000</v>
      </c>
      <c r="Q15" s="86">
        <f t="shared" si="36"/>
        <v>10719000</v>
      </c>
      <c r="R15" s="87">
        <f t="shared" si="36"/>
        <v>11544000</v>
      </c>
      <c r="S15" s="99">
        <f t="shared" si="36"/>
        <v>9922000</v>
      </c>
      <c r="T15" s="99"/>
      <c r="U15" s="99">
        <f t="shared" si="36"/>
        <v>1110000</v>
      </c>
      <c r="V15" s="99">
        <f t="shared" si="36"/>
        <v>767000</v>
      </c>
      <c r="W15" s="99">
        <f t="shared" si="36"/>
        <v>808500</v>
      </c>
      <c r="X15" s="99">
        <f t="shared" si="37"/>
        <v>2685500</v>
      </c>
      <c r="Y15" s="99">
        <f t="shared" si="38"/>
        <v>27.06611570247934</v>
      </c>
      <c r="AA15" s="99">
        <f t="shared" si="39"/>
        <v>792500</v>
      </c>
      <c r="AB15" s="99">
        <f t="shared" si="39"/>
        <v>793000</v>
      </c>
      <c r="AC15" s="99">
        <f t="shared" si="39"/>
        <v>795500</v>
      </c>
      <c r="AD15" s="99">
        <f t="shared" si="40"/>
        <v>2381000</v>
      </c>
      <c r="AE15" s="99">
        <f t="shared" si="41"/>
        <v>23.99717798830881</v>
      </c>
      <c r="AG15" s="99">
        <f t="shared" si="42"/>
        <v>5066500</v>
      </c>
      <c r="AH15" s="99">
        <f t="shared" si="43"/>
        <v>51.06329369078815</v>
      </c>
      <c r="AJ15" s="99">
        <f t="shared" si="44"/>
        <v>825500</v>
      </c>
      <c r="AK15" s="99">
        <f t="shared" si="44"/>
        <v>812500</v>
      </c>
      <c r="AL15" s="99">
        <f t="shared" si="44"/>
        <v>838500</v>
      </c>
      <c r="AM15" s="99">
        <f t="shared" si="45"/>
        <v>2476500</v>
      </c>
      <c r="AN15" s="99">
        <f t="shared" si="46"/>
        <v>24.959685547268695</v>
      </c>
      <c r="AP15" s="99">
        <f t="shared" si="47"/>
        <v>845000</v>
      </c>
      <c r="AQ15" s="99">
        <f t="shared" si="47"/>
        <v>832500</v>
      </c>
      <c r="AR15" s="99">
        <f t="shared" si="47"/>
        <v>701500</v>
      </c>
      <c r="AS15" s="99">
        <f t="shared" si="48"/>
        <v>2379000</v>
      </c>
      <c r="AT15" s="99">
        <f t="shared" si="49"/>
        <v>23.977020761943155</v>
      </c>
      <c r="AV15" s="99">
        <f t="shared" si="50"/>
        <v>4855500</v>
      </c>
      <c r="AW15" s="99">
        <f t="shared" si="51"/>
        <v>48.93670630921185</v>
      </c>
      <c r="AY15" s="99">
        <f t="shared" si="52"/>
        <v>9922000</v>
      </c>
      <c r="AZ15" s="99">
        <f t="shared" si="53"/>
        <v>100</v>
      </c>
      <c r="BB15" s="98">
        <f t="shared" si="54"/>
        <v>0</v>
      </c>
      <c r="BC15" s="99">
        <f t="shared" si="55"/>
        <v>0</v>
      </c>
      <c r="BD15" s="99">
        <f t="shared" si="56"/>
        <v>9922000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7344000</v>
      </c>
      <c r="P16" s="103">
        <f t="shared" si="36"/>
        <v>9922000</v>
      </c>
      <c r="Q16" s="125">
        <f t="shared" si="36"/>
        <v>10719000</v>
      </c>
      <c r="R16" s="126">
        <f t="shared" si="36"/>
        <v>11544000</v>
      </c>
      <c r="S16" s="103">
        <f t="shared" si="36"/>
        <v>9922000</v>
      </c>
      <c r="T16" s="103"/>
      <c r="U16" s="103">
        <f t="shared" si="36"/>
        <v>1110000</v>
      </c>
      <c r="V16" s="103">
        <f t="shared" si="36"/>
        <v>767000</v>
      </c>
      <c r="W16" s="103">
        <f t="shared" si="36"/>
        <v>808500</v>
      </c>
      <c r="X16" s="103">
        <f t="shared" si="37"/>
        <v>2685500</v>
      </c>
      <c r="Y16" s="103">
        <f t="shared" si="38"/>
        <v>27.06611570247934</v>
      </c>
      <c r="AA16" s="103">
        <f t="shared" si="39"/>
        <v>792500</v>
      </c>
      <c r="AB16" s="103">
        <f t="shared" si="39"/>
        <v>793000</v>
      </c>
      <c r="AC16" s="103">
        <f t="shared" si="39"/>
        <v>795500</v>
      </c>
      <c r="AD16" s="103">
        <f t="shared" si="40"/>
        <v>2381000</v>
      </c>
      <c r="AE16" s="103">
        <f t="shared" si="41"/>
        <v>23.99717798830881</v>
      </c>
      <c r="AG16" s="103">
        <f t="shared" si="42"/>
        <v>5066500</v>
      </c>
      <c r="AH16" s="103">
        <f t="shared" si="43"/>
        <v>51.06329369078815</v>
      </c>
      <c r="AJ16" s="103">
        <f t="shared" si="44"/>
        <v>825500</v>
      </c>
      <c r="AK16" s="103">
        <f t="shared" si="44"/>
        <v>812500</v>
      </c>
      <c r="AL16" s="103">
        <f t="shared" si="44"/>
        <v>838500</v>
      </c>
      <c r="AM16" s="103">
        <f t="shared" si="45"/>
        <v>2476500</v>
      </c>
      <c r="AN16" s="103">
        <f t="shared" si="46"/>
        <v>24.959685547268695</v>
      </c>
      <c r="AP16" s="103">
        <f t="shared" si="47"/>
        <v>845000</v>
      </c>
      <c r="AQ16" s="103">
        <f t="shared" si="47"/>
        <v>832500</v>
      </c>
      <c r="AR16" s="103">
        <f t="shared" si="47"/>
        <v>701500</v>
      </c>
      <c r="AS16" s="103">
        <f t="shared" si="48"/>
        <v>2379000</v>
      </c>
      <c r="AT16" s="103">
        <f t="shared" si="49"/>
        <v>23.977020761943155</v>
      </c>
      <c r="AV16" s="103">
        <f t="shared" si="50"/>
        <v>4855500</v>
      </c>
      <c r="AW16" s="103">
        <f t="shared" si="51"/>
        <v>48.93670630921185</v>
      </c>
      <c r="AY16" s="103">
        <f t="shared" si="52"/>
        <v>9922000</v>
      </c>
      <c r="AZ16" s="103">
        <f t="shared" si="53"/>
        <v>100</v>
      </c>
      <c r="BB16" s="102">
        <f t="shared" si="54"/>
        <v>0</v>
      </c>
      <c r="BC16" s="103">
        <f t="shared" si="55"/>
        <v>0</v>
      </c>
      <c r="BD16" s="103">
        <f t="shared" si="56"/>
        <v>9922000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7344000</v>
      </c>
      <c r="P17" s="103">
        <f>P18+P31+P43+P51</f>
        <v>9922000</v>
      </c>
      <c r="Q17" s="103">
        <f>Q18+Q31+Q43+Q51</f>
        <v>10719000</v>
      </c>
      <c r="R17" s="103">
        <f>R18+R31+R43+R51</f>
        <v>11544000</v>
      </c>
      <c r="S17" s="103">
        <f>S18+S31+S43+S51</f>
        <v>9922000</v>
      </c>
      <c r="T17" s="103"/>
      <c r="U17" s="103">
        <f>U18+U31+U43+U51</f>
        <v>1110000</v>
      </c>
      <c r="V17" s="103">
        <f>V18+V31+V43+V51</f>
        <v>767000</v>
      </c>
      <c r="W17" s="103">
        <f>W18+W31+W43+W51</f>
        <v>808500</v>
      </c>
      <c r="X17" s="103">
        <f t="shared" si="37"/>
        <v>2685500</v>
      </c>
      <c r="Y17" s="103">
        <f t="shared" si="38"/>
        <v>27.06611570247934</v>
      </c>
      <c r="AA17" s="103">
        <f>AA18+AA31+AA43+AA51</f>
        <v>792500</v>
      </c>
      <c r="AB17" s="103">
        <f>AB18+AB31+AB43+AB51</f>
        <v>793000</v>
      </c>
      <c r="AC17" s="103">
        <f>AC18+AC31+AC43+AC51</f>
        <v>795500</v>
      </c>
      <c r="AD17" s="103">
        <f t="shared" si="40"/>
        <v>2381000</v>
      </c>
      <c r="AE17" s="103">
        <f t="shared" si="41"/>
        <v>23.99717798830881</v>
      </c>
      <c r="AG17" s="103">
        <f t="shared" si="42"/>
        <v>5066500</v>
      </c>
      <c r="AH17" s="103">
        <f t="shared" si="43"/>
        <v>51.06329369078815</v>
      </c>
      <c r="AJ17" s="103">
        <f>AJ18+AJ31+AJ43+AJ51</f>
        <v>825500</v>
      </c>
      <c r="AK17" s="103">
        <f>AK18+AK31+AK43+AK51</f>
        <v>812500</v>
      </c>
      <c r="AL17" s="103">
        <f>AL18+AL31+AL43+AL51</f>
        <v>838500</v>
      </c>
      <c r="AM17" s="103">
        <f t="shared" si="45"/>
        <v>2476500</v>
      </c>
      <c r="AN17" s="103">
        <f t="shared" si="46"/>
        <v>24.959685547268695</v>
      </c>
      <c r="AP17" s="103">
        <f>AP18+AP31+AP43+AP51</f>
        <v>845000</v>
      </c>
      <c r="AQ17" s="103">
        <f>AQ18+AQ31+AQ43+AQ51</f>
        <v>832500</v>
      </c>
      <c r="AR17" s="103">
        <f>AR18+AR31+AR43+AR51</f>
        <v>701500</v>
      </c>
      <c r="AS17" s="103">
        <f t="shared" si="48"/>
        <v>2379000</v>
      </c>
      <c r="AT17" s="103">
        <f t="shared" si="49"/>
        <v>23.977020761943155</v>
      </c>
      <c r="AV17" s="103">
        <f t="shared" si="50"/>
        <v>4855500</v>
      </c>
      <c r="AW17" s="103">
        <f t="shared" si="51"/>
        <v>48.93670630921185</v>
      </c>
      <c r="AY17" s="103">
        <f t="shared" si="52"/>
        <v>9922000</v>
      </c>
      <c r="AZ17" s="103">
        <f t="shared" si="53"/>
        <v>100</v>
      </c>
      <c r="BB17" s="102">
        <f t="shared" si="54"/>
        <v>0</v>
      </c>
      <c r="BC17" s="103">
        <f t="shared" si="55"/>
        <v>0</v>
      </c>
      <c r="BD17" s="103">
        <f t="shared" si="56"/>
        <v>9922000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6912000</v>
      </c>
      <c r="P18" s="103">
        <f>P19</f>
        <v>9545000</v>
      </c>
      <c r="Q18" s="125">
        <f>Q19</f>
        <v>10326000</v>
      </c>
      <c r="R18" s="126">
        <f>R19</f>
        <v>11148000</v>
      </c>
      <c r="S18" s="103">
        <f>S19</f>
        <v>9545000</v>
      </c>
      <c r="T18" s="103"/>
      <c r="U18" s="103">
        <f>U19</f>
        <v>1110000</v>
      </c>
      <c r="V18" s="103">
        <f>V19</f>
        <v>766000</v>
      </c>
      <c r="W18" s="103">
        <f>W19</f>
        <v>645000</v>
      </c>
      <c r="X18" s="103">
        <f t="shared" si="37"/>
        <v>2521000</v>
      </c>
      <c r="Y18" s="103">
        <f t="shared" si="38"/>
        <v>26.411733892090101</v>
      </c>
      <c r="AA18" s="103">
        <f>AA19</f>
        <v>768000</v>
      </c>
      <c r="AB18" s="103">
        <f>AB19</f>
        <v>768000</v>
      </c>
      <c r="AC18" s="103">
        <f>AC19</f>
        <v>768000</v>
      </c>
      <c r="AD18" s="103">
        <f t="shared" si="40"/>
        <v>2304000</v>
      </c>
      <c r="AE18" s="103">
        <f t="shared" si="41"/>
        <v>24.138292299633317</v>
      </c>
      <c r="AG18" s="103">
        <f t="shared" si="42"/>
        <v>4825000</v>
      </c>
      <c r="AH18" s="103">
        <f t="shared" si="43"/>
        <v>50.550026191723418</v>
      </c>
      <c r="AJ18" s="103">
        <f>AJ19</f>
        <v>789500</v>
      </c>
      <c r="AK18" s="103">
        <f>AK19</f>
        <v>788500</v>
      </c>
      <c r="AL18" s="103">
        <f>AL19</f>
        <v>788000</v>
      </c>
      <c r="AM18" s="103">
        <f t="shared" si="45"/>
        <v>2366000</v>
      </c>
      <c r="AN18" s="103">
        <f t="shared" si="46"/>
        <v>24.787847040335254</v>
      </c>
      <c r="AP18" s="103">
        <f>AP19</f>
        <v>827000</v>
      </c>
      <c r="AQ18" s="103">
        <f>AQ19</f>
        <v>826500</v>
      </c>
      <c r="AR18" s="103">
        <f>AR19</f>
        <v>700500</v>
      </c>
      <c r="AS18" s="103">
        <f t="shared" si="48"/>
        <v>2354000</v>
      </c>
      <c r="AT18" s="103">
        <f t="shared" si="49"/>
        <v>24.662126767941331</v>
      </c>
      <c r="AV18" s="103">
        <f t="shared" si="50"/>
        <v>4720000</v>
      </c>
      <c r="AW18" s="103">
        <f t="shared" si="51"/>
        <v>49.449973808276582</v>
      </c>
      <c r="AY18" s="103">
        <f t="shared" si="52"/>
        <v>9545000</v>
      </c>
      <c r="AZ18" s="103">
        <f t="shared" si="53"/>
        <v>100</v>
      </c>
      <c r="BB18" s="102">
        <f t="shared" si="54"/>
        <v>0</v>
      </c>
      <c r="BC18" s="103">
        <f t="shared" si="55"/>
        <v>0</v>
      </c>
      <c r="BD18" s="103">
        <f t="shared" si="56"/>
        <v>9545000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6912000</v>
      </c>
      <c r="P19" s="121">
        <f>P20+P23+P26</f>
        <v>9545000</v>
      </c>
      <c r="Q19" s="122">
        <f>Q20+Q23+Q26</f>
        <v>10326000</v>
      </c>
      <c r="R19" s="123">
        <f>R20+R23+R26</f>
        <v>11148000</v>
      </c>
      <c r="S19" s="121">
        <f>S20+S23+S26</f>
        <v>9545000</v>
      </c>
      <c r="T19" s="121"/>
      <c r="U19" s="121">
        <f>U20+U23+U26</f>
        <v>1110000</v>
      </c>
      <c r="V19" s="121">
        <f>V20+V23+V26</f>
        <v>766000</v>
      </c>
      <c r="W19" s="121">
        <f>W20+W23+W26</f>
        <v>645000</v>
      </c>
      <c r="X19" s="121">
        <f t="shared" si="37"/>
        <v>2521000</v>
      </c>
      <c r="Y19" s="121">
        <f t="shared" si="38"/>
        <v>26.411733892090101</v>
      </c>
      <c r="AA19" s="121">
        <f>AA20+AA23+AA26</f>
        <v>768000</v>
      </c>
      <c r="AB19" s="121">
        <f>AB20+AB23+AB26</f>
        <v>768000</v>
      </c>
      <c r="AC19" s="121">
        <f>AC20+AC23+AC26</f>
        <v>768000</v>
      </c>
      <c r="AD19" s="121">
        <f t="shared" si="40"/>
        <v>2304000</v>
      </c>
      <c r="AE19" s="121">
        <f t="shared" si="41"/>
        <v>24.138292299633317</v>
      </c>
      <c r="AG19" s="121">
        <f t="shared" si="42"/>
        <v>4825000</v>
      </c>
      <c r="AH19" s="121">
        <f t="shared" si="43"/>
        <v>50.550026191723418</v>
      </c>
      <c r="AJ19" s="121">
        <f>AJ20+AJ23+AJ26</f>
        <v>789500</v>
      </c>
      <c r="AK19" s="121">
        <f>AK20+AK23+AK26</f>
        <v>788500</v>
      </c>
      <c r="AL19" s="121">
        <f>AL20+AL23+AL26</f>
        <v>788000</v>
      </c>
      <c r="AM19" s="121">
        <f t="shared" si="45"/>
        <v>2366000</v>
      </c>
      <c r="AN19" s="121">
        <f t="shared" si="46"/>
        <v>24.787847040335254</v>
      </c>
      <c r="AP19" s="121">
        <f>AP20+AP23+AP26</f>
        <v>827000</v>
      </c>
      <c r="AQ19" s="121">
        <f>AQ20+AQ23+AQ26</f>
        <v>826500</v>
      </c>
      <c r="AR19" s="121">
        <f>AR20+AR23+AR26</f>
        <v>700500</v>
      </c>
      <c r="AS19" s="121">
        <f t="shared" si="48"/>
        <v>2354000</v>
      </c>
      <c r="AT19" s="121">
        <f t="shared" si="49"/>
        <v>24.662126767941331</v>
      </c>
      <c r="AV19" s="121">
        <f t="shared" si="50"/>
        <v>4720000</v>
      </c>
      <c r="AW19" s="121">
        <f t="shared" si="51"/>
        <v>49.449973808276582</v>
      </c>
      <c r="AY19" s="121">
        <f t="shared" si="52"/>
        <v>9545000</v>
      </c>
      <c r="AZ19" s="121">
        <f t="shared" si="53"/>
        <v>100</v>
      </c>
      <c r="BB19" s="120">
        <f t="shared" si="54"/>
        <v>0</v>
      </c>
      <c r="BC19" s="121">
        <f t="shared" si="55"/>
        <v>0</v>
      </c>
      <c r="BD19" s="121">
        <f t="shared" si="56"/>
        <v>9545000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5758000</v>
      </c>
      <c r="P20" s="103">
        <f>P21+P22</f>
        <v>8060000</v>
      </c>
      <c r="Q20" s="125">
        <f>Q21+Q22</f>
        <v>8786000</v>
      </c>
      <c r="R20" s="126">
        <f>R21+R22</f>
        <v>9503000</v>
      </c>
      <c r="S20" s="103">
        <f>S21+S22</f>
        <v>8060000</v>
      </c>
      <c r="T20" s="103"/>
      <c r="U20" s="103">
        <f>U21+U22</f>
        <v>950000</v>
      </c>
      <c r="V20" s="103">
        <f>V21+V22</f>
        <v>655000</v>
      </c>
      <c r="W20" s="103">
        <f>W21+W22</f>
        <v>501000</v>
      </c>
      <c r="X20" s="103">
        <f t="shared" si="37"/>
        <v>2106000</v>
      </c>
      <c r="Y20" s="103">
        <f t="shared" si="38"/>
        <v>26.129032258064516</v>
      </c>
      <c r="AA20" s="103">
        <f>AA21+AA22</f>
        <v>651000</v>
      </c>
      <c r="AB20" s="103">
        <f>AB21+AB22</f>
        <v>651000</v>
      </c>
      <c r="AC20" s="103">
        <f>AC21+AC22</f>
        <v>651000</v>
      </c>
      <c r="AD20" s="103">
        <f t="shared" si="40"/>
        <v>1953000</v>
      </c>
      <c r="AE20" s="170">
        <f t="shared" ref="AE20:AE25" si="57">AD20/(P20/100)</f>
        <v>24.23076923076923</v>
      </c>
      <c r="AG20" s="103">
        <f t="shared" si="42"/>
        <v>4059000</v>
      </c>
      <c r="AH20" s="103">
        <f t="shared" si="43"/>
        <v>50.359801488833746</v>
      </c>
      <c r="AJ20" s="103">
        <f>AJ21+AJ22</f>
        <v>662000</v>
      </c>
      <c r="AK20" s="103">
        <f>AK21+AK22</f>
        <v>661000</v>
      </c>
      <c r="AL20" s="103">
        <f>AL21+AL22</f>
        <v>661000</v>
      </c>
      <c r="AM20" s="103">
        <f t="shared" si="45"/>
        <v>1984000</v>
      </c>
      <c r="AN20" s="170">
        <f t="shared" ref="AN20:AN25" si="58">AM20/(P20/100)</f>
        <v>24.615384615384617</v>
      </c>
      <c r="AP20" s="103">
        <f>AP21+AP22</f>
        <v>701000</v>
      </c>
      <c r="AQ20" s="103">
        <f>AQ21+AQ22</f>
        <v>701000</v>
      </c>
      <c r="AR20" s="103">
        <f>AR21+AR22</f>
        <v>615000</v>
      </c>
      <c r="AS20" s="103">
        <f t="shared" si="48"/>
        <v>2017000</v>
      </c>
      <c r="AT20" s="170">
        <f t="shared" ref="AT20:AT25" si="59">AS20/(P20/100)</f>
        <v>25.024813895781637</v>
      </c>
      <c r="AV20" s="103">
        <f t="shared" si="50"/>
        <v>4001000</v>
      </c>
      <c r="AW20" s="103">
        <f t="shared" si="51"/>
        <v>49.640198511166254</v>
      </c>
      <c r="AY20" s="103">
        <f t="shared" si="52"/>
        <v>8060000</v>
      </c>
      <c r="AZ20" s="103">
        <f t="shared" si="53"/>
        <v>100</v>
      </c>
      <c r="BB20" s="102">
        <f t="shared" si="54"/>
        <v>0</v>
      </c>
      <c r="BC20" s="103">
        <f t="shared" si="55"/>
        <v>0</v>
      </c>
      <c r="BD20" s="103">
        <f t="shared" si="56"/>
        <v>8060000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5748000</v>
      </c>
      <c r="P21" s="117">
        <v>8050000</v>
      </c>
      <c r="Q21" s="117">
        <v>8776000</v>
      </c>
      <c r="R21" s="117">
        <v>9490000</v>
      </c>
      <c r="S21" s="117">
        <v>8050000</v>
      </c>
      <c r="T21" s="117"/>
      <c r="U21" s="160">
        <v>950000</v>
      </c>
      <c r="V21" s="160">
        <v>655000</v>
      </c>
      <c r="W21" s="160">
        <v>500000</v>
      </c>
      <c r="X21" s="117">
        <f t="shared" si="37"/>
        <v>2105000</v>
      </c>
      <c r="Y21" s="144">
        <f t="shared" si="38"/>
        <v>26.149068322981368</v>
      </c>
      <c r="AA21" s="160">
        <v>650000</v>
      </c>
      <c r="AB21" s="160">
        <v>650000</v>
      </c>
      <c r="AC21" s="160">
        <v>650000</v>
      </c>
      <c r="AD21" s="117">
        <f>AA21+AB21+AC21</f>
        <v>1950000</v>
      </c>
      <c r="AE21" s="171">
        <f t="shared" si="57"/>
        <v>24.22360248447205</v>
      </c>
      <c r="AG21" s="117">
        <f t="shared" si="42"/>
        <v>4055000</v>
      </c>
      <c r="AH21" s="117">
        <f t="shared" si="43"/>
        <v>50.372670807453417</v>
      </c>
      <c r="AJ21" s="160">
        <v>660000</v>
      </c>
      <c r="AK21" s="160">
        <v>660000</v>
      </c>
      <c r="AL21" s="160">
        <v>660000</v>
      </c>
      <c r="AM21" s="117">
        <f>AJ21+AK21+AL21</f>
        <v>1980000</v>
      </c>
      <c r="AN21" s="171">
        <f t="shared" si="58"/>
        <v>24.596273291925467</v>
      </c>
      <c r="AP21" s="160">
        <v>700000</v>
      </c>
      <c r="AQ21" s="160">
        <v>700000</v>
      </c>
      <c r="AR21" s="160">
        <v>615000</v>
      </c>
      <c r="AS21" s="117">
        <f>AP21+AQ21+AR21</f>
        <v>2015000</v>
      </c>
      <c r="AT21" s="171">
        <f t="shared" si="59"/>
        <v>25.031055900621119</v>
      </c>
      <c r="AV21" s="117">
        <f t="shared" si="50"/>
        <v>3995000</v>
      </c>
      <c r="AW21" s="117">
        <f t="shared" si="51"/>
        <v>49.627329192546583</v>
      </c>
      <c r="AY21" s="117">
        <f t="shared" si="52"/>
        <v>8050000</v>
      </c>
      <c r="AZ21" s="117">
        <f t="shared" si="53"/>
        <v>100</v>
      </c>
      <c r="BB21" s="117">
        <f t="shared" si="54"/>
        <v>0</v>
      </c>
      <c r="BC21" s="117">
        <f t="shared" si="55"/>
        <v>0</v>
      </c>
      <c r="BD21" s="117">
        <f t="shared" si="56"/>
        <v>8050000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4</v>
      </c>
      <c r="L22" s="83"/>
      <c r="M22" s="77"/>
      <c r="N22" s="128" t="s">
        <v>63</v>
      </c>
      <c r="O22" s="117">
        <v>10000</v>
      </c>
      <c r="P22" s="117">
        <v>10000</v>
      </c>
      <c r="Q22" s="117">
        <v>10000</v>
      </c>
      <c r="R22" s="117">
        <v>13000</v>
      </c>
      <c r="S22" s="117">
        <v>10000</v>
      </c>
      <c r="T22" s="117"/>
      <c r="U22" s="160"/>
      <c r="V22" s="160"/>
      <c r="W22" s="160">
        <v>1000</v>
      </c>
      <c r="X22" s="117">
        <f t="shared" si="37"/>
        <v>1000</v>
      </c>
      <c r="Y22" s="144">
        <f t="shared" si="38"/>
        <v>10</v>
      </c>
      <c r="AA22" s="160">
        <v>1000</v>
      </c>
      <c r="AB22" s="160">
        <v>1000</v>
      </c>
      <c r="AC22" s="160">
        <v>1000</v>
      </c>
      <c r="AD22" s="117">
        <f>AA22+AB22+AC22</f>
        <v>3000</v>
      </c>
      <c r="AE22" s="171">
        <f t="shared" si="57"/>
        <v>30</v>
      </c>
      <c r="AG22" s="117">
        <f t="shared" si="42"/>
        <v>4000</v>
      </c>
      <c r="AH22" s="117">
        <f t="shared" si="43"/>
        <v>40</v>
      </c>
      <c r="AJ22" s="160">
        <v>2000</v>
      </c>
      <c r="AK22" s="160">
        <v>1000</v>
      </c>
      <c r="AL22" s="160">
        <v>1000</v>
      </c>
      <c r="AM22" s="117">
        <f>AJ22+AK22+AL22</f>
        <v>4000</v>
      </c>
      <c r="AN22" s="171">
        <f t="shared" si="58"/>
        <v>40</v>
      </c>
      <c r="AP22" s="160">
        <v>1000</v>
      </c>
      <c r="AQ22" s="160">
        <v>1000</v>
      </c>
      <c r="AR22" s="160"/>
      <c r="AS22" s="117">
        <f>AP22+AQ22+AR22</f>
        <v>2000</v>
      </c>
      <c r="AT22" s="171">
        <f t="shared" si="59"/>
        <v>20</v>
      </c>
      <c r="AV22" s="117">
        <f t="shared" si="50"/>
        <v>6000</v>
      </c>
      <c r="AW22" s="117">
        <f t="shared" si="51"/>
        <v>60</v>
      </c>
      <c r="AY22" s="117">
        <f t="shared" si="52"/>
        <v>10000</v>
      </c>
      <c r="AZ22" s="117">
        <f t="shared" si="53"/>
        <v>100</v>
      </c>
      <c r="BB22" s="117">
        <f t="shared" si="54"/>
        <v>0</v>
      </c>
      <c r="BC22" s="117">
        <f t="shared" si="55"/>
        <v>0</v>
      </c>
      <c r="BD22" s="117">
        <f t="shared" si="56"/>
        <v>10000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124" t="s">
        <v>64</v>
      </c>
      <c r="K23" s="82"/>
      <c r="L23" s="83"/>
      <c r="M23" s="77"/>
      <c r="N23" s="101" t="s">
        <v>65</v>
      </c>
      <c r="O23" s="103">
        <v>1062000</v>
      </c>
      <c r="P23" s="103">
        <f>P24+P25</f>
        <v>1402000</v>
      </c>
      <c r="Q23" s="125">
        <f>Q24+Q25</f>
        <v>1452000</v>
      </c>
      <c r="R23" s="126">
        <f>R24+R25</f>
        <v>1552000</v>
      </c>
      <c r="S23" s="103">
        <f>S24+S25</f>
        <v>1402000</v>
      </c>
      <c r="T23" s="103"/>
      <c r="U23" s="103">
        <f>U24+U25</f>
        <v>160000</v>
      </c>
      <c r="V23" s="103">
        <f>V24+V25</f>
        <v>110000</v>
      </c>
      <c r="W23" s="103">
        <f>W24+W25</f>
        <v>122000</v>
      </c>
      <c r="X23" s="103">
        <f t="shared" si="37"/>
        <v>392000</v>
      </c>
      <c r="Y23" s="103">
        <f t="shared" si="38"/>
        <v>27.96005706134094</v>
      </c>
      <c r="AA23" s="103">
        <f>AA24+AA25</f>
        <v>110000</v>
      </c>
      <c r="AB23" s="103">
        <f>AB24+AB25</f>
        <v>110000</v>
      </c>
      <c r="AC23" s="103">
        <f>AC24+AC25</f>
        <v>110000</v>
      </c>
      <c r="AD23" s="103">
        <f t="shared" si="40"/>
        <v>330000</v>
      </c>
      <c r="AE23" s="170">
        <f t="shared" si="57"/>
        <v>23.53780313837375</v>
      </c>
      <c r="AG23" s="103">
        <f t="shared" si="42"/>
        <v>722000</v>
      </c>
      <c r="AH23" s="103">
        <f t="shared" si="43"/>
        <v>51.497860199714694</v>
      </c>
      <c r="AJ23" s="103">
        <f>AJ24+AJ25</f>
        <v>120000</v>
      </c>
      <c r="AK23" s="103">
        <f>AK24+AK25</f>
        <v>120000</v>
      </c>
      <c r="AL23" s="103">
        <f>AL24+AL25</f>
        <v>120000</v>
      </c>
      <c r="AM23" s="103">
        <f t="shared" si="45"/>
        <v>360000</v>
      </c>
      <c r="AN23" s="170">
        <f t="shared" si="58"/>
        <v>25.677603423680456</v>
      </c>
      <c r="AP23" s="103">
        <f>AP24+AP25</f>
        <v>120000</v>
      </c>
      <c r="AQ23" s="103">
        <f>AQ24+AQ25</f>
        <v>120000</v>
      </c>
      <c r="AR23" s="103">
        <f>AR24+AR25</f>
        <v>80000</v>
      </c>
      <c r="AS23" s="103">
        <f t="shared" si="48"/>
        <v>320000</v>
      </c>
      <c r="AT23" s="170">
        <f t="shared" si="59"/>
        <v>22.824536376604851</v>
      </c>
      <c r="AV23" s="103">
        <f t="shared" si="50"/>
        <v>680000</v>
      </c>
      <c r="AW23" s="103">
        <f t="shared" si="51"/>
        <v>48.502139800285306</v>
      </c>
      <c r="AY23" s="103">
        <f t="shared" si="52"/>
        <v>1402000</v>
      </c>
      <c r="AZ23" s="103">
        <f t="shared" si="53"/>
        <v>100</v>
      </c>
      <c r="BB23" s="102">
        <f t="shared" si="54"/>
        <v>0</v>
      </c>
      <c r="BC23" s="103">
        <f t="shared" si="55"/>
        <v>0</v>
      </c>
      <c r="BD23" s="103">
        <f t="shared" si="56"/>
        <v>1402000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78"/>
      <c r="K24" s="127">
        <v>1</v>
      </c>
      <c r="L24" s="83"/>
      <c r="M24" s="77"/>
      <c r="N24" s="128" t="s">
        <v>62</v>
      </c>
      <c r="O24" s="117">
        <v>1060000</v>
      </c>
      <c r="P24" s="117">
        <v>1400000</v>
      </c>
      <c r="Q24" s="117">
        <v>1450000</v>
      </c>
      <c r="R24" s="117">
        <v>1550000</v>
      </c>
      <c r="S24" s="117">
        <v>1400000</v>
      </c>
      <c r="T24" s="117"/>
      <c r="U24" s="160">
        <v>160000</v>
      </c>
      <c r="V24" s="160">
        <v>110000</v>
      </c>
      <c r="W24" s="160">
        <v>120000</v>
      </c>
      <c r="X24" s="117">
        <f t="shared" si="37"/>
        <v>390000</v>
      </c>
      <c r="Y24" s="144">
        <f>X24/(S24/100)</f>
        <v>27.857142857142858</v>
      </c>
      <c r="AA24" s="160">
        <v>110000</v>
      </c>
      <c r="AB24" s="160">
        <v>110000</v>
      </c>
      <c r="AC24" s="160">
        <v>110000</v>
      </c>
      <c r="AD24" s="117">
        <f>AA24+AB24+AC24</f>
        <v>330000</v>
      </c>
      <c r="AE24" s="171">
        <f t="shared" si="57"/>
        <v>23.571428571428573</v>
      </c>
      <c r="AG24" s="117">
        <f>X24+AD24</f>
        <v>720000</v>
      </c>
      <c r="AH24" s="117">
        <f>AG24/(S24/100)</f>
        <v>51.428571428571431</v>
      </c>
      <c r="AJ24" s="160">
        <v>120000</v>
      </c>
      <c r="AK24" s="160">
        <v>120000</v>
      </c>
      <c r="AL24" s="160">
        <v>120000</v>
      </c>
      <c r="AM24" s="117">
        <f>AJ24+AK24+AL24</f>
        <v>360000</v>
      </c>
      <c r="AN24" s="171">
        <f t="shared" si="58"/>
        <v>25.714285714285715</v>
      </c>
      <c r="AP24" s="160">
        <v>120000</v>
      </c>
      <c r="AQ24" s="160">
        <v>120000</v>
      </c>
      <c r="AR24" s="160">
        <v>80000</v>
      </c>
      <c r="AS24" s="117">
        <f>AP24+AQ24+AR24</f>
        <v>320000</v>
      </c>
      <c r="AT24" s="171">
        <f t="shared" si="59"/>
        <v>22.857142857142858</v>
      </c>
      <c r="AV24" s="117">
        <f t="shared" si="50"/>
        <v>680000</v>
      </c>
      <c r="AW24" s="117">
        <f>AV24/(S24/100)</f>
        <v>48.571428571428569</v>
      </c>
      <c r="AY24" s="117">
        <f t="shared" si="52"/>
        <v>1400000</v>
      </c>
      <c r="AZ24" s="117">
        <f>AY24/(S24/100)</f>
        <v>100</v>
      </c>
      <c r="BB24" s="117">
        <f t="shared" si="54"/>
        <v>0</v>
      </c>
      <c r="BC24" s="117">
        <f t="shared" si="55"/>
        <v>0</v>
      </c>
      <c r="BD24" s="117">
        <f t="shared" si="56"/>
        <v>1400000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4</v>
      </c>
      <c r="L25" s="83"/>
      <c r="M25" s="77"/>
      <c r="N25" s="128" t="s">
        <v>63</v>
      </c>
      <c r="O25" s="117">
        <v>2000</v>
      </c>
      <c r="P25" s="117">
        <v>2000</v>
      </c>
      <c r="Q25" s="117">
        <v>2000</v>
      </c>
      <c r="R25" s="117">
        <v>2000</v>
      </c>
      <c r="S25" s="117">
        <v>2000</v>
      </c>
      <c r="T25" s="117"/>
      <c r="U25" s="160"/>
      <c r="V25" s="160"/>
      <c r="W25" s="160">
        <v>2000</v>
      </c>
      <c r="X25" s="117">
        <f t="shared" si="37"/>
        <v>2000</v>
      </c>
      <c r="Y25" s="144">
        <f>X25/(S25/100)</f>
        <v>100</v>
      </c>
      <c r="AA25" s="160"/>
      <c r="AB25" s="160"/>
      <c r="AC25" s="160"/>
      <c r="AD25" s="117">
        <f>AA25+AB25+AC25</f>
        <v>0</v>
      </c>
      <c r="AE25" s="171">
        <f t="shared" si="57"/>
        <v>0</v>
      </c>
      <c r="AG25" s="117">
        <f>X25+AD25</f>
        <v>2000</v>
      </c>
      <c r="AH25" s="117">
        <f>AG25/(S25/100)</f>
        <v>100</v>
      </c>
      <c r="AJ25" s="160"/>
      <c r="AK25" s="160"/>
      <c r="AL25" s="160"/>
      <c r="AM25" s="117">
        <f>AJ25+AK25+AL25</f>
        <v>0</v>
      </c>
      <c r="AN25" s="171">
        <f t="shared" si="58"/>
        <v>0</v>
      </c>
      <c r="AP25" s="160"/>
      <c r="AQ25" s="160"/>
      <c r="AR25" s="160"/>
      <c r="AS25" s="117">
        <f>AP25+AQ25+AR25</f>
        <v>0</v>
      </c>
      <c r="AT25" s="171">
        <f t="shared" si="59"/>
        <v>0</v>
      </c>
      <c r="AV25" s="117">
        <f t="shared" si="50"/>
        <v>0</v>
      </c>
      <c r="AW25" s="117">
        <f>AV25/(S25/100)</f>
        <v>0</v>
      </c>
      <c r="AY25" s="117">
        <f t="shared" si="52"/>
        <v>2000</v>
      </c>
      <c r="AZ25" s="117">
        <f>AY25/(S25/100)</f>
        <v>100</v>
      </c>
      <c r="BB25" s="117">
        <f t="shared" si="54"/>
        <v>0</v>
      </c>
      <c r="BC25" s="117">
        <f t="shared" si="55"/>
        <v>0</v>
      </c>
      <c r="BD25" s="117">
        <f t="shared" si="56"/>
        <v>2000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52</v>
      </c>
      <c r="K26" s="82"/>
      <c r="L26" s="83"/>
      <c r="M26" s="77"/>
      <c r="N26" s="101" t="s">
        <v>53</v>
      </c>
      <c r="O26" s="102">
        <v>92000</v>
      </c>
      <c r="P26" s="103">
        <f>P27+P28+P29+P30</f>
        <v>83000</v>
      </c>
      <c r="Q26" s="125">
        <f>Q27+Q28+Q29+Q30</f>
        <v>88000</v>
      </c>
      <c r="R26" s="126">
        <f>R27+R28+R29+R30</f>
        <v>93000</v>
      </c>
      <c r="S26" s="103">
        <f>S27+S28+S29+S30</f>
        <v>83000</v>
      </c>
      <c r="T26" s="103"/>
      <c r="U26" s="103">
        <f>U27+U28+U29+U30</f>
        <v>0</v>
      </c>
      <c r="V26" s="103">
        <f>V27+V28+V29+V30</f>
        <v>1000</v>
      </c>
      <c r="W26" s="103">
        <f>W27+W28+W29+W30</f>
        <v>22000</v>
      </c>
      <c r="X26" s="103">
        <f t="shared" si="37"/>
        <v>23000</v>
      </c>
      <c r="Y26" s="103">
        <f t="shared" ref="Y26:Y50" si="60">X26/(S26/100)</f>
        <v>27.710843373493976</v>
      </c>
      <c r="AA26" s="103">
        <f>AA27+AA28+AA29+AA30</f>
        <v>7000</v>
      </c>
      <c r="AB26" s="103">
        <f>AB27+AB28+AB29+AB30</f>
        <v>7000</v>
      </c>
      <c r="AC26" s="103">
        <f>AC27+AC28+AC29+AC30</f>
        <v>7000</v>
      </c>
      <c r="AD26" s="103">
        <f t="shared" si="40"/>
        <v>21000</v>
      </c>
      <c r="AE26" s="103">
        <f>AD26/(S26/100)</f>
        <v>25.301204819277107</v>
      </c>
      <c r="AG26" s="103">
        <f t="shared" ref="AG26:AG50" si="61">X26+AD26</f>
        <v>44000</v>
      </c>
      <c r="AH26" s="103">
        <f t="shared" ref="AH26:AH50" si="62">AG26/(S26/100)</f>
        <v>53.012048192771083</v>
      </c>
      <c r="AJ26" s="103">
        <f>AJ27+AJ28+AJ29+AJ30</f>
        <v>7500</v>
      </c>
      <c r="AK26" s="103">
        <f>AK27+AK28+AK29+AK30</f>
        <v>7500</v>
      </c>
      <c r="AL26" s="103">
        <f>AL27+AL28+AL29+AL30</f>
        <v>7000</v>
      </c>
      <c r="AM26" s="103">
        <f t="shared" si="45"/>
        <v>22000</v>
      </c>
      <c r="AN26" s="103">
        <f>AM26/(S26/100)</f>
        <v>26.506024096385541</v>
      </c>
      <c r="AP26" s="103">
        <f>AP27+AP28+AP29+AP30</f>
        <v>6000</v>
      </c>
      <c r="AQ26" s="103">
        <f>AQ27+AQ28+AQ29+AQ30</f>
        <v>5500</v>
      </c>
      <c r="AR26" s="103">
        <f>AR27+AR28+AR29+AR30</f>
        <v>5500</v>
      </c>
      <c r="AS26" s="103">
        <f t="shared" si="48"/>
        <v>17000</v>
      </c>
      <c r="AT26" s="103">
        <f>AS26/(S26/100)</f>
        <v>20.481927710843372</v>
      </c>
      <c r="AV26" s="103">
        <f t="shared" si="50"/>
        <v>39000</v>
      </c>
      <c r="AW26" s="103">
        <f t="shared" ref="AW26:AW50" si="63">AV26/(S26/100)</f>
        <v>46.987951807228917</v>
      </c>
      <c r="AY26" s="103">
        <f t="shared" si="52"/>
        <v>83000</v>
      </c>
      <c r="AZ26" s="103">
        <f t="shared" ref="AZ26:AZ50" si="64">AY26/(S26/100)</f>
        <v>100</v>
      </c>
      <c r="BB26" s="102">
        <f t="shared" si="54"/>
        <v>0</v>
      </c>
      <c r="BC26" s="103">
        <f t="shared" si="55"/>
        <v>0</v>
      </c>
      <c r="BD26" s="103">
        <f t="shared" si="56"/>
        <v>83000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54</v>
      </c>
      <c r="O27" s="129">
        <v>7000</v>
      </c>
      <c r="P27" s="117">
        <v>10000</v>
      </c>
      <c r="Q27" s="117">
        <v>10000</v>
      </c>
      <c r="R27" s="117">
        <v>10000</v>
      </c>
      <c r="S27" s="117">
        <v>10000</v>
      </c>
      <c r="T27" s="117"/>
      <c r="U27" s="160"/>
      <c r="V27" s="160"/>
      <c r="W27" s="160">
        <v>3000</v>
      </c>
      <c r="X27" s="117">
        <f t="shared" si="37"/>
        <v>3000</v>
      </c>
      <c r="Y27" s="144">
        <f t="shared" si="60"/>
        <v>30</v>
      </c>
      <c r="AA27" s="160">
        <v>500</v>
      </c>
      <c r="AB27" s="160">
        <v>500</v>
      </c>
      <c r="AC27" s="160">
        <v>1000</v>
      </c>
      <c r="AD27" s="117">
        <f t="shared" si="40"/>
        <v>2000</v>
      </c>
      <c r="AE27" s="144">
        <f>AD27/(S27/100)</f>
        <v>20</v>
      </c>
      <c r="AG27" s="117">
        <f t="shared" si="61"/>
        <v>5000</v>
      </c>
      <c r="AH27" s="117">
        <f t="shared" si="62"/>
        <v>50</v>
      </c>
      <c r="AJ27" s="160">
        <v>1000</v>
      </c>
      <c r="AK27" s="160">
        <v>1000</v>
      </c>
      <c r="AL27" s="160">
        <v>1000</v>
      </c>
      <c r="AM27" s="117">
        <f t="shared" si="45"/>
        <v>3000</v>
      </c>
      <c r="AN27" s="144">
        <f>AM27/(S27/100)</f>
        <v>30</v>
      </c>
      <c r="AP27" s="160">
        <v>1000</v>
      </c>
      <c r="AQ27" s="160">
        <v>500</v>
      </c>
      <c r="AR27" s="160">
        <v>500</v>
      </c>
      <c r="AS27" s="117">
        <f t="shared" si="48"/>
        <v>2000</v>
      </c>
      <c r="AT27" s="144">
        <f>AS27/(S27/100)</f>
        <v>20</v>
      </c>
      <c r="AV27" s="117">
        <f t="shared" si="50"/>
        <v>5000</v>
      </c>
      <c r="AW27" s="117">
        <f t="shared" si="63"/>
        <v>50</v>
      </c>
      <c r="AY27" s="117">
        <f t="shared" si="52"/>
        <v>10000</v>
      </c>
      <c r="AZ27" s="117">
        <f t="shared" si="64"/>
        <v>100</v>
      </c>
      <c r="BB27" s="117">
        <f t="shared" si="54"/>
        <v>0</v>
      </c>
      <c r="BC27" s="117">
        <f t="shared" si="55"/>
        <v>0</v>
      </c>
      <c r="BD27" s="117">
        <f t="shared" si="56"/>
        <v>10000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3</v>
      </c>
      <c r="L28" s="83"/>
      <c r="M28" s="77"/>
      <c r="N28" s="128" t="s">
        <v>66</v>
      </c>
      <c r="O28" s="129">
        <v>74000</v>
      </c>
      <c r="P28" s="117">
        <v>67000</v>
      </c>
      <c r="Q28" s="117">
        <v>71000</v>
      </c>
      <c r="R28" s="117">
        <v>76000</v>
      </c>
      <c r="S28" s="117">
        <v>67000</v>
      </c>
      <c r="T28" s="117"/>
      <c r="U28" s="160"/>
      <c r="V28" s="160"/>
      <c r="W28" s="160">
        <v>16000</v>
      </c>
      <c r="X28" s="117">
        <f t="shared" si="37"/>
        <v>16000</v>
      </c>
      <c r="Y28" s="144">
        <f t="shared" si="60"/>
        <v>23.880597014925375</v>
      </c>
      <c r="AA28" s="160">
        <v>6000</v>
      </c>
      <c r="AB28" s="160">
        <v>6000</v>
      </c>
      <c r="AC28" s="160">
        <v>6000</v>
      </c>
      <c r="AD28" s="117">
        <f t="shared" si="40"/>
        <v>18000</v>
      </c>
      <c r="AE28" s="144">
        <f>AD28/(S28/100)</f>
        <v>26.865671641791046</v>
      </c>
      <c r="AG28" s="117">
        <f t="shared" si="61"/>
        <v>34000</v>
      </c>
      <c r="AH28" s="117">
        <f t="shared" si="62"/>
        <v>50.746268656716417</v>
      </c>
      <c r="AJ28" s="160">
        <v>6000</v>
      </c>
      <c r="AK28" s="160">
        <v>6000</v>
      </c>
      <c r="AL28" s="160">
        <v>6000</v>
      </c>
      <c r="AM28" s="117">
        <f t="shared" si="45"/>
        <v>18000</v>
      </c>
      <c r="AN28" s="144">
        <f>AM28/(S28/100)</f>
        <v>26.865671641791046</v>
      </c>
      <c r="AP28" s="160">
        <v>5000</v>
      </c>
      <c r="AQ28" s="160">
        <v>5000</v>
      </c>
      <c r="AR28" s="160">
        <v>5000</v>
      </c>
      <c r="AS28" s="117">
        <f t="shared" si="48"/>
        <v>15000</v>
      </c>
      <c r="AT28" s="144">
        <f>AS28/(S28/100)</f>
        <v>22.388059701492537</v>
      </c>
      <c r="AV28" s="117">
        <f t="shared" si="50"/>
        <v>33000</v>
      </c>
      <c r="AW28" s="117">
        <f t="shared" si="63"/>
        <v>49.253731343283583</v>
      </c>
      <c r="AY28" s="117">
        <f t="shared" si="52"/>
        <v>67000</v>
      </c>
      <c r="AZ28" s="117">
        <f t="shared" si="64"/>
        <v>100</v>
      </c>
      <c r="BB28" s="117">
        <f t="shared" si="54"/>
        <v>0</v>
      </c>
      <c r="BC28" s="117">
        <f t="shared" si="55"/>
        <v>0</v>
      </c>
      <c r="BD28" s="117">
        <f t="shared" si="56"/>
        <v>67000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5</v>
      </c>
      <c r="L29" s="83"/>
      <c r="M29" s="77"/>
      <c r="N29" s="128" t="s">
        <v>55</v>
      </c>
      <c r="O29" s="129">
        <v>3000</v>
      </c>
      <c r="P29" s="117">
        <v>2000</v>
      </c>
      <c r="Q29" s="117">
        <v>2000</v>
      </c>
      <c r="R29" s="117">
        <v>2000</v>
      </c>
      <c r="S29" s="117">
        <v>2000</v>
      </c>
      <c r="T29" s="117"/>
      <c r="U29" s="160"/>
      <c r="V29" s="160">
        <v>1000</v>
      </c>
      <c r="W29" s="160">
        <v>1000</v>
      </c>
      <c r="X29" s="117">
        <f t="shared" si="37"/>
        <v>2000</v>
      </c>
      <c r="Y29" s="144">
        <f t="shared" si="60"/>
        <v>100</v>
      </c>
      <c r="AA29" s="160"/>
      <c r="AB29" s="160"/>
      <c r="AC29" s="160"/>
      <c r="AD29" s="117">
        <f t="shared" si="40"/>
        <v>0</v>
      </c>
      <c r="AE29" s="144">
        <f>AD29/(S29/100)</f>
        <v>0</v>
      </c>
      <c r="AG29" s="117">
        <f t="shared" si="61"/>
        <v>2000</v>
      </c>
      <c r="AH29" s="117">
        <f t="shared" si="62"/>
        <v>100</v>
      </c>
      <c r="AJ29" s="160"/>
      <c r="AK29" s="160"/>
      <c r="AL29" s="160"/>
      <c r="AM29" s="117">
        <f t="shared" si="45"/>
        <v>0</v>
      </c>
      <c r="AN29" s="144">
        <f>AM29/(S29/100)</f>
        <v>0</v>
      </c>
      <c r="AP29" s="160"/>
      <c r="AQ29" s="160"/>
      <c r="AR29" s="160"/>
      <c r="AS29" s="117">
        <f t="shared" si="48"/>
        <v>0</v>
      </c>
      <c r="AT29" s="144">
        <f>AS29/(S29/100)</f>
        <v>0</v>
      </c>
      <c r="AV29" s="117">
        <f t="shared" si="50"/>
        <v>0</v>
      </c>
      <c r="AW29" s="117">
        <f t="shared" si="63"/>
        <v>0</v>
      </c>
      <c r="AY29" s="117">
        <f t="shared" si="52"/>
        <v>2000</v>
      </c>
      <c r="AZ29" s="117">
        <f t="shared" si="64"/>
        <v>100</v>
      </c>
      <c r="BB29" s="117">
        <f t="shared" si="54"/>
        <v>0</v>
      </c>
      <c r="BC29" s="117">
        <f t="shared" si="55"/>
        <v>0</v>
      </c>
      <c r="BD29" s="117">
        <f t="shared" si="56"/>
        <v>2000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7</v>
      </c>
      <c r="L30" s="83"/>
      <c r="M30" s="77"/>
      <c r="N30" s="128" t="s">
        <v>56</v>
      </c>
      <c r="O30" s="129">
        <v>8000</v>
      </c>
      <c r="P30" s="117">
        <v>4000</v>
      </c>
      <c r="Q30" s="117">
        <v>5000</v>
      </c>
      <c r="R30" s="117">
        <v>5000</v>
      </c>
      <c r="S30" s="117">
        <v>4000</v>
      </c>
      <c r="T30" s="117"/>
      <c r="U30" s="160"/>
      <c r="V30" s="160"/>
      <c r="W30" s="160">
        <v>2000</v>
      </c>
      <c r="X30" s="117">
        <f t="shared" si="37"/>
        <v>2000</v>
      </c>
      <c r="Y30" s="144">
        <f t="shared" si="60"/>
        <v>50</v>
      </c>
      <c r="AA30" s="160">
        <v>500</v>
      </c>
      <c r="AB30" s="160">
        <v>500</v>
      </c>
      <c r="AC30" s="160"/>
      <c r="AD30" s="117">
        <f t="shared" si="40"/>
        <v>1000</v>
      </c>
      <c r="AE30" s="144">
        <f>AD30/(S30/100)</f>
        <v>25</v>
      </c>
      <c r="AG30" s="117">
        <f t="shared" si="61"/>
        <v>3000</v>
      </c>
      <c r="AH30" s="117">
        <f t="shared" si="62"/>
        <v>75</v>
      </c>
      <c r="AJ30" s="160">
        <v>500</v>
      </c>
      <c r="AK30" s="160">
        <v>500</v>
      </c>
      <c r="AL30" s="160"/>
      <c r="AM30" s="117">
        <f t="shared" si="45"/>
        <v>1000</v>
      </c>
      <c r="AN30" s="144">
        <f>AM30/(S30/100)</f>
        <v>25</v>
      </c>
      <c r="AP30" s="160"/>
      <c r="AQ30" s="160"/>
      <c r="AR30" s="160"/>
      <c r="AS30" s="117">
        <f t="shared" si="48"/>
        <v>0</v>
      </c>
      <c r="AT30" s="144">
        <f>AS30/(S30/100)</f>
        <v>0</v>
      </c>
      <c r="AV30" s="117">
        <f t="shared" si="50"/>
        <v>1000</v>
      </c>
      <c r="AW30" s="117">
        <f t="shared" si="63"/>
        <v>25</v>
      </c>
      <c r="AY30" s="117">
        <f t="shared" si="52"/>
        <v>4000</v>
      </c>
      <c r="AZ30" s="117">
        <f t="shared" si="64"/>
        <v>100</v>
      </c>
      <c r="BB30" s="117">
        <f t="shared" si="54"/>
        <v>0</v>
      </c>
      <c r="BC30" s="117">
        <f t="shared" si="55"/>
        <v>0</v>
      </c>
      <c r="BD30" s="117">
        <f t="shared" si="56"/>
        <v>4000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104"/>
      <c r="H31" s="106" t="s">
        <v>49</v>
      </c>
      <c r="I31" s="107"/>
      <c r="J31" s="108"/>
      <c r="K31" s="109"/>
      <c r="L31" s="110"/>
      <c r="M31" s="111"/>
      <c r="N31" s="112" t="s">
        <v>50</v>
      </c>
      <c r="O31" s="113">
        <v>340000</v>
      </c>
      <c r="P31" s="114">
        <f>P32</f>
        <v>234000</v>
      </c>
      <c r="Q31" s="115">
        <f>Q32</f>
        <v>239000</v>
      </c>
      <c r="R31" s="116">
        <f>R32</f>
        <v>240000</v>
      </c>
      <c r="S31" s="114">
        <f>S32</f>
        <v>234000</v>
      </c>
      <c r="T31" s="114"/>
      <c r="U31" s="114">
        <f>U32</f>
        <v>0</v>
      </c>
      <c r="V31" s="114">
        <f>V32</f>
        <v>1000</v>
      </c>
      <c r="W31" s="114">
        <f>W32</f>
        <v>108000</v>
      </c>
      <c r="X31" s="114">
        <f>X32</f>
        <v>109000</v>
      </c>
      <c r="Y31" s="114">
        <f t="shared" si="60"/>
        <v>46.581196581196579</v>
      </c>
      <c r="AA31" s="114">
        <f>AA32</f>
        <v>14500</v>
      </c>
      <c r="AB31" s="114">
        <f>AB32</f>
        <v>14500</v>
      </c>
      <c r="AC31" s="114">
        <f>AC32</f>
        <v>13500</v>
      </c>
      <c r="AD31" s="114">
        <f>AD32</f>
        <v>42500</v>
      </c>
      <c r="AE31" s="114">
        <f t="shared" ref="AE31:AE54" si="65">AD31/(S31/100)</f>
        <v>18.162393162393162</v>
      </c>
      <c r="AG31" s="114">
        <f t="shared" si="61"/>
        <v>151500</v>
      </c>
      <c r="AH31" s="114">
        <f t="shared" si="62"/>
        <v>64.743589743589737</v>
      </c>
      <c r="AJ31" s="114">
        <f>AJ32</f>
        <v>25000</v>
      </c>
      <c r="AK31" s="114">
        <f>AK32</f>
        <v>13000</v>
      </c>
      <c r="AL31" s="114">
        <f>AL32</f>
        <v>39500</v>
      </c>
      <c r="AM31" s="114">
        <f>AM32</f>
        <v>77500</v>
      </c>
      <c r="AN31" s="114">
        <f t="shared" ref="AN31:AN54" si="66">AM31/(S31/100)</f>
        <v>33.119658119658119</v>
      </c>
      <c r="AP31" s="114">
        <f>AP32</f>
        <v>2000</v>
      </c>
      <c r="AQ31" s="114">
        <f>AQ32</f>
        <v>2000</v>
      </c>
      <c r="AR31" s="114">
        <f>AR32</f>
        <v>1000</v>
      </c>
      <c r="AS31" s="114">
        <f>AS32</f>
        <v>5000</v>
      </c>
      <c r="AT31" s="114">
        <f t="shared" ref="AT31:AT54" si="67">AS31/(S31/100)</f>
        <v>2.1367521367521367</v>
      </c>
      <c r="AV31" s="114">
        <f>AV32+AV33+AV34</f>
        <v>223500</v>
      </c>
      <c r="AW31" s="114">
        <f t="shared" si="63"/>
        <v>95.512820512820511</v>
      </c>
      <c r="AY31" s="114">
        <f>AY32</f>
        <v>234000</v>
      </c>
      <c r="AZ31" s="114">
        <f t="shared" si="64"/>
        <v>100</v>
      </c>
      <c r="BB31" s="114">
        <f t="shared" si="54"/>
        <v>0</v>
      </c>
      <c r="BC31" s="117">
        <f t="shared" si="55"/>
        <v>0</v>
      </c>
      <c r="BD31" s="114">
        <f t="shared" si="56"/>
        <v>234000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118">
        <v>2</v>
      </c>
      <c r="J32" s="78"/>
      <c r="K32" s="82"/>
      <c r="L32" s="83"/>
      <c r="M32" s="77"/>
      <c r="N32" s="119" t="s">
        <v>51</v>
      </c>
      <c r="O32" s="120">
        <v>340000</v>
      </c>
      <c r="P32" s="121">
        <f>P33+P36+P38</f>
        <v>234000</v>
      </c>
      <c r="Q32" s="122">
        <f>Q33+Q36+Q38</f>
        <v>239000</v>
      </c>
      <c r="R32" s="123">
        <f>R33+R36+R38</f>
        <v>240000</v>
      </c>
      <c r="S32" s="121">
        <f>S33+S36+S38</f>
        <v>234000</v>
      </c>
      <c r="T32" s="121"/>
      <c r="U32" s="121">
        <f>U33+U36+U38</f>
        <v>0</v>
      </c>
      <c r="V32" s="121">
        <f>V33+V36+V38</f>
        <v>1000</v>
      </c>
      <c r="W32" s="121">
        <f>W33+W36+W38</f>
        <v>108000</v>
      </c>
      <c r="X32" s="121">
        <f t="shared" ref="X32:X50" si="68">SUM(U32:W32)</f>
        <v>109000</v>
      </c>
      <c r="Y32" s="121">
        <f t="shared" si="60"/>
        <v>46.581196581196579</v>
      </c>
      <c r="AA32" s="121">
        <f>AA33+AA36+AA38</f>
        <v>14500</v>
      </c>
      <c r="AB32" s="121">
        <f>AB33+AB36+AB38</f>
        <v>14500</v>
      </c>
      <c r="AC32" s="121">
        <f>AC33+AC36+AC38</f>
        <v>13500</v>
      </c>
      <c r="AD32" s="121">
        <f t="shared" ref="AD32:AD50" si="69">SUM(AA32:AC32)</f>
        <v>42500</v>
      </c>
      <c r="AE32" s="121">
        <f t="shared" si="65"/>
        <v>18.162393162393162</v>
      </c>
      <c r="AG32" s="121">
        <f t="shared" si="61"/>
        <v>151500</v>
      </c>
      <c r="AH32" s="121">
        <f t="shared" si="62"/>
        <v>64.743589743589737</v>
      </c>
      <c r="AJ32" s="121">
        <f>AJ33+AJ36+AJ38</f>
        <v>25000</v>
      </c>
      <c r="AK32" s="121">
        <f>AK33+AK36+AK38</f>
        <v>13000</v>
      </c>
      <c r="AL32" s="121">
        <f>AL33+AL36+AL38</f>
        <v>39500</v>
      </c>
      <c r="AM32" s="121">
        <f t="shared" ref="AM32:AM50" si="70">SUM(AJ32:AL32)</f>
        <v>77500</v>
      </c>
      <c r="AN32" s="121">
        <f t="shared" si="66"/>
        <v>33.119658119658119</v>
      </c>
      <c r="AP32" s="121">
        <f>AP33+AP36+AP38</f>
        <v>2000</v>
      </c>
      <c r="AQ32" s="121">
        <f>AQ33+AQ36+AQ38</f>
        <v>2000</v>
      </c>
      <c r="AR32" s="121">
        <f>AR33+AR36+AR38</f>
        <v>1000</v>
      </c>
      <c r="AS32" s="121">
        <f t="shared" ref="AS32:AS50" si="71">SUM(AP32:AR32)</f>
        <v>5000</v>
      </c>
      <c r="AT32" s="121">
        <f t="shared" si="67"/>
        <v>2.1367521367521367</v>
      </c>
      <c r="AV32" s="121">
        <f t="shared" ref="AV32:AV50" si="72">AM32+AS32</f>
        <v>82500</v>
      </c>
      <c r="AW32" s="121">
        <f t="shared" si="63"/>
        <v>35.256410256410255</v>
      </c>
      <c r="AY32" s="121">
        <f t="shared" ref="AY32:AY50" si="73">AG32+AV32</f>
        <v>234000</v>
      </c>
      <c r="AZ32" s="121">
        <f t="shared" si="64"/>
        <v>100</v>
      </c>
      <c r="BB32" s="121">
        <f t="shared" si="54"/>
        <v>0</v>
      </c>
      <c r="BC32" s="117">
        <f t="shared" si="55"/>
        <v>0</v>
      </c>
      <c r="BD32" s="121">
        <f t="shared" si="56"/>
        <v>234000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81"/>
      <c r="J33" s="124" t="s">
        <v>60</v>
      </c>
      <c r="K33" s="82"/>
      <c r="L33" s="83"/>
      <c r="M33" s="77"/>
      <c r="N33" s="101" t="s">
        <v>61</v>
      </c>
      <c r="O33" s="102">
        <v>315000</v>
      </c>
      <c r="P33" s="103">
        <f>P34+P35</f>
        <v>206000</v>
      </c>
      <c r="Q33" s="125">
        <f>Q34+Q35</f>
        <v>208000</v>
      </c>
      <c r="R33" s="126">
        <f>R34+R35</f>
        <v>208000</v>
      </c>
      <c r="S33" s="103">
        <f>S34+S35</f>
        <v>206000</v>
      </c>
      <c r="T33" s="103"/>
      <c r="U33" s="103">
        <f>U34+U35</f>
        <v>0</v>
      </c>
      <c r="V33" s="103">
        <f>V34+V35</f>
        <v>1000</v>
      </c>
      <c r="W33" s="103">
        <f>W34+W35</f>
        <v>101000</v>
      </c>
      <c r="X33" s="103">
        <f t="shared" si="68"/>
        <v>102000</v>
      </c>
      <c r="Y33" s="103">
        <f t="shared" si="60"/>
        <v>49.514563106796118</v>
      </c>
      <c r="AA33" s="103">
        <f>AA34+AA35</f>
        <v>11000</v>
      </c>
      <c r="AB33" s="103">
        <f>AB34+AB35</f>
        <v>11000</v>
      </c>
      <c r="AC33" s="103">
        <f>AC34+AC35</f>
        <v>11000</v>
      </c>
      <c r="AD33" s="103">
        <f t="shared" si="69"/>
        <v>33000</v>
      </c>
      <c r="AE33" s="103">
        <f t="shared" si="65"/>
        <v>16.019417475728154</v>
      </c>
      <c r="AG33" s="103">
        <f>X33+AD33</f>
        <v>135000</v>
      </c>
      <c r="AH33" s="103">
        <f t="shared" si="62"/>
        <v>65.533980582524265</v>
      </c>
      <c r="AJ33" s="103">
        <f>AJ34+AJ35</f>
        <v>23500</v>
      </c>
      <c r="AK33" s="103">
        <f>AK34+AK35</f>
        <v>10000</v>
      </c>
      <c r="AL33" s="103">
        <f>AL34+AL35</f>
        <v>37500</v>
      </c>
      <c r="AM33" s="103">
        <f t="shared" si="70"/>
        <v>71000</v>
      </c>
      <c r="AN33" s="103">
        <f t="shared" si="66"/>
        <v>34.466019417475728</v>
      </c>
      <c r="AP33" s="103">
        <f>AP34+AP35</f>
        <v>0</v>
      </c>
      <c r="AQ33" s="103">
        <f>AQ34+AQ35</f>
        <v>0</v>
      </c>
      <c r="AR33" s="103">
        <f>AR34+AR35</f>
        <v>0</v>
      </c>
      <c r="AS33" s="103">
        <f t="shared" si="71"/>
        <v>0</v>
      </c>
      <c r="AT33" s="103">
        <f t="shared" si="67"/>
        <v>0</v>
      </c>
      <c r="AV33" s="103">
        <f t="shared" si="72"/>
        <v>71000</v>
      </c>
      <c r="AW33" s="103">
        <f t="shared" si="63"/>
        <v>34.466019417475728</v>
      </c>
      <c r="AY33" s="103">
        <f t="shared" si="73"/>
        <v>206000</v>
      </c>
      <c r="AZ33" s="103">
        <f t="shared" si="64"/>
        <v>100</v>
      </c>
      <c r="BB33" s="103">
        <f t="shared" si="54"/>
        <v>0</v>
      </c>
      <c r="BC33" s="117">
        <f t="shared" si="55"/>
        <v>0</v>
      </c>
      <c r="BD33" s="103">
        <f t="shared" si="56"/>
        <v>206000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78"/>
      <c r="K34" s="127">
        <v>1</v>
      </c>
      <c r="L34" s="83"/>
      <c r="M34" s="77"/>
      <c r="N34" s="128" t="s">
        <v>62</v>
      </c>
      <c r="O34" s="129">
        <v>310000</v>
      </c>
      <c r="P34" s="117">
        <v>200000</v>
      </c>
      <c r="Q34" s="117">
        <v>200000</v>
      </c>
      <c r="R34" s="117">
        <v>200000</v>
      </c>
      <c r="S34" s="117">
        <v>200000</v>
      </c>
      <c r="T34" s="117"/>
      <c r="U34" s="117"/>
      <c r="V34" s="117">
        <v>1000</v>
      </c>
      <c r="W34" s="117">
        <v>99000</v>
      </c>
      <c r="X34" s="117">
        <f t="shared" si="68"/>
        <v>100000</v>
      </c>
      <c r="Y34" s="117">
        <f t="shared" si="60"/>
        <v>50</v>
      </c>
      <c r="AA34" s="117">
        <v>10000</v>
      </c>
      <c r="AB34" s="117">
        <v>10000</v>
      </c>
      <c r="AC34" s="117">
        <v>10000</v>
      </c>
      <c r="AD34" s="117">
        <f t="shared" si="69"/>
        <v>30000</v>
      </c>
      <c r="AE34" s="117">
        <f t="shared" si="65"/>
        <v>15</v>
      </c>
      <c r="AG34" s="117">
        <f t="shared" si="61"/>
        <v>130000</v>
      </c>
      <c r="AH34" s="117">
        <f t="shared" si="62"/>
        <v>65</v>
      </c>
      <c r="AJ34" s="117">
        <v>22500</v>
      </c>
      <c r="AK34" s="117">
        <v>10000</v>
      </c>
      <c r="AL34" s="117">
        <v>37500</v>
      </c>
      <c r="AM34" s="117">
        <f t="shared" si="70"/>
        <v>70000</v>
      </c>
      <c r="AN34" s="117">
        <f t="shared" si="66"/>
        <v>35</v>
      </c>
      <c r="AP34" s="117"/>
      <c r="AQ34" s="117"/>
      <c r="AR34" s="117"/>
      <c r="AS34" s="117">
        <f t="shared" si="71"/>
        <v>0</v>
      </c>
      <c r="AT34" s="117">
        <f t="shared" si="67"/>
        <v>0</v>
      </c>
      <c r="AV34" s="117">
        <f t="shared" si="72"/>
        <v>70000</v>
      </c>
      <c r="AW34" s="117">
        <f t="shared" si="63"/>
        <v>35</v>
      </c>
      <c r="AY34" s="117">
        <f t="shared" si="73"/>
        <v>200000</v>
      </c>
      <c r="AZ34" s="117">
        <f t="shared" si="64"/>
        <v>100</v>
      </c>
      <c r="BB34" s="117">
        <f t="shared" si="54"/>
        <v>0</v>
      </c>
      <c r="BC34" s="117">
        <f t="shared" si="55"/>
        <v>0</v>
      </c>
      <c r="BD34" s="117">
        <f t="shared" si="56"/>
        <v>200000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78"/>
      <c r="K35" s="127">
        <v>4</v>
      </c>
      <c r="L35" s="83"/>
      <c r="M35" s="77"/>
      <c r="N35" s="128" t="s">
        <v>63</v>
      </c>
      <c r="O35" s="129">
        <v>5000</v>
      </c>
      <c r="P35" s="117">
        <v>6000</v>
      </c>
      <c r="Q35" s="117">
        <v>8000</v>
      </c>
      <c r="R35" s="117">
        <v>8000</v>
      </c>
      <c r="S35" s="117">
        <v>6000</v>
      </c>
      <c r="T35" s="117"/>
      <c r="U35" s="117"/>
      <c r="V35" s="117"/>
      <c r="W35" s="117">
        <v>2000</v>
      </c>
      <c r="X35" s="117">
        <f t="shared" si="68"/>
        <v>2000</v>
      </c>
      <c r="Y35" s="117">
        <f t="shared" si="60"/>
        <v>33.333333333333336</v>
      </c>
      <c r="AA35" s="117">
        <v>1000</v>
      </c>
      <c r="AB35" s="117">
        <v>1000</v>
      </c>
      <c r="AC35" s="117">
        <v>1000</v>
      </c>
      <c r="AD35" s="117">
        <f t="shared" si="69"/>
        <v>3000</v>
      </c>
      <c r="AE35" s="117">
        <f t="shared" si="65"/>
        <v>50</v>
      </c>
      <c r="AG35" s="117">
        <f t="shared" si="61"/>
        <v>5000</v>
      </c>
      <c r="AH35" s="117">
        <f t="shared" si="62"/>
        <v>83.333333333333329</v>
      </c>
      <c r="AJ35" s="117">
        <v>1000</v>
      </c>
      <c r="AK35" s="117"/>
      <c r="AL35" s="117"/>
      <c r="AM35" s="117">
        <f t="shared" si="70"/>
        <v>1000</v>
      </c>
      <c r="AN35" s="117">
        <f t="shared" si="66"/>
        <v>16.666666666666668</v>
      </c>
      <c r="AP35" s="117"/>
      <c r="AQ35" s="117"/>
      <c r="AR35" s="117"/>
      <c r="AS35" s="117">
        <f t="shared" si="71"/>
        <v>0</v>
      </c>
      <c r="AT35" s="117">
        <f t="shared" si="67"/>
        <v>0</v>
      </c>
      <c r="AV35" s="117">
        <f t="shared" si="72"/>
        <v>1000</v>
      </c>
      <c r="AW35" s="117">
        <f t="shared" si="63"/>
        <v>16.666666666666668</v>
      </c>
      <c r="AY35" s="117">
        <f t="shared" si="73"/>
        <v>6000</v>
      </c>
      <c r="AZ35" s="117">
        <f t="shared" si="64"/>
        <v>100</v>
      </c>
      <c r="BB35" s="117">
        <f t="shared" si="54"/>
        <v>0</v>
      </c>
      <c r="BC35" s="117">
        <f t="shared" si="55"/>
        <v>0</v>
      </c>
      <c r="BD35" s="117">
        <f t="shared" si="56"/>
        <v>6000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124" t="s">
        <v>64</v>
      </c>
      <c r="K36" s="82"/>
      <c r="L36" s="83"/>
      <c r="M36" s="77"/>
      <c r="N36" s="101" t="s">
        <v>65</v>
      </c>
      <c r="O36" s="102">
        <v>2000</v>
      </c>
      <c r="P36" s="103">
        <f>P37</f>
        <v>1000</v>
      </c>
      <c r="Q36" s="125">
        <f>Q37</f>
        <v>1000</v>
      </c>
      <c r="R36" s="126">
        <f>R37</f>
        <v>1000</v>
      </c>
      <c r="S36" s="103">
        <f>S37</f>
        <v>1000</v>
      </c>
      <c r="T36" s="103"/>
      <c r="U36" s="103">
        <f>U37</f>
        <v>0</v>
      </c>
      <c r="V36" s="103">
        <f>V37</f>
        <v>0</v>
      </c>
      <c r="W36" s="103">
        <f>W37</f>
        <v>1000</v>
      </c>
      <c r="X36" s="103">
        <f t="shared" si="68"/>
        <v>1000</v>
      </c>
      <c r="Y36" s="103">
        <f t="shared" si="60"/>
        <v>100</v>
      </c>
      <c r="AA36" s="103">
        <f>AA37</f>
        <v>0</v>
      </c>
      <c r="AB36" s="103">
        <f>AB37</f>
        <v>0</v>
      </c>
      <c r="AC36" s="103">
        <f>AC37</f>
        <v>0</v>
      </c>
      <c r="AD36" s="103">
        <f t="shared" si="69"/>
        <v>0</v>
      </c>
      <c r="AE36" s="103">
        <f t="shared" si="65"/>
        <v>0</v>
      </c>
      <c r="AG36" s="103">
        <f t="shared" si="61"/>
        <v>1000</v>
      </c>
      <c r="AH36" s="103">
        <f t="shared" si="62"/>
        <v>100</v>
      </c>
      <c r="AJ36" s="103">
        <f>AJ37</f>
        <v>0</v>
      </c>
      <c r="AK36" s="103">
        <f>AK37</f>
        <v>0</v>
      </c>
      <c r="AL36" s="103">
        <f>AL37</f>
        <v>0</v>
      </c>
      <c r="AM36" s="103">
        <f t="shared" si="70"/>
        <v>0</v>
      </c>
      <c r="AN36" s="103">
        <f t="shared" si="66"/>
        <v>0</v>
      </c>
      <c r="AP36" s="103">
        <f>AP37</f>
        <v>0</v>
      </c>
      <c r="AQ36" s="103">
        <f>AQ37</f>
        <v>0</v>
      </c>
      <c r="AR36" s="103">
        <f>AR37</f>
        <v>0</v>
      </c>
      <c r="AS36" s="103">
        <f t="shared" si="71"/>
        <v>0</v>
      </c>
      <c r="AT36" s="103">
        <f t="shared" si="67"/>
        <v>0</v>
      </c>
      <c r="AV36" s="103">
        <f t="shared" si="72"/>
        <v>0</v>
      </c>
      <c r="AW36" s="103">
        <f t="shared" si="63"/>
        <v>0</v>
      </c>
      <c r="AY36" s="103">
        <f t="shared" si="73"/>
        <v>1000</v>
      </c>
      <c r="AZ36" s="103">
        <f t="shared" si="64"/>
        <v>100</v>
      </c>
      <c r="BB36" s="103">
        <f t="shared" si="54"/>
        <v>0</v>
      </c>
      <c r="BC36" s="117">
        <f t="shared" si="55"/>
        <v>0</v>
      </c>
      <c r="BD36" s="103">
        <f t="shared" si="56"/>
        <v>1000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4</v>
      </c>
      <c r="L37" s="83"/>
      <c r="M37" s="77"/>
      <c r="N37" s="128" t="s">
        <v>63</v>
      </c>
      <c r="O37" s="129">
        <v>2000</v>
      </c>
      <c r="P37" s="117">
        <v>1000</v>
      </c>
      <c r="Q37" s="117">
        <v>1000</v>
      </c>
      <c r="R37" s="117">
        <v>1000</v>
      </c>
      <c r="S37" s="117">
        <v>1000</v>
      </c>
      <c r="T37" s="117"/>
      <c r="U37" s="117"/>
      <c r="V37" s="117"/>
      <c r="W37" s="117">
        <v>1000</v>
      </c>
      <c r="X37" s="117">
        <f t="shared" si="68"/>
        <v>1000</v>
      </c>
      <c r="Y37" s="117">
        <f t="shared" si="60"/>
        <v>100</v>
      </c>
      <c r="AA37" s="117"/>
      <c r="AB37" s="117"/>
      <c r="AC37" s="117"/>
      <c r="AD37" s="117">
        <f t="shared" si="69"/>
        <v>0</v>
      </c>
      <c r="AE37" s="117">
        <f t="shared" si="65"/>
        <v>0</v>
      </c>
      <c r="AG37" s="117">
        <f t="shared" si="61"/>
        <v>1000</v>
      </c>
      <c r="AH37" s="117">
        <f t="shared" si="62"/>
        <v>100</v>
      </c>
      <c r="AJ37" s="117"/>
      <c r="AK37" s="117"/>
      <c r="AL37" s="117"/>
      <c r="AM37" s="117">
        <f t="shared" si="70"/>
        <v>0</v>
      </c>
      <c r="AN37" s="117">
        <f t="shared" si="66"/>
        <v>0</v>
      </c>
      <c r="AP37" s="117"/>
      <c r="AQ37" s="117"/>
      <c r="AR37" s="117"/>
      <c r="AS37" s="117">
        <f t="shared" si="71"/>
        <v>0</v>
      </c>
      <c r="AT37" s="117">
        <f t="shared" si="67"/>
        <v>0</v>
      </c>
      <c r="AV37" s="117">
        <f t="shared" si="72"/>
        <v>0</v>
      </c>
      <c r="AW37" s="117">
        <f t="shared" si="63"/>
        <v>0</v>
      </c>
      <c r="AY37" s="117">
        <f t="shared" si="73"/>
        <v>1000</v>
      </c>
      <c r="AZ37" s="117">
        <f t="shared" si="64"/>
        <v>100</v>
      </c>
      <c r="BB37" s="117">
        <f t="shared" si="54"/>
        <v>0</v>
      </c>
      <c r="BC37" s="117">
        <f t="shared" si="55"/>
        <v>0</v>
      </c>
      <c r="BD37" s="117">
        <f t="shared" si="56"/>
        <v>1000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24" t="s">
        <v>52</v>
      </c>
      <c r="K38" s="82"/>
      <c r="L38" s="83"/>
      <c r="M38" s="77"/>
      <c r="N38" s="101" t="s">
        <v>53</v>
      </c>
      <c r="O38" s="102">
        <v>23000</v>
      </c>
      <c r="P38" s="103">
        <f>P39+P41+P42+P40</f>
        <v>27000</v>
      </c>
      <c r="Q38" s="103">
        <f>Q39+Q41+Q42+Q40</f>
        <v>30000</v>
      </c>
      <c r="R38" s="103">
        <f>R39+R41+R42+R40</f>
        <v>31000</v>
      </c>
      <c r="S38" s="103">
        <f>S39+S41+S42+S40</f>
        <v>27000</v>
      </c>
      <c r="T38" s="103"/>
      <c r="U38" s="103">
        <f>U39+U41+U42+U40</f>
        <v>0</v>
      </c>
      <c r="V38" s="103">
        <f>V39+V41+V42+V40</f>
        <v>0</v>
      </c>
      <c r="W38" s="103">
        <f>W39+W41+W42+W40</f>
        <v>6000</v>
      </c>
      <c r="X38" s="103">
        <f t="shared" si="68"/>
        <v>6000</v>
      </c>
      <c r="Y38" s="103">
        <f t="shared" si="60"/>
        <v>22.222222222222221</v>
      </c>
      <c r="AA38" s="103">
        <f>AA39+AA41+AA42+AA40</f>
        <v>3500</v>
      </c>
      <c r="AB38" s="103">
        <f>AB39+AB41+AB42+AB40</f>
        <v>3500</v>
      </c>
      <c r="AC38" s="103">
        <f>AC39+AC41+AC42+AC40</f>
        <v>2500</v>
      </c>
      <c r="AD38" s="103">
        <f t="shared" si="69"/>
        <v>9500</v>
      </c>
      <c r="AE38" s="103">
        <f t="shared" si="65"/>
        <v>35.185185185185183</v>
      </c>
      <c r="AG38" s="103">
        <f t="shared" si="61"/>
        <v>15500</v>
      </c>
      <c r="AH38" s="103">
        <f t="shared" si="62"/>
        <v>57.407407407407405</v>
      </c>
      <c r="AJ38" s="103">
        <f>AJ39+AJ41+AJ42+AJ40</f>
        <v>1500</v>
      </c>
      <c r="AK38" s="103">
        <f>AK39+AK41+AK42+AK40</f>
        <v>3000</v>
      </c>
      <c r="AL38" s="103">
        <f>AL39+AL41+AL42+AL40</f>
        <v>2000</v>
      </c>
      <c r="AM38" s="103">
        <f t="shared" si="70"/>
        <v>6500</v>
      </c>
      <c r="AN38" s="103">
        <f t="shared" si="66"/>
        <v>24.074074074074073</v>
      </c>
      <c r="AP38" s="103">
        <f>AP39+AP41+AP42+AP40</f>
        <v>2000</v>
      </c>
      <c r="AQ38" s="103">
        <f>AQ39+AQ41+AQ42+AQ40</f>
        <v>2000</v>
      </c>
      <c r="AR38" s="103">
        <f>AR39+AR41+AR42+AR40</f>
        <v>1000</v>
      </c>
      <c r="AS38" s="103">
        <f t="shared" si="71"/>
        <v>5000</v>
      </c>
      <c r="AT38" s="103">
        <f t="shared" si="67"/>
        <v>18.518518518518519</v>
      </c>
      <c r="AV38" s="103">
        <f t="shared" si="72"/>
        <v>11500</v>
      </c>
      <c r="AW38" s="103">
        <f t="shared" si="63"/>
        <v>42.592592592592595</v>
      </c>
      <c r="AY38" s="103">
        <f t="shared" si="73"/>
        <v>27000</v>
      </c>
      <c r="AZ38" s="103">
        <f t="shared" si="64"/>
        <v>100</v>
      </c>
      <c r="BB38" s="103">
        <f t="shared" si="54"/>
        <v>0</v>
      </c>
      <c r="BC38" s="117">
        <f t="shared" si="55"/>
        <v>0</v>
      </c>
      <c r="BD38" s="103">
        <f t="shared" si="56"/>
        <v>27000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2</v>
      </c>
      <c r="L39" s="83"/>
      <c r="M39" s="77"/>
      <c r="N39" s="128" t="s">
        <v>54</v>
      </c>
      <c r="O39" s="129">
        <v>12000</v>
      </c>
      <c r="P39" s="117">
        <v>8000</v>
      </c>
      <c r="Q39" s="117">
        <v>8000</v>
      </c>
      <c r="R39" s="117">
        <v>8000</v>
      </c>
      <c r="S39" s="117">
        <v>8000</v>
      </c>
      <c r="T39" s="117"/>
      <c r="U39" s="117"/>
      <c r="V39" s="117"/>
      <c r="W39" s="117">
        <v>3000</v>
      </c>
      <c r="X39" s="117">
        <f t="shared" si="68"/>
        <v>3000</v>
      </c>
      <c r="Y39" s="117">
        <f t="shared" si="60"/>
        <v>37.5</v>
      </c>
      <c r="AA39" s="117">
        <v>500</v>
      </c>
      <c r="AB39" s="117">
        <v>500</v>
      </c>
      <c r="AC39" s="117">
        <v>500</v>
      </c>
      <c r="AD39" s="117">
        <f t="shared" si="69"/>
        <v>1500</v>
      </c>
      <c r="AE39" s="117">
        <f t="shared" si="65"/>
        <v>18.75</v>
      </c>
      <c r="AG39" s="117">
        <f t="shared" si="61"/>
        <v>4500</v>
      </c>
      <c r="AH39" s="117">
        <f t="shared" si="62"/>
        <v>56.25</v>
      </c>
      <c r="AJ39" s="117">
        <v>500</v>
      </c>
      <c r="AK39" s="117">
        <v>1000</v>
      </c>
      <c r="AL39" s="117"/>
      <c r="AM39" s="117">
        <f t="shared" si="70"/>
        <v>1500</v>
      </c>
      <c r="AN39" s="117">
        <f t="shared" si="66"/>
        <v>18.75</v>
      </c>
      <c r="AP39" s="117">
        <v>1000</v>
      </c>
      <c r="AQ39" s="117">
        <v>1000</v>
      </c>
      <c r="AR39" s="117"/>
      <c r="AS39" s="117">
        <f t="shared" si="71"/>
        <v>2000</v>
      </c>
      <c r="AT39" s="117">
        <f t="shared" si="67"/>
        <v>25</v>
      </c>
      <c r="AV39" s="117">
        <f t="shared" si="72"/>
        <v>3500</v>
      </c>
      <c r="AW39" s="117">
        <f t="shared" si="63"/>
        <v>43.75</v>
      </c>
      <c r="AY39" s="117">
        <f t="shared" si="73"/>
        <v>8000</v>
      </c>
      <c r="AZ39" s="117">
        <f t="shared" si="64"/>
        <v>100</v>
      </c>
      <c r="BB39" s="117">
        <f t="shared" si="54"/>
        <v>0</v>
      </c>
      <c r="BC39" s="117">
        <f t="shared" si="55"/>
        <v>0</v>
      </c>
      <c r="BD39" s="117">
        <f t="shared" si="56"/>
        <v>8000</v>
      </c>
      <c r="BE39" s="93"/>
    </row>
    <row r="40" spans="1:57" ht="24.95" customHeight="1" x14ac:dyDescent="0.2">
      <c r="A40" s="74"/>
      <c r="B40" s="76"/>
      <c r="C40" s="76"/>
      <c r="D40" s="77"/>
      <c r="E40" s="154"/>
      <c r="F40" s="198"/>
      <c r="G40" s="199"/>
      <c r="H40" s="200"/>
      <c r="I40" s="201"/>
      <c r="J40" s="154"/>
      <c r="K40" s="158">
        <v>3</v>
      </c>
      <c r="L40" s="158"/>
      <c r="M40" s="158"/>
      <c r="N40" s="158" t="s">
        <v>66</v>
      </c>
      <c r="O40" s="129"/>
      <c r="P40" s="117">
        <v>14000</v>
      </c>
      <c r="Q40" s="117">
        <v>16000</v>
      </c>
      <c r="R40" s="117">
        <v>16000</v>
      </c>
      <c r="S40" s="117">
        <v>14000</v>
      </c>
      <c r="T40" s="117"/>
      <c r="U40" s="117"/>
      <c r="V40" s="117"/>
      <c r="W40" s="117"/>
      <c r="X40" s="117">
        <f>SUM(U40:W40)</f>
        <v>0</v>
      </c>
      <c r="Y40" s="117">
        <f>X40/(S40/100)</f>
        <v>0</v>
      </c>
      <c r="AA40" s="117">
        <v>2000</v>
      </c>
      <c r="AB40" s="117">
        <v>2000</v>
      </c>
      <c r="AC40" s="117">
        <v>2000</v>
      </c>
      <c r="AD40" s="117">
        <f>SUM(AA40:AC40)</f>
        <v>6000</v>
      </c>
      <c r="AE40" s="117">
        <f>AD40/(S40/100)</f>
        <v>42.857142857142854</v>
      </c>
      <c r="AG40" s="117">
        <f>X40+AD40</f>
        <v>6000</v>
      </c>
      <c r="AH40" s="117">
        <f>AG40/(S40/100)</f>
        <v>42.857142857142854</v>
      </c>
      <c r="AJ40" s="117">
        <v>1000</v>
      </c>
      <c r="AK40" s="117">
        <v>2000</v>
      </c>
      <c r="AL40" s="117">
        <v>2000</v>
      </c>
      <c r="AM40" s="117">
        <f>SUM(AJ40:AL40)</f>
        <v>5000</v>
      </c>
      <c r="AN40" s="117">
        <f>AM40/(S40/100)</f>
        <v>35.714285714285715</v>
      </c>
      <c r="AP40" s="117">
        <v>1000</v>
      </c>
      <c r="AQ40" s="117">
        <v>1000</v>
      </c>
      <c r="AR40" s="117">
        <v>1000</v>
      </c>
      <c r="AS40" s="117">
        <f>SUM(AP40:AR40)</f>
        <v>3000</v>
      </c>
      <c r="AT40" s="117">
        <f>AS40/(S40/100)</f>
        <v>21.428571428571427</v>
      </c>
      <c r="AV40" s="117">
        <f>AM40+AS40</f>
        <v>8000</v>
      </c>
      <c r="AW40" s="117">
        <f>AV40/(S40/100)</f>
        <v>57.142857142857146</v>
      </c>
      <c r="AY40" s="117">
        <f>AG40+AV40</f>
        <v>14000</v>
      </c>
      <c r="AZ40" s="117">
        <f>AY40/(S40/100)</f>
        <v>100</v>
      </c>
      <c r="BB40" s="117">
        <f>S40-AY40</f>
        <v>0</v>
      </c>
      <c r="BC40" s="117">
        <f>BB40/(S40/100)</f>
        <v>0</v>
      </c>
      <c r="BD40" s="117">
        <f>S40-BB40</f>
        <v>14000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78"/>
      <c r="K41" s="127">
        <v>5</v>
      </c>
      <c r="L41" s="83"/>
      <c r="M41" s="77"/>
      <c r="N41" s="128" t="s">
        <v>55</v>
      </c>
      <c r="O41" s="129">
        <v>4000</v>
      </c>
      <c r="P41" s="117">
        <v>2000</v>
      </c>
      <c r="Q41" s="117">
        <v>3000</v>
      </c>
      <c r="R41" s="117">
        <v>4000</v>
      </c>
      <c r="S41" s="117">
        <v>2000</v>
      </c>
      <c r="T41" s="117"/>
      <c r="U41" s="117"/>
      <c r="V41" s="117"/>
      <c r="W41" s="117">
        <v>2000</v>
      </c>
      <c r="X41" s="117">
        <f t="shared" si="68"/>
        <v>2000</v>
      </c>
      <c r="Y41" s="117">
        <f t="shared" si="60"/>
        <v>100</v>
      </c>
      <c r="AA41" s="117"/>
      <c r="AB41" s="117"/>
      <c r="AC41" s="117"/>
      <c r="AD41" s="117">
        <f t="shared" si="69"/>
        <v>0</v>
      </c>
      <c r="AE41" s="117">
        <f t="shared" si="65"/>
        <v>0</v>
      </c>
      <c r="AG41" s="117">
        <f t="shared" si="61"/>
        <v>2000</v>
      </c>
      <c r="AH41" s="117">
        <f t="shared" si="62"/>
        <v>100</v>
      </c>
      <c r="AJ41" s="117"/>
      <c r="AK41" s="117"/>
      <c r="AL41" s="117"/>
      <c r="AM41" s="117">
        <f t="shared" si="70"/>
        <v>0</v>
      </c>
      <c r="AN41" s="117">
        <f t="shared" si="66"/>
        <v>0</v>
      </c>
      <c r="AP41" s="117"/>
      <c r="AQ41" s="117"/>
      <c r="AR41" s="117"/>
      <c r="AS41" s="117">
        <f t="shared" si="71"/>
        <v>0</v>
      </c>
      <c r="AT41" s="117">
        <f t="shared" si="67"/>
        <v>0</v>
      </c>
      <c r="AV41" s="117">
        <f t="shared" si="72"/>
        <v>0</v>
      </c>
      <c r="AW41" s="117">
        <f t="shared" si="63"/>
        <v>0</v>
      </c>
      <c r="AY41" s="117">
        <f t="shared" si="73"/>
        <v>2000</v>
      </c>
      <c r="AZ41" s="117">
        <f t="shared" si="64"/>
        <v>100</v>
      </c>
      <c r="BB41" s="117">
        <f t="shared" ref="BB41:BB50" si="74">S41-AY41</f>
        <v>0</v>
      </c>
      <c r="BC41" s="117">
        <f t="shared" si="55"/>
        <v>0</v>
      </c>
      <c r="BD41" s="117">
        <f t="shared" ref="BD41:BD50" si="75">S41-BB41</f>
        <v>2000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79"/>
      <c r="H42" s="80"/>
      <c r="I42" s="81"/>
      <c r="J42" s="78"/>
      <c r="K42" s="127">
        <v>7</v>
      </c>
      <c r="L42" s="83"/>
      <c r="M42" s="77"/>
      <c r="N42" s="128" t="s">
        <v>56</v>
      </c>
      <c r="O42" s="129">
        <v>7000</v>
      </c>
      <c r="P42" s="117">
        <v>3000</v>
      </c>
      <c r="Q42" s="117">
        <v>3000</v>
      </c>
      <c r="R42" s="117">
        <v>3000</v>
      </c>
      <c r="S42" s="117">
        <v>3000</v>
      </c>
      <c r="T42" s="117"/>
      <c r="U42" s="117"/>
      <c r="V42" s="117"/>
      <c r="W42" s="117">
        <v>1000</v>
      </c>
      <c r="X42" s="117">
        <f t="shared" si="68"/>
        <v>1000</v>
      </c>
      <c r="Y42" s="117">
        <f t="shared" si="60"/>
        <v>33.333333333333336</v>
      </c>
      <c r="AA42" s="117">
        <v>1000</v>
      </c>
      <c r="AB42" s="117">
        <v>1000</v>
      </c>
      <c r="AC42" s="117"/>
      <c r="AD42" s="117">
        <f t="shared" si="69"/>
        <v>2000</v>
      </c>
      <c r="AE42" s="117">
        <f t="shared" si="65"/>
        <v>66.666666666666671</v>
      </c>
      <c r="AG42" s="117">
        <f t="shared" si="61"/>
        <v>3000</v>
      </c>
      <c r="AH42" s="117">
        <f t="shared" si="62"/>
        <v>100</v>
      </c>
      <c r="AJ42" s="117"/>
      <c r="AK42" s="117"/>
      <c r="AL42" s="117"/>
      <c r="AM42" s="117">
        <f t="shared" si="70"/>
        <v>0</v>
      </c>
      <c r="AN42" s="117">
        <f t="shared" si="66"/>
        <v>0</v>
      </c>
      <c r="AP42" s="117"/>
      <c r="AQ42" s="117"/>
      <c r="AR42" s="117"/>
      <c r="AS42" s="117">
        <f t="shared" si="71"/>
        <v>0</v>
      </c>
      <c r="AT42" s="117">
        <f t="shared" si="67"/>
        <v>0</v>
      </c>
      <c r="AV42" s="117">
        <f t="shared" si="72"/>
        <v>0</v>
      </c>
      <c r="AW42" s="117">
        <f t="shared" si="63"/>
        <v>0</v>
      </c>
      <c r="AY42" s="117">
        <f t="shared" si="73"/>
        <v>3000</v>
      </c>
      <c r="AZ42" s="117">
        <f t="shared" si="64"/>
        <v>100</v>
      </c>
      <c r="BB42" s="117">
        <f t="shared" si="74"/>
        <v>0</v>
      </c>
      <c r="BC42" s="117">
        <f t="shared" si="55"/>
        <v>0</v>
      </c>
      <c r="BD42" s="117">
        <f t="shared" si="75"/>
        <v>3000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104"/>
      <c r="H43" s="130" t="s">
        <v>57</v>
      </c>
      <c r="I43" s="131"/>
      <c r="J43" s="132"/>
      <c r="K43" s="133"/>
      <c r="L43" s="134"/>
      <c r="M43" s="135"/>
      <c r="N43" s="136" t="s">
        <v>58</v>
      </c>
      <c r="O43" s="137">
        <v>92000</v>
      </c>
      <c r="P43" s="139">
        <f>P44</f>
        <v>141000</v>
      </c>
      <c r="Q43" s="138">
        <f>Q44</f>
        <v>152000</v>
      </c>
      <c r="R43" s="175">
        <f>R44</f>
        <v>154000</v>
      </c>
      <c r="S43" s="139">
        <f>S44</f>
        <v>141000</v>
      </c>
      <c r="T43" s="139"/>
      <c r="U43" s="139">
        <f>U44</f>
        <v>0</v>
      </c>
      <c r="V43" s="139">
        <f>V44</f>
        <v>0</v>
      </c>
      <c r="W43" s="139">
        <f>W44</f>
        <v>55000</v>
      </c>
      <c r="X43" s="139">
        <f t="shared" si="68"/>
        <v>55000</v>
      </c>
      <c r="Y43" s="139">
        <f t="shared" si="60"/>
        <v>39.00709219858156</v>
      </c>
      <c r="AA43" s="139">
        <f>AA44</f>
        <v>10000</v>
      </c>
      <c r="AB43" s="139">
        <f>AB44</f>
        <v>10000</v>
      </c>
      <c r="AC43" s="139">
        <f>AC44</f>
        <v>14000</v>
      </c>
      <c r="AD43" s="139">
        <f t="shared" si="69"/>
        <v>34000</v>
      </c>
      <c r="AE43" s="139">
        <f t="shared" si="65"/>
        <v>24.113475177304963</v>
      </c>
      <c r="AG43" s="139">
        <f t="shared" si="61"/>
        <v>89000</v>
      </c>
      <c r="AH43" s="139">
        <f t="shared" si="62"/>
        <v>63.120567375886523</v>
      </c>
      <c r="AJ43" s="139">
        <f>AJ44</f>
        <v>11000</v>
      </c>
      <c r="AK43" s="139">
        <f>AK44</f>
        <v>11000</v>
      </c>
      <c r="AL43" s="139">
        <f>AL44</f>
        <v>10000</v>
      </c>
      <c r="AM43" s="139">
        <f t="shared" si="70"/>
        <v>32000</v>
      </c>
      <c r="AN43" s="139">
        <f t="shared" si="66"/>
        <v>22.695035460992909</v>
      </c>
      <c r="AP43" s="139">
        <f>AP44</f>
        <v>16000</v>
      </c>
      <c r="AQ43" s="139">
        <f>AQ44</f>
        <v>4000</v>
      </c>
      <c r="AR43" s="139">
        <f>AR44</f>
        <v>0</v>
      </c>
      <c r="AS43" s="139">
        <f t="shared" si="71"/>
        <v>20000</v>
      </c>
      <c r="AT43" s="139">
        <f t="shared" si="67"/>
        <v>14.184397163120567</v>
      </c>
      <c r="AV43" s="139">
        <f t="shared" si="72"/>
        <v>52000</v>
      </c>
      <c r="AW43" s="139">
        <f t="shared" si="63"/>
        <v>36.879432624113477</v>
      </c>
      <c r="AY43" s="139">
        <f t="shared" si="73"/>
        <v>141000</v>
      </c>
      <c r="AZ43" s="176">
        <f t="shared" si="64"/>
        <v>100</v>
      </c>
      <c r="BB43" s="139">
        <f t="shared" si="74"/>
        <v>0</v>
      </c>
      <c r="BC43" s="139">
        <f t="shared" ref="BC43:BC50" si="76">BB43/(P43/100)</f>
        <v>0</v>
      </c>
      <c r="BD43" s="139">
        <f t="shared" si="75"/>
        <v>141000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79"/>
      <c r="H44" s="80"/>
      <c r="I44" s="118">
        <v>2</v>
      </c>
      <c r="J44" s="78"/>
      <c r="K44" s="82"/>
      <c r="L44" s="83"/>
      <c r="M44" s="77"/>
      <c r="N44" s="119" t="s">
        <v>51</v>
      </c>
      <c r="O44" s="120">
        <v>92000</v>
      </c>
      <c r="P44" s="121">
        <f>P45+P47</f>
        <v>141000</v>
      </c>
      <c r="Q44" s="121">
        <f>Q45+Q47</f>
        <v>152000</v>
      </c>
      <c r="R44" s="121">
        <f>R45+R47</f>
        <v>154000</v>
      </c>
      <c r="S44" s="121">
        <f>S45+S47</f>
        <v>141000</v>
      </c>
      <c r="T44" s="121"/>
      <c r="U44" s="121">
        <f>U45+U47</f>
        <v>0</v>
      </c>
      <c r="V44" s="121">
        <f>V45+V47</f>
        <v>0</v>
      </c>
      <c r="W44" s="121">
        <f>W45+W47</f>
        <v>55000</v>
      </c>
      <c r="X44" s="121">
        <f t="shared" si="68"/>
        <v>55000</v>
      </c>
      <c r="Y44" s="121">
        <f t="shared" si="60"/>
        <v>39.00709219858156</v>
      </c>
      <c r="AA44" s="121">
        <f>AA45+AA47</f>
        <v>10000</v>
      </c>
      <c r="AB44" s="121">
        <f>AB45+AB47</f>
        <v>10000</v>
      </c>
      <c r="AC44" s="121">
        <f>AC45+AC47</f>
        <v>14000</v>
      </c>
      <c r="AD44" s="121">
        <f t="shared" si="69"/>
        <v>34000</v>
      </c>
      <c r="AE44" s="121">
        <f t="shared" si="65"/>
        <v>24.113475177304963</v>
      </c>
      <c r="AG44" s="121">
        <f t="shared" si="61"/>
        <v>89000</v>
      </c>
      <c r="AH44" s="121">
        <f t="shared" si="62"/>
        <v>63.120567375886523</v>
      </c>
      <c r="AJ44" s="121">
        <f>AJ45+AJ47</f>
        <v>11000</v>
      </c>
      <c r="AK44" s="121">
        <f>AK45+AK47</f>
        <v>11000</v>
      </c>
      <c r="AL44" s="121">
        <f>AL45+AL47</f>
        <v>10000</v>
      </c>
      <c r="AM44" s="121">
        <f t="shared" si="70"/>
        <v>32000</v>
      </c>
      <c r="AN44" s="121">
        <f t="shared" si="66"/>
        <v>22.695035460992909</v>
      </c>
      <c r="AP44" s="121">
        <f>AP45+AP47</f>
        <v>16000</v>
      </c>
      <c r="AQ44" s="121">
        <f>AQ45+AQ47</f>
        <v>4000</v>
      </c>
      <c r="AR44" s="121">
        <f>AR45+AR47</f>
        <v>0</v>
      </c>
      <c r="AS44" s="121">
        <f t="shared" si="71"/>
        <v>20000</v>
      </c>
      <c r="AT44" s="121">
        <f t="shared" si="67"/>
        <v>14.184397163120567</v>
      </c>
      <c r="AV44" s="121">
        <f t="shared" si="72"/>
        <v>52000</v>
      </c>
      <c r="AW44" s="121">
        <f t="shared" si="63"/>
        <v>36.879432624113477</v>
      </c>
      <c r="AY44" s="121">
        <f t="shared" si="73"/>
        <v>141000</v>
      </c>
      <c r="AZ44" s="142">
        <f t="shared" si="64"/>
        <v>100</v>
      </c>
      <c r="BB44" s="121">
        <f t="shared" si="74"/>
        <v>0</v>
      </c>
      <c r="BC44" s="121">
        <f t="shared" si="76"/>
        <v>0</v>
      </c>
      <c r="BD44" s="121">
        <f t="shared" si="75"/>
        <v>141000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81"/>
      <c r="J45" s="124" t="s">
        <v>60</v>
      </c>
      <c r="K45" s="82"/>
      <c r="L45" s="83"/>
      <c r="M45" s="77"/>
      <c r="N45" s="101" t="s">
        <v>61</v>
      </c>
      <c r="O45" s="102">
        <v>83000</v>
      </c>
      <c r="P45" s="103">
        <f>P46</f>
        <v>130000</v>
      </c>
      <c r="Q45" s="103">
        <f>Q46</f>
        <v>140000</v>
      </c>
      <c r="R45" s="103">
        <f>R46</f>
        <v>140000</v>
      </c>
      <c r="S45" s="103">
        <f>S46</f>
        <v>130000</v>
      </c>
      <c r="T45" s="103"/>
      <c r="U45" s="103">
        <f>U46</f>
        <v>0</v>
      </c>
      <c r="V45" s="103">
        <f>V46</f>
        <v>0</v>
      </c>
      <c r="W45" s="103">
        <f>W46</f>
        <v>50000</v>
      </c>
      <c r="X45" s="103">
        <f t="shared" si="68"/>
        <v>50000</v>
      </c>
      <c r="Y45" s="103">
        <f t="shared" si="60"/>
        <v>38.46153846153846</v>
      </c>
      <c r="AA45" s="103">
        <f>AA46</f>
        <v>10000</v>
      </c>
      <c r="AB45" s="103">
        <f>AB46</f>
        <v>10000</v>
      </c>
      <c r="AC45" s="103">
        <f>AC46</f>
        <v>10000</v>
      </c>
      <c r="AD45" s="103">
        <f t="shared" si="69"/>
        <v>30000</v>
      </c>
      <c r="AE45" s="103">
        <f t="shared" si="65"/>
        <v>23.076923076923077</v>
      </c>
      <c r="AG45" s="103">
        <f t="shared" si="61"/>
        <v>80000</v>
      </c>
      <c r="AH45" s="103">
        <f t="shared" si="62"/>
        <v>61.53846153846154</v>
      </c>
      <c r="AJ45" s="103">
        <f>AJ46</f>
        <v>10000</v>
      </c>
      <c r="AK45" s="103">
        <f>AK46</f>
        <v>10000</v>
      </c>
      <c r="AL45" s="103">
        <f>AL46</f>
        <v>10000</v>
      </c>
      <c r="AM45" s="103">
        <f t="shared" si="70"/>
        <v>30000</v>
      </c>
      <c r="AN45" s="103">
        <f t="shared" si="66"/>
        <v>23.076923076923077</v>
      </c>
      <c r="AP45" s="103">
        <f>AP46</f>
        <v>16000</v>
      </c>
      <c r="AQ45" s="103">
        <f>AQ46</f>
        <v>4000</v>
      </c>
      <c r="AR45" s="103">
        <f>AR46</f>
        <v>0</v>
      </c>
      <c r="AS45" s="103">
        <f t="shared" si="71"/>
        <v>20000</v>
      </c>
      <c r="AT45" s="103">
        <f t="shared" si="67"/>
        <v>15.384615384615385</v>
      </c>
      <c r="AV45" s="103">
        <f t="shared" si="72"/>
        <v>50000</v>
      </c>
      <c r="AW45" s="103">
        <f t="shared" si="63"/>
        <v>38.46153846153846</v>
      </c>
      <c r="AY45" s="103">
        <f t="shared" si="73"/>
        <v>130000</v>
      </c>
      <c r="AZ45" s="143">
        <f t="shared" si="64"/>
        <v>100</v>
      </c>
      <c r="BB45" s="103">
        <f t="shared" si="74"/>
        <v>0</v>
      </c>
      <c r="BC45" s="103">
        <f t="shared" si="76"/>
        <v>0</v>
      </c>
      <c r="BD45" s="103">
        <f t="shared" si="75"/>
        <v>130000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78"/>
      <c r="K46" s="127">
        <v>1</v>
      </c>
      <c r="L46" s="83"/>
      <c r="M46" s="77"/>
      <c r="N46" s="128" t="s">
        <v>62</v>
      </c>
      <c r="O46" s="129">
        <v>83000</v>
      </c>
      <c r="P46" s="117">
        <v>130000</v>
      </c>
      <c r="Q46" s="117">
        <v>140000</v>
      </c>
      <c r="R46" s="117">
        <v>140000</v>
      </c>
      <c r="S46" s="117">
        <v>130000</v>
      </c>
      <c r="T46" s="117"/>
      <c r="U46" s="117"/>
      <c r="V46" s="117"/>
      <c r="W46" s="117">
        <v>50000</v>
      </c>
      <c r="X46" s="117">
        <f t="shared" si="68"/>
        <v>50000</v>
      </c>
      <c r="Y46" s="117">
        <f t="shared" si="60"/>
        <v>38.46153846153846</v>
      </c>
      <c r="AA46" s="117">
        <v>10000</v>
      </c>
      <c r="AB46" s="117">
        <v>10000</v>
      </c>
      <c r="AC46" s="117">
        <v>10000</v>
      </c>
      <c r="AD46" s="117">
        <f t="shared" si="69"/>
        <v>30000</v>
      </c>
      <c r="AE46" s="117">
        <f t="shared" si="65"/>
        <v>23.076923076923077</v>
      </c>
      <c r="AG46" s="117">
        <f t="shared" si="61"/>
        <v>80000</v>
      </c>
      <c r="AH46" s="117">
        <f t="shared" si="62"/>
        <v>61.53846153846154</v>
      </c>
      <c r="AJ46" s="117">
        <v>10000</v>
      </c>
      <c r="AK46" s="117">
        <v>10000</v>
      </c>
      <c r="AL46" s="117">
        <v>10000</v>
      </c>
      <c r="AM46" s="117">
        <f t="shared" si="70"/>
        <v>30000</v>
      </c>
      <c r="AN46" s="117">
        <f t="shared" si="66"/>
        <v>23.076923076923077</v>
      </c>
      <c r="AP46" s="117">
        <v>16000</v>
      </c>
      <c r="AQ46" s="117">
        <v>4000</v>
      </c>
      <c r="AR46" s="117"/>
      <c r="AS46" s="117">
        <f t="shared" si="71"/>
        <v>20000</v>
      </c>
      <c r="AT46" s="117">
        <f t="shared" si="67"/>
        <v>15.384615384615385</v>
      </c>
      <c r="AV46" s="117">
        <f t="shared" si="72"/>
        <v>50000</v>
      </c>
      <c r="AW46" s="117">
        <f t="shared" si="63"/>
        <v>38.46153846153846</v>
      </c>
      <c r="AY46" s="117">
        <f t="shared" si="73"/>
        <v>130000</v>
      </c>
      <c r="AZ46" s="144">
        <f t="shared" si="64"/>
        <v>100</v>
      </c>
      <c r="BB46" s="117">
        <f t="shared" si="74"/>
        <v>0</v>
      </c>
      <c r="BC46" s="117">
        <f t="shared" si="76"/>
        <v>0</v>
      </c>
      <c r="BD46" s="117">
        <f t="shared" si="75"/>
        <v>130000</v>
      </c>
      <c r="BE46" s="93"/>
    </row>
    <row r="47" spans="1:57" ht="24.95" customHeight="1" x14ac:dyDescent="0.2">
      <c r="A47" s="74"/>
      <c r="B47" s="76"/>
      <c r="C47" s="76"/>
      <c r="D47" s="77"/>
      <c r="E47" s="78"/>
      <c r="F47" s="76"/>
      <c r="G47" s="79"/>
      <c r="H47" s="80"/>
      <c r="I47" s="81"/>
      <c r="J47" s="124" t="s">
        <v>52</v>
      </c>
      <c r="K47" s="82"/>
      <c r="L47" s="83"/>
      <c r="M47" s="77"/>
      <c r="N47" s="101" t="s">
        <v>53</v>
      </c>
      <c r="O47" s="102">
        <v>9000</v>
      </c>
      <c r="P47" s="103">
        <f>P48+P50+P49</f>
        <v>11000</v>
      </c>
      <c r="Q47" s="103">
        <f>Q48+Q50+Q49</f>
        <v>12000</v>
      </c>
      <c r="R47" s="103">
        <f>R48+R50+R49</f>
        <v>14000</v>
      </c>
      <c r="S47" s="103">
        <f>S48+S50+S49</f>
        <v>11000</v>
      </c>
      <c r="T47" s="103"/>
      <c r="U47" s="103">
        <f>U48+U49+U50</f>
        <v>0</v>
      </c>
      <c r="V47" s="103">
        <f>V48+V49+V50</f>
        <v>0</v>
      </c>
      <c r="W47" s="103">
        <f>W48+W49+W50</f>
        <v>5000</v>
      </c>
      <c r="X47" s="103">
        <f t="shared" si="68"/>
        <v>5000</v>
      </c>
      <c r="Y47" s="103">
        <f t="shared" si="60"/>
        <v>45.454545454545453</v>
      </c>
      <c r="AA47" s="103">
        <f>AA48+AA49+AA50</f>
        <v>0</v>
      </c>
      <c r="AB47" s="103">
        <f>AB48+AB49+AB50</f>
        <v>0</v>
      </c>
      <c r="AC47" s="103">
        <f>AC48+AC49+AC50</f>
        <v>4000</v>
      </c>
      <c r="AD47" s="103">
        <f t="shared" si="69"/>
        <v>4000</v>
      </c>
      <c r="AE47" s="103">
        <f t="shared" si="65"/>
        <v>36.363636363636367</v>
      </c>
      <c r="AG47" s="103">
        <f t="shared" si="61"/>
        <v>9000</v>
      </c>
      <c r="AH47" s="103">
        <f t="shared" si="62"/>
        <v>81.818181818181813</v>
      </c>
      <c r="AJ47" s="103">
        <f>AJ48+AJ49+AJ50</f>
        <v>1000</v>
      </c>
      <c r="AK47" s="103">
        <f>AK48+AK49+AK50</f>
        <v>1000</v>
      </c>
      <c r="AL47" s="103">
        <f>AL48+AL49+AL50</f>
        <v>0</v>
      </c>
      <c r="AM47" s="103">
        <f t="shared" si="70"/>
        <v>2000</v>
      </c>
      <c r="AN47" s="103">
        <f t="shared" si="66"/>
        <v>18.181818181818183</v>
      </c>
      <c r="AP47" s="103">
        <f>AP48+AP49+AP50</f>
        <v>0</v>
      </c>
      <c r="AQ47" s="103">
        <f>AQ48+AQ49+AQ50</f>
        <v>0</v>
      </c>
      <c r="AR47" s="103">
        <f>AR48+AR49+AR50</f>
        <v>0</v>
      </c>
      <c r="AS47" s="103">
        <f t="shared" si="71"/>
        <v>0</v>
      </c>
      <c r="AT47" s="103">
        <f t="shared" si="67"/>
        <v>0</v>
      </c>
      <c r="AV47" s="103">
        <f t="shared" si="72"/>
        <v>2000</v>
      </c>
      <c r="AW47" s="103">
        <f t="shared" si="63"/>
        <v>18.181818181818183</v>
      </c>
      <c r="AY47" s="103">
        <f t="shared" si="73"/>
        <v>11000</v>
      </c>
      <c r="AZ47" s="143">
        <f t="shared" si="64"/>
        <v>100</v>
      </c>
      <c r="BB47" s="103">
        <f t="shared" si="74"/>
        <v>0</v>
      </c>
      <c r="BC47" s="103">
        <f t="shared" si="76"/>
        <v>0</v>
      </c>
      <c r="BD47" s="103">
        <f t="shared" si="75"/>
        <v>11000</v>
      </c>
      <c r="BE47" s="93"/>
    </row>
    <row r="48" spans="1:57" ht="24.95" customHeight="1" x14ac:dyDescent="0.2">
      <c r="A48" s="74"/>
      <c r="B48" s="76"/>
      <c r="C48" s="76"/>
      <c r="D48" s="77"/>
      <c r="E48" s="78"/>
      <c r="F48" s="76"/>
      <c r="G48" s="79"/>
      <c r="H48" s="80"/>
      <c r="I48" s="81"/>
      <c r="J48" s="78"/>
      <c r="K48" s="127">
        <v>2</v>
      </c>
      <c r="L48" s="83"/>
      <c r="M48" s="77"/>
      <c r="N48" s="128" t="s">
        <v>54</v>
      </c>
      <c r="O48" s="129">
        <v>5000</v>
      </c>
      <c r="P48" s="117">
        <v>6000</v>
      </c>
      <c r="Q48" s="117">
        <v>7000</v>
      </c>
      <c r="R48" s="117">
        <v>9000</v>
      </c>
      <c r="S48" s="117">
        <v>6000</v>
      </c>
      <c r="T48" s="117"/>
      <c r="U48" s="117"/>
      <c r="V48" s="117"/>
      <c r="W48" s="117">
        <v>3000</v>
      </c>
      <c r="X48" s="117">
        <f t="shared" si="68"/>
        <v>3000</v>
      </c>
      <c r="Y48" s="117">
        <f t="shared" si="60"/>
        <v>50</v>
      </c>
      <c r="AA48" s="117"/>
      <c r="AB48" s="117"/>
      <c r="AC48" s="117">
        <v>3000</v>
      </c>
      <c r="AD48" s="117">
        <f t="shared" si="69"/>
        <v>3000</v>
      </c>
      <c r="AE48" s="117">
        <f t="shared" si="65"/>
        <v>50</v>
      </c>
      <c r="AG48" s="117">
        <f t="shared" si="61"/>
        <v>6000</v>
      </c>
      <c r="AH48" s="117">
        <f t="shared" si="62"/>
        <v>100</v>
      </c>
      <c r="AJ48" s="117"/>
      <c r="AK48" s="117"/>
      <c r="AL48" s="117"/>
      <c r="AM48" s="117">
        <f t="shared" si="70"/>
        <v>0</v>
      </c>
      <c r="AN48" s="117">
        <f t="shared" si="66"/>
        <v>0</v>
      </c>
      <c r="AP48" s="117"/>
      <c r="AQ48" s="117"/>
      <c r="AR48" s="117"/>
      <c r="AS48" s="117">
        <f t="shared" si="71"/>
        <v>0</v>
      </c>
      <c r="AT48" s="117">
        <f t="shared" si="67"/>
        <v>0</v>
      </c>
      <c r="AV48" s="117">
        <f t="shared" si="72"/>
        <v>0</v>
      </c>
      <c r="AW48" s="117">
        <f t="shared" si="63"/>
        <v>0</v>
      </c>
      <c r="AY48" s="117">
        <f t="shared" si="73"/>
        <v>6000</v>
      </c>
      <c r="AZ48" s="144">
        <f t="shared" si="64"/>
        <v>100</v>
      </c>
      <c r="BB48" s="117">
        <f t="shared" si="74"/>
        <v>0</v>
      </c>
      <c r="BC48" s="117">
        <f t="shared" si="76"/>
        <v>0</v>
      </c>
      <c r="BD48" s="117">
        <f t="shared" si="75"/>
        <v>6000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80"/>
      <c r="I49" s="81"/>
      <c r="J49" s="78"/>
      <c r="K49" s="155">
        <v>5</v>
      </c>
      <c r="L49" s="156"/>
      <c r="M49" s="157"/>
      <c r="N49" s="158" t="s">
        <v>55</v>
      </c>
      <c r="O49" s="159">
        <v>2000</v>
      </c>
      <c r="P49" s="160">
        <v>1000</v>
      </c>
      <c r="Q49" s="160">
        <v>1000</v>
      </c>
      <c r="R49" s="160">
        <v>1000</v>
      </c>
      <c r="S49" s="160">
        <v>1000</v>
      </c>
      <c r="T49" s="117"/>
      <c r="U49" s="117"/>
      <c r="V49" s="117"/>
      <c r="W49" s="117">
        <v>1000</v>
      </c>
      <c r="X49" s="117">
        <f t="shared" si="68"/>
        <v>1000</v>
      </c>
      <c r="Y49" s="117">
        <f t="shared" si="60"/>
        <v>100</v>
      </c>
      <c r="AA49" s="117"/>
      <c r="AB49" s="117"/>
      <c r="AC49" s="117"/>
      <c r="AD49" s="117">
        <f t="shared" si="69"/>
        <v>0</v>
      </c>
      <c r="AE49" s="117">
        <f t="shared" si="65"/>
        <v>0</v>
      </c>
      <c r="AG49" s="117">
        <f t="shared" si="61"/>
        <v>1000</v>
      </c>
      <c r="AH49" s="117">
        <f t="shared" si="62"/>
        <v>100</v>
      </c>
      <c r="AJ49" s="117"/>
      <c r="AK49" s="117"/>
      <c r="AL49" s="117"/>
      <c r="AM49" s="117">
        <f t="shared" si="70"/>
        <v>0</v>
      </c>
      <c r="AN49" s="117">
        <f t="shared" si="66"/>
        <v>0</v>
      </c>
      <c r="AP49" s="117"/>
      <c r="AQ49" s="117"/>
      <c r="AR49" s="117"/>
      <c r="AS49" s="117">
        <f t="shared" si="71"/>
        <v>0</v>
      </c>
      <c r="AT49" s="117">
        <f t="shared" si="67"/>
        <v>0</v>
      </c>
      <c r="AV49" s="117">
        <f t="shared" si="72"/>
        <v>0</v>
      </c>
      <c r="AW49" s="117">
        <f t="shared" si="63"/>
        <v>0</v>
      </c>
      <c r="AY49" s="117">
        <f t="shared" si="73"/>
        <v>1000</v>
      </c>
      <c r="AZ49" s="144">
        <f t="shared" si="64"/>
        <v>100</v>
      </c>
      <c r="BB49" s="117">
        <f t="shared" si="74"/>
        <v>0</v>
      </c>
      <c r="BC49" s="117">
        <f t="shared" si="76"/>
        <v>0</v>
      </c>
      <c r="BD49" s="117">
        <f t="shared" si="75"/>
        <v>1000</v>
      </c>
      <c r="BE49" s="93"/>
    </row>
    <row r="50" spans="1:57" ht="24.95" customHeight="1" thickBot="1" x14ac:dyDescent="0.25">
      <c r="A50" s="74"/>
      <c r="B50" s="76"/>
      <c r="C50" s="76"/>
      <c r="D50" s="77"/>
      <c r="E50" s="78"/>
      <c r="F50" s="76"/>
      <c r="G50" s="79"/>
      <c r="H50" s="80"/>
      <c r="I50" s="81"/>
      <c r="J50" s="78"/>
      <c r="K50" s="127">
        <v>7</v>
      </c>
      <c r="L50" s="83"/>
      <c r="M50" s="77"/>
      <c r="N50" s="128" t="s">
        <v>56</v>
      </c>
      <c r="O50" s="129">
        <v>2000</v>
      </c>
      <c r="P50" s="117">
        <v>4000</v>
      </c>
      <c r="Q50" s="117">
        <v>4000</v>
      </c>
      <c r="R50" s="117">
        <v>4000</v>
      </c>
      <c r="S50" s="117">
        <v>4000</v>
      </c>
      <c r="T50" s="117"/>
      <c r="U50" s="117"/>
      <c r="V50" s="117"/>
      <c r="W50" s="117">
        <v>1000</v>
      </c>
      <c r="X50" s="117">
        <f t="shared" si="68"/>
        <v>1000</v>
      </c>
      <c r="Y50" s="117">
        <f t="shared" si="60"/>
        <v>25</v>
      </c>
      <c r="AA50" s="117"/>
      <c r="AB50" s="117"/>
      <c r="AC50" s="117">
        <v>1000</v>
      </c>
      <c r="AD50" s="117">
        <f t="shared" si="69"/>
        <v>1000</v>
      </c>
      <c r="AE50" s="117">
        <f t="shared" si="65"/>
        <v>25</v>
      </c>
      <c r="AG50" s="117">
        <f t="shared" si="61"/>
        <v>2000</v>
      </c>
      <c r="AH50" s="117">
        <f t="shared" si="62"/>
        <v>50</v>
      </c>
      <c r="AJ50" s="117">
        <v>1000</v>
      </c>
      <c r="AK50" s="117">
        <v>1000</v>
      </c>
      <c r="AL50" s="117"/>
      <c r="AM50" s="117">
        <f t="shared" si="70"/>
        <v>2000</v>
      </c>
      <c r="AN50" s="117">
        <f t="shared" si="66"/>
        <v>50</v>
      </c>
      <c r="AP50" s="117"/>
      <c r="AQ50" s="117"/>
      <c r="AR50" s="117"/>
      <c r="AS50" s="117">
        <f t="shared" si="71"/>
        <v>0</v>
      </c>
      <c r="AT50" s="117">
        <f t="shared" si="67"/>
        <v>0</v>
      </c>
      <c r="AV50" s="117">
        <f t="shared" si="72"/>
        <v>2000</v>
      </c>
      <c r="AW50" s="117">
        <f t="shared" si="63"/>
        <v>50</v>
      </c>
      <c r="AY50" s="117">
        <f t="shared" si="73"/>
        <v>4000</v>
      </c>
      <c r="AZ50" s="144">
        <f t="shared" si="64"/>
        <v>100</v>
      </c>
      <c r="BB50" s="117">
        <f t="shared" si="74"/>
        <v>0</v>
      </c>
      <c r="BC50" s="117">
        <f t="shared" si="76"/>
        <v>0</v>
      </c>
      <c r="BD50" s="117">
        <f t="shared" si="75"/>
        <v>4000</v>
      </c>
      <c r="BE50" s="93"/>
    </row>
    <row r="51" spans="1:57" ht="24.95" customHeight="1" x14ac:dyDescent="0.2">
      <c r="A51" s="74"/>
      <c r="B51" s="76"/>
      <c r="C51" s="76"/>
      <c r="D51" s="77"/>
      <c r="E51" s="78"/>
      <c r="F51" s="76"/>
      <c r="G51" s="79"/>
      <c r="H51" s="220" t="s">
        <v>71</v>
      </c>
      <c r="I51" s="221"/>
      <c r="J51" s="222"/>
      <c r="K51" s="223"/>
      <c r="L51" s="223"/>
      <c r="M51" s="224"/>
      <c r="N51" s="225" t="s">
        <v>72</v>
      </c>
      <c r="O51" s="226">
        <v>0</v>
      </c>
      <c r="P51" s="227">
        <f t="shared" ref="P51:S53" si="77">P52</f>
        <v>2000</v>
      </c>
      <c r="Q51" s="227">
        <f t="shared" si="77"/>
        <v>2000</v>
      </c>
      <c r="R51" s="227">
        <f t="shared" si="77"/>
        <v>2000</v>
      </c>
      <c r="S51" s="227">
        <f t="shared" si="77"/>
        <v>2000</v>
      </c>
      <c r="T51" s="227"/>
      <c r="U51" s="227">
        <f t="shared" ref="U51:W53" si="78">U52</f>
        <v>0</v>
      </c>
      <c r="V51" s="227">
        <f t="shared" si="78"/>
        <v>0</v>
      </c>
      <c r="W51" s="227">
        <f t="shared" si="78"/>
        <v>500</v>
      </c>
      <c r="X51" s="227">
        <f>U51+V51+W51</f>
        <v>500</v>
      </c>
      <c r="Y51" s="86">
        <f t="shared" si="38"/>
        <v>25</v>
      </c>
      <c r="AA51" s="227">
        <f t="shared" ref="AA51:AC53" si="79">AA52</f>
        <v>0</v>
      </c>
      <c r="AB51" s="227">
        <f t="shared" si="79"/>
        <v>500</v>
      </c>
      <c r="AC51" s="227">
        <f t="shared" si="79"/>
        <v>0</v>
      </c>
      <c r="AD51" s="227">
        <f t="shared" ref="AD51:AD54" si="80">AA51+AB51+AC51</f>
        <v>500</v>
      </c>
      <c r="AE51" s="170">
        <f t="shared" si="65"/>
        <v>25</v>
      </c>
      <c r="AG51" s="227">
        <f t="shared" si="42"/>
        <v>1000</v>
      </c>
      <c r="AH51" s="227">
        <f t="shared" si="43"/>
        <v>50</v>
      </c>
      <c r="AJ51" s="227">
        <f t="shared" ref="AJ51:AL53" si="81">AJ52</f>
        <v>0</v>
      </c>
      <c r="AK51" s="227">
        <f t="shared" si="81"/>
        <v>0</v>
      </c>
      <c r="AL51" s="227">
        <f t="shared" si="81"/>
        <v>1000</v>
      </c>
      <c r="AM51" s="227">
        <f t="shared" ref="AM51:AM54" si="82">AJ51+AK51+AL51</f>
        <v>1000</v>
      </c>
      <c r="AN51" s="170">
        <f t="shared" si="66"/>
        <v>50</v>
      </c>
      <c r="AP51" s="227">
        <f t="shared" ref="AP51:AR53" si="83">AP52</f>
        <v>0</v>
      </c>
      <c r="AQ51" s="227">
        <f t="shared" si="83"/>
        <v>0</v>
      </c>
      <c r="AR51" s="227">
        <f t="shared" si="83"/>
        <v>0</v>
      </c>
      <c r="AS51" s="227">
        <f t="shared" ref="AS51:AS54" si="84">AP51+AQ51+AR51</f>
        <v>0</v>
      </c>
      <c r="AT51" s="170">
        <f t="shared" si="67"/>
        <v>0</v>
      </c>
      <c r="AV51" s="227">
        <f>AM51+AS51</f>
        <v>1000</v>
      </c>
      <c r="AW51" s="86">
        <f>AV51/(S51/100)</f>
        <v>50</v>
      </c>
      <c r="AY51" s="227">
        <f>AG51+AV51</f>
        <v>2000</v>
      </c>
      <c r="AZ51" s="227">
        <f>AY51/(S51/100)</f>
        <v>100</v>
      </c>
      <c r="BB51" s="226">
        <f>S51-AY51</f>
        <v>0</v>
      </c>
      <c r="BC51" s="227">
        <f>BB51/(S51/100)</f>
        <v>0</v>
      </c>
      <c r="BD51" s="227">
        <f>S51-BB51</f>
        <v>2000</v>
      </c>
      <c r="BE51" s="93"/>
    </row>
    <row r="52" spans="1:57" ht="24.95" customHeight="1" thickBot="1" x14ac:dyDescent="0.25">
      <c r="A52" s="74"/>
      <c r="B52" s="76"/>
      <c r="C52" s="76"/>
      <c r="D52" s="77"/>
      <c r="E52" s="78"/>
      <c r="F52" s="76"/>
      <c r="G52" s="79"/>
      <c r="H52" s="80"/>
      <c r="I52" s="118">
        <v>2</v>
      </c>
      <c r="J52" s="78"/>
      <c r="K52" s="76"/>
      <c r="L52" s="76"/>
      <c r="M52" s="77"/>
      <c r="N52" s="119" t="s">
        <v>51</v>
      </c>
      <c r="O52" s="120">
        <v>0</v>
      </c>
      <c r="P52" s="189">
        <f t="shared" si="77"/>
        <v>2000</v>
      </c>
      <c r="Q52" s="189">
        <f t="shared" si="77"/>
        <v>2000</v>
      </c>
      <c r="R52" s="189">
        <f t="shared" si="77"/>
        <v>2000</v>
      </c>
      <c r="S52" s="189">
        <f t="shared" si="77"/>
        <v>2000</v>
      </c>
      <c r="T52" s="189"/>
      <c r="U52" s="189">
        <f t="shared" si="78"/>
        <v>0</v>
      </c>
      <c r="V52" s="189">
        <f t="shared" si="78"/>
        <v>0</v>
      </c>
      <c r="W52" s="189">
        <f t="shared" si="78"/>
        <v>500</v>
      </c>
      <c r="X52" s="189">
        <f t="shared" si="37"/>
        <v>500</v>
      </c>
      <c r="Y52" s="189">
        <f t="shared" si="38"/>
        <v>25</v>
      </c>
      <c r="AA52" s="189">
        <f t="shared" si="79"/>
        <v>0</v>
      </c>
      <c r="AB52" s="189">
        <f t="shared" si="79"/>
        <v>500</v>
      </c>
      <c r="AC52" s="189">
        <f t="shared" si="79"/>
        <v>0</v>
      </c>
      <c r="AD52" s="189">
        <f t="shared" si="80"/>
        <v>500</v>
      </c>
      <c r="AE52" s="189">
        <f t="shared" si="65"/>
        <v>25</v>
      </c>
      <c r="AG52" s="189">
        <f t="shared" si="42"/>
        <v>1000</v>
      </c>
      <c r="AH52" s="189">
        <f t="shared" si="43"/>
        <v>50</v>
      </c>
      <c r="AJ52" s="189">
        <f t="shared" si="81"/>
        <v>0</v>
      </c>
      <c r="AK52" s="189">
        <f t="shared" si="81"/>
        <v>0</v>
      </c>
      <c r="AL52" s="189">
        <f t="shared" si="81"/>
        <v>1000</v>
      </c>
      <c r="AM52" s="189">
        <f t="shared" si="82"/>
        <v>1000</v>
      </c>
      <c r="AN52" s="189">
        <f t="shared" si="66"/>
        <v>50</v>
      </c>
      <c r="AP52" s="189">
        <f t="shared" si="83"/>
        <v>0</v>
      </c>
      <c r="AQ52" s="189">
        <f t="shared" si="83"/>
        <v>0</v>
      </c>
      <c r="AR52" s="189">
        <f t="shared" si="83"/>
        <v>0</v>
      </c>
      <c r="AS52" s="189">
        <f t="shared" si="84"/>
        <v>0</v>
      </c>
      <c r="AT52" s="189">
        <f t="shared" si="67"/>
        <v>0</v>
      </c>
      <c r="AV52" s="189">
        <f t="shared" si="50"/>
        <v>1000</v>
      </c>
      <c r="AW52" s="189">
        <f t="shared" si="51"/>
        <v>50</v>
      </c>
      <c r="AY52" s="189">
        <f t="shared" si="52"/>
        <v>2000</v>
      </c>
      <c r="AZ52" s="189">
        <f t="shared" si="53"/>
        <v>100</v>
      </c>
      <c r="BB52" s="120">
        <f t="shared" ref="BB52:BB54" si="85">S52-AY52</f>
        <v>0</v>
      </c>
      <c r="BC52" s="189">
        <f t="shared" ref="BC52:BC54" si="86">BB52/(S52/100)</f>
        <v>0</v>
      </c>
      <c r="BD52" s="189">
        <f t="shared" ref="BD52:BD54" si="87">S52-BB52</f>
        <v>2000</v>
      </c>
      <c r="BE52" s="93"/>
    </row>
    <row r="53" spans="1:57" ht="24.95" customHeight="1" thickBot="1" x14ac:dyDescent="0.25">
      <c r="A53" s="74"/>
      <c r="B53" s="76"/>
      <c r="C53" s="76"/>
      <c r="D53" s="77"/>
      <c r="E53" s="78"/>
      <c r="F53" s="76"/>
      <c r="G53" s="79"/>
      <c r="H53" s="191"/>
      <c r="I53" s="192"/>
      <c r="J53" s="124" t="s">
        <v>60</v>
      </c>
      <c r="K53" s="178"/>
      <c r="L53" s="178"/>
      <c r="M53" s="179"/>
      <c r="N53" s="101" t="s">
        <v>61</v>
      </c>
      <c r="O53" s="102">
        <v>0</v>
      </c>
      <c r="P53" s="193">
        <f t="shared" si="77"/>
        <v>2000</v>
      </c>
      <c r="Q53" s="193">
        <f t="shared" si="77"/>
        <v>2000</v>
      </c>
      <c r="R53" s="193">
        <f t="shared" si="77"/>
        <v>2000</v>
      </c>
      <c r="S53" s="193">
        <f t="shared" si="77"/>
        <v>2000</v>
      </c>
      <c r="T53" s="193"/>
      <c r="U53" s="193">
        <f t="shared" si="78"/>
        <v>0</v>
      </c>
      <c r="V53" s="193">
        <f t="shared" si="78"/>
        <v>0</v>
      </c>
      <c r="W53" s="193">
        <f t="shared" si="78"/>
        <v>500</v>
      </c>
      <c r="X53" s="193">
        <f>U53+V53+W53</f>
        <v>500</v>
      </c>
      <c r="Y53" s="86">
        <f t="shared" si="38"/>
        <v>25</v>
      </c>
      <c r="AA53" s="193">
        <f t="shared" si="79"/>
        <v>0</v>
      </c>
      <c r="AB53" s="193">
        <f t="shared" si="79"/>
        <v>500</v>
      </c>
      <c r="AC53" s="193">
        <f t="shared" si="79"/>
        <v>0</v>
      </c>
      <c r="AD53" s="193">
        <f t="shared" si="80"/>
        <v>500</v>
      </c>
      <c r="AE53" s="170">
        <f t="shared" si="65"/>
        <v>25</v>
      </c>
      <c r="AG53" s="193">
        <f t="shared" si="42"/>
        <v>1000</v>
      </c>
      <c r="AH53" s="193">
        <f t="shared" si="43"/>
        <v>50</v>
      </c>
      <c r="AJ53" s="193">
        <f t="shared" si="81"/>
        <v>0</v>
      </c>
      <c r="AK53" s="193">
        <f t="shared" si="81"/>
        <v>0</v>
      </c>
      <c r="AL53" s="193">
        <f t="shared" si="81"/>
        <v>1000</v>
      </c>
      <c r="AM53" s="193">
        <f t="shared" si="82"/>
        <v>1000</v>
      </c>
      <c r="AN53" s="170">
        <f t="shared" si="66"/>
        <v>50</v>
      </c>
      <c r="AP53" s="193">
        <f t="shared" si="83"/>
        <v>0</v>
      </c>
      <c r="AQ53" s="193">
        <f t="shared" si="83"/>
        <v>0</v>
      </c>
      <c r="AR53" s="193">
        <f t="shared" si="83"/>
        <v>0</v>
      </c>
      <c r="AS53" s="193">
        <f t="shared" si="84"/>
        <v>0</v>
      </c>
      <c r="AT53" s="170">
        <f t="shared" si="67"/>
        <v>0</v>
      </c>
      <c r="AV53" s="193">
        <f t="shared" si="50"/>
        <v>1000</v>
      </c>
      <c r="AW53" s="86">
        <f t="shared" si="51"/>
        <v>50</v>
      </c>
      <c r="AY53" s="193">
        <f t="shared" si="52"/>
        <v>2000</v>
      </c>
      <c r="AZ53" s="193">
        <f t="shared" si="53"/>
        <v>100</v>
      </c>
      <c r="BB53" s="102">
        <f t="shared" si="85"/>
        <v>0</v>
      </c>
      <c r="BC53" s="193">
        <f t="shared" si="86"/>
        <v>0</v>
      </c>
      <c r="BD53" s="193">
        <f t="shared" si="87"/>
        <v>2000</v>
      </c>
      <c r="BE53" s="93"/>
    </row>
    <row r="54" spans="1:57" ht="24.95" customHeight="1" x14ac:dyDescent="0.2">
      <c r="A54" s="74"/>
      <c r="B54" s="76"/>
      <c r="C54" s="76"/>
      <c r="D54" s="77"/>
      <c r="E54" s="78"/>
      <c r="F54" s="76"/>
      <c r="G54" s="79"/>
      <c r="H54" s="80"/>
      <c r="I54" s="81"/>
      <c r="J54" s="78"/>
      <c r="K54" s="127">
        <v>1</v>
      </c>
      <c r="L54" s="83"/>
      <c r="M54" s="77"/>
      <c r="N54" s="128" t="s">
        <v>62</v>
      </c>
      <c r="O54" s="129">
        <v>0</v>
      </c>
      <c r="P54" s="117">
        <v>2000</v>
      </c>
      <c r="Q54" s="117">
        <v>2000</v>
      </c>
      <c r="R54" s="117">
        <v>2000</v>
      </c>
      <c r="S54" s="117">
        <v>2000</v>
      </c>
      <c r="T54" s="117"/>
      <c r="U54" s="117"/>
      <c r="V54" s="117"/>
      <c r="W54" s="117">
        <v>500</v>
      </c>
      <c r="X54" s="117">
        <f>U54+V54+W54</f>
        <v>500</v>
      </c>
      <c r="Y54" s="86">
        <f t="shared" si="38"/>
        <v>25</v>
      </c>
      <c r="AA54" s="117"/>
      <c r="AB54" s="117">
        <v>500</v>
      </c>
      <c r="AC54" s="117"/>
      <c r="AD54" s="117">
        <f t="shared" si="80"/>
        <v>500</v>
      </c>
      <c r="AE54" s="170">
        <f t="shared" si="65"/>
        <v>25</v>
      </c>
      <c r="AG54" s="117">
        <f t="shared" si="42"/>
        <v>1000</v>
      </c>
      <c r="AH54" s="117">
        <f t="shared" si="43"/>
        <v>50</v>
      </c>
      <c r="AJ54" s="117"/>
      <c r="AK54" s="117"/>
      <c r="AL54" s="117">
        <v>1000</v>
      </c>
      <c r="AM54" s="117">
        <f t="shared" si="82"/>
        <v>1000</v>
      </c>
      <c r="AN54" s="170">
        <f t="shared" si="66"/>
        <v>50</v>
      </c>
      <c r="AP54" s="117"/>
      <c r="AQ54" s="117"/>
      <c r="AR54" s="117"/>
      <c r="AS54" s="117">
        <f t="shared" si="84"/>
        <v>0</v>
      </c>
      <c r="AT54" s="170">
        <f t="shared" si="67"/>
        <v>0</v>
      </c>
      <c r="AV54" s="117">
        <f t="shared" si="50"/>
        <v>1000</v>
      </c>
      <c r="AW54" s="86">
        <f t="shared" si="51"/>
        <v>50</v>
      </c>
      <c r="AY54" s="117">
        <f t="shared" si="52"/>
        <v>2000</v>
      </c>
      <c r="AZ54" s="117">
        <f t="shared" si="53"/>
        <v>100</v>
      </c>
      <c r="BB54" s="117">
        <f t="shared" si="85"/>
        <v>0</v>
      </c>
      <c r="BC54" s="117">
        <f t="shared" si="86"/>
        <v>0</v>
      </c>
      <c r="BD54" s="117">
        <f t="shared" si="87"/>
        <v>2000</v>
      </c>
      <c r="BE54" s="93"/>
    </row>
    <row r="55" spans="1:57" ht="24.95" customHeight="1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:57" ht="24.95" customHeight="1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:57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ht="24.95" customHeight="1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ht="24.95" customHeight="1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ht="24.95" customHeight="1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</sheetData>
  <mergeCells count="35">
    <mergeCell ref="BB8:BC9"/>
    <mergeCell ref="P9:P10"/>
    <mergeCell ref="Q9:Q10"/>
    <mergeCell ref="R9:R10"/>
    <mergeCell ref="E5:S5"/>
    <mergeCell ref="AG8:AH9"/>
    <mergeCell ref="AJ8:AJ10"/>
    <mergeCell ref="AK8:AK10"/>
    <mergeCell ref="AL8:AL10"/>
    <mergeCell ref="AM8:AN9"/>
    <mergeCell ref="X8:Y9"/>
    <mergeCell ref="AA8:AA10"/>
    <mergeCell ref="AB8:AB10"/>
    <mergeCell ref="AC8:AC10"/>
    <mergeCell ref="AD8:AE9"/>
    <mergeCell ref="AP8:AP10"/>
    <mergeCell ref="A1:S1"/>
    <mergeCell ref="A2:S2"/>
    <mergeCell ref="U8:U10"/>
    <mergeCell ref="V8:V10"/>
    <mergeCell ref="W8:W10"/>
    <mergeCell ref="A3:S3"/>
    <mergeCell ref="A7:S7"/>
    <mergeCell ref="A8:D9"/>
    <mergeCell ref="E8:H9"/>
    <mergeCell ref="I8:I10"/>
    <mergeCell ref="J8:M9"/>
    <mergeCell ref="N8:N10"/>
    <mergeCell ref="Q8:R8"/>
    <mergeCell ref="S8:S10"/>
    <mergeCell ref="AQ8:AQ10"/>
    <mergeCell ref="AR8:AR10"/>
    <mergeCell ref="AS8:AT9"/>
    <mergeCell ref="AV8:AW9"/>
    <mergeCell ref="AY8:AZ9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63"/>
  <sheetViews>
    <sheetView zoomScale="85" workbookViewId="0">
      <pane xSplit="17" ySplit="12" topLeftCell="S45" activePane="bottomRight" state="frozen"/>
      <selection activeCell="E26" sqref="E26"/>
      <selection pane="topRight" activeCell="E26" sqref="E26"/>
      <selection pane="bottomLeft" activeCell="E26" sqref="E26"/>
      <selection pane="bottomRight" activeCell="A15" sqref="A15:XFD51"/>
    </sheetView>
  </sheetViews>
  <sheetFormatPr defaultRowHeight="12.75" x14ac:dyDescent="0.2"/>
  <cols>
    <col min="1" max="3" width="4" style="38" customWidth="1"/>
    <col min="4" max="4" width="5.5703125" style="38" customWidth="1"/>
    <col min="5" max="7" width="4" style="38" customWidth="1"/>
    <col min="8" max="8" width="4.7109375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8.42578125" style="36" customWidth="1"/>
    <col min="25" max="25" width="12.85546875" style="36" customWidth="1"/>
    <col min="26" max="26" width="1.7109375" style="36" customWidth="1"/>
    <col min="27" max="29" width="14.5703125" style="36" customWidth="1"/>
    <col min="30" max="30" width="18.42578125" style="36" customWidth="1"/>
    <col min="31" max="31" width="11.7109375" style="36" customWidth="1"/>
    <col min="32" max="32" width="2.42578125" style="36" customWidth="1"/>
    <col min="33" max="33" width="17" style="36" customWidth="1"/>
    <col min="34" max="34" width="11.7109375" style="36" customWidth="1"/>
    <col min="35" max="35" width="3" style="36" customWidth="1"/>
    <col min="36" max="38" width="14.5703125" style="36" customWidth="1"/>
    <col min="39" max="39" width="18.42578125" style="36" customWidth="1"/>
    <col min="40" max="40" width="11.7109375" style="36" customWidth="1"/>
    <col min="41" max="41" width="2.42578125" style="36" customWidth="1"/>
    <col min="42" max="44" width="14.5703125" style="36" customWidth="1"/>
    <col min="45" max="45" width="18.42578125" style="36" customWidth="1"/>
    <col min="46" max="46" width="11.7109375" style="36" customWidth="1"/>
    <col min="47" max="47" width="1.85546875" style="36" customWidth="1"/>
    <col min="48" max="48" width="14.85546875" style="36" customWidth="1"/>
    <col min="49" max="49" width="11.7109375" style="36" customWidth="1"/>
    <col min="50" max="50" width="3.28515625" style="36" customWidth="1"/>
    <col min="51" max="51" width="14.5703125" style="36" customWidth="1"/>
    <col min="52" max="52" width="11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20.2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20.2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4.75" customHeight="1" x14ac:dyDescent="0.25">
      <c r="A5" s="383" t="s">
        <v>172</v>
      </c>
      <c r="B5" s="383"/>
      <c r="C5" s="383"/>
      <c r="D5" s="383" t="s">
        <v>174</v>
      </c>
      <c r="E5" s="574" t="s">
        <v>99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6548000</v>
      </c>
      <c r="T11" s="72"/>
      <c r="U11" s="72">
        <f t="shared" ref="U11:W13" si="0">U12</f>
        <v>658000</v>
      </c>
      <c r="V11" s="72">
        <f t="shared" si="0"/>
        <v>470000</v>
      </c>
      <c r="W11" s="72">
        <f t="shared" si="0"/>
        <v>473000</v>
      </c>
      <c r="X11" s="72">
        <f t="shared" ref="X11:X12" si="1">U11+V11+W11</f>
        <v>1601000</v>
      </c>
      <c r="Y11" s="72">
        <f>X11/(S11/100)</f>
        <v>24.450213805742212</v>
      </c>
      <c r="Z11" s="73"/>
      <c r="AA11" s="72">
        <f t="shared" ref="AA11:AC13" si="2">AA12</f>
        <v>517000</v>
      </c>
      <c r="AB11" s="72">
        <f t="shared" si="2"/>
        <v>510000</v>
      </c>
      <c r="AC11" s="72">
        <f t="shared" si="2"/>
        <v>514500</v>
      </c>
      <c r="AD11" s="72">
        <f t="shared" ref="AD11:AD12" si="3">AA11+AB11+AC11</f>
        <v>1541500</v>
      </c>
      <c r="AE11" s="72">
        <f>AD11/(S11/100)</f>
        <v>23.541539401343922</v>
      </c>
      <c r="AF11" s="73"/>
      <c r="AG11" s="72">
        <f t="shared" ref="AG11:AG12" si="4">X11+AD11</f>
        <v>3142500</v>
      </c>
      <c r="AH11" s="72">
        <f>AG11/(S11/100)</f>
        <v>47.991753207086134</v>
      </c>
      <c r="AI11" s="73"/>
      <c r="AJ11" s="72">
        <f t="shared" ref="AJ11:AL13" si="5">AJ12</f>
        <v>539000</v>
      </c>
      <c r="AK11" s="72">
        <f t="shared" si="5"/>
        <v>553000</v>
      </c>
      <c r="AL11" s="72">
        <f t="shared" si="5"/>
        <v>541000</v>
      </c>
      <c r="AM11" s="72">
        <f t="shared" ref="AM11:AM12" si="6">AJ11+AK11+AL11</f>
        <v>1633000</v>
      </c>
      <c r="AN11" s="72">
        <f>AM11/(S11/100)</f>
        <v>24.938912645082468</v>
      </c>
      <c r="AO11" s="73"/>
      <c r="AP11" s="72">
        <f t="shared" ref="AP11:AR13" si="7">AP12</f>
        <v>652000</v>
      </c>
      <c r="AQ11" s="72">
        <f t="shared" si="7"/>
        <v>501500</v>
      </c>
      <c r="AR11" s="72">
        <f t="shared" si="7"/>
        <v>619000</v>
      </c>
      <c r="AS11" s="72">
        <f t="shared" ref="AS11:AS12" si="8">AP11+AQ11+AR11</f>
        <v>1772500</v>
      </c>
      <c r="AT11" s="72">
        <f>AS11/(S11/100)</f>
        <v>27.069334147831398</v>
      </c>
      <c r="AU11" s="73"/>
      <c r="AV11" s="72">
        <f t="shared" ref="AV11:AV12" si="9">AM11+AS11</f>
        <v>3405500</v>
      </c>
      <c r="AW11" s="72">
        <f>AV11/(S11/100)</f>
        <v>52.008246792913866</v>
      </c>
      <c r="AX11" s="73"/>
      <c r="AY11" s="72">
        <f>AG11+AV11</f>
        <v>6548000</v>
      </c>
      <c r="AZ11" s="72">
        <f>AY11/(S11/100)</f>
        <v>100</v>
      </c>
      <c r="BA11" s="73"/>
      <c r="BB11" s="71">
        <f t="shared" ref="BB11:BB12" si="10">S11-AY11</f>
        <v>0</v>
      </c>
      <c r="BC11" s="72">
        <f t="shared" ref="BC11:BC12" si="11">BB11/(S11/100)</f>
        <v>0</v>
      </c>
      <c r="BD11" s="72">
        <f t="shared" ref="BD11:BD12" si="12">S11-BB11</f>
        <v>6548000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#REF!+#REF!+P13+#REF!+#REF!</f>
        <v>#REF!</v>
      </c>
      <c r="Q12" s="86" t="e">
        <f>#REF!+#REF!+Q13+#REF!+#REF!</f>
        <v>#REF!</v>
      </c>
      <c r="R12" s="87" t="e">
        <f>#REF!+#REF!+#REF!+R13+#REF!</f>
        <v>#REF!</v>
      </c>
      <c r="S12" s="86">
        <f>S13</f>
        <v>6548000</v>
      </c>
      <c r="T12" s="86"/>
      <c r="U12" s="86">
        <f t="shared" si="0"/>
        <v>658000</v>
      </c>
      <c r="V12" s="86">
        <f t="shared" si="0"/>
        <v>470000</v>
      </c>
      <c r="W12" s="86">
        <f t="shared" si="0"/>
        <v>473000</v>
      </c>
      <c r="X12" s="86">
        <f t="shared" si="1"/>
        <v>1601000</v>
      </c>
      <c r="Y12" s="86">
        <f t="shared" ref="Y12" si="13">X12/(S12/100)</f>
        <v>24.450213805742212</v>
      </c>
      <c r="AA12" s="86">
        <f t="shared" si="2"/>
        <v>517000</v>
      </c>
      <c r="AB12" s="86">
        <f t="shared" si="2"/>
        <v>510000</v>
      </c>
      <c r="AC12" s="86">
        <f t="shared" si="2"/>
        <v>514500</v>
      </c>
      <c r="AD12" s="86">
        <f t="shared" si="3"/>
        <v>1541500</v>
      </c>
      <c r="AE12" s="86">
        <f t="shared" ref="AE12" si="14">AD12/(S12/100)</f>
        <v>23.541539401343922</v>
      </c>
      <c r="AG12" s="86">
        <f t="shared" si="4"/>
        <v>3142500</v>
      </c>
      <c r="AH12" s="86">
        <f t="shared" ref="AH12" si="15">AG12/(S12/100)</f>
        <v>47.991753207086134</v>
      </c>
      <c r="AJ12" s="86">
        <f t="shared" si="5"/>
        <v>539000</v>
      </c>
      <c r="AK12" s="86">
        <f t="shared" si="5"/>
        <v>553000</v>
      </c>
      <c r="AL12" s="86">
        <f t="shared" si="5"/>
        <v>541000</v>
      </c>
      <c r="AM12" s="86">
        <f t="shared" si="6"/>
        <v>1633000</v>
      </c>
      <c r="AN12" s="86">
        <f t="shared" ref="AN12" si="16">AM12/(S12/100)</f>
        <v>24.938912645082468</v>
      </c>
      <c r="AP12" s="86">
        <f t="shared" si="7"/>
        <v>652000</v>
      </c>
      <c r="AQ12" s="86">
        <f t="shared" si="7"/>
        <v>501500</v>
      </c>
      <c r="AR12" s="86">
        <f t="shared" si="7"/>
        <v>619000</v>
      </c>
      <c r="AS12" s="86">
        <f t="shared" si="8"/>
        <v>1772500</v>
      </c>
      <c r="AT12" s="86">
        <f t="shared" ref="AT12" si="17">AS12/(S12/100)</f>
        <v>27.069334147831398</v>
      </c>
      <c r="AV12" s="86">
        <f t="shared" si="9"/>
        <v>3405500</v>
      </c>
      <c r="AW12" s="86">
        <f t="shared" ref="AW12" si="18">AV12/(S12/100)</f>
        <v>52.008246792913866</v>
      </c>
      <c r="AY12" s="86">
        <f t="shared" ref="AY12" si="19">AG12+AV12</f>
        <v>6548000</v>
      </c>
      <c r="AZ12" s="86">
        <f t="shared" ref="AZ12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6548000</v>
      </c>
    </row>
    <row r="13" spans="1:57" ht="30" customHeight="1" x14ac:dyDescent="0.2">
      <c r="A13" s="74"/>
      <c r="B13" s="76"/>
      <c r="C13" s="88" t="s">
        <v>89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234" t="s">
        <v>90</v>
      </c>
      <c r="O13" s="235">
        <v>27822000</v>
      </c>
      <c r="P13" s="236" t="e">
        <f>#REF!+#REF!+#REF!+P14+#REF!</f>
        <v>#REF!</v>
      </c>
      <c r="Q13" s="237" t="e">
        <f>#REF!+#REF!+#REF!+Q14+#REF!</f>
        <v>#REF!</v>
      </c>
      <c r="R13" s="238" t="e">
        <f>#REF!+#REF!+#REF!+R14+#REF!</f>
        <v>#REF!</v>
      </c>
      <c r="S13" s="236">
        <f>S14</f>
        <v>6548000</v>
      </c>
      <c r="T13" s="236"/>
      <c r="U13" s="236">
        <f t="shared" si="0"/>
        <v>658000</v>
      </c>
      <c r="V13" s="236">
        <f t="shared" si="0"/>
        <v>470000</v>
      </c>
      <c r="W13" s="236">
        <f t="shared" si="0"/>
        <v>473000</v>
      </c>
      <c r="X13" s="236">
        <f t="shared" ref="X13" si="21">U13+V13+W13</f>
        <v>1601000</v>
      </c>
      <c r="Y13" s="236">
        <f t="shared" ref="Y13" si="22">X13/(S13/100)</f>
        <v>24.450213805742212</v>
      </c>
      <c r="AA13" s="236">
        <f t="shared" si="2"/>
        <v>517000</v>
      </c>
      <c r="AB13" s="236">
        <f t="shared" si="2"/>
        <v>510000</v>
      </c>
      <c r="AC13" s="236">
        <f t="shared" si="2"/>
        <v>514500</v>
      </c>
      <c r="AD13" s="236">
        <f t="shared" ref="AD13" si="23">AA13+AB13+AC13</f>
        <v>1541500</v>
      </c>
      <c r="AE13" s="236">
        <f t="shared" ref="AE13" si="24">AD13/(S13/100)</f>
        <v>23.541539401343922</v>
      </c>
      <c r="AG13" s="236">
        <f t="shared" ref="AG13" si="25">X13+AD13</f>
        <v>3142500</v>
      </c>
      <c r="AH13" s="236">
        <f t="shared" ref="AH13" si="26">AG13/(S13/100)</f>
        <v>47.991753207086134</v>
      </c>
      <c r="AJ13" s="236">
        <f t="shared" si="5"/>
        <v>539000</v>
      </c>
      <c r="AK13" s="236">
        <f t="shared" si="5"/>
        <v>553000</v>
      </c>
      <c r="AL13" s="236">
        <f t="shared" si="5"/>
        <v>541000</v>
      </c>
      <c r="AM13" s="236">
        <f t="shared" ref="AM13" si="27">AJ13+AK13+AL13</f>
        <v>1633000</v>
      </c>
      <c r="AN13" s="236">
        <f t="shared" ref="AN13" si="28">AM13/(S13/100)</f>
        <v>24.938912645082468</v>
      </c>
      <c r="AP13" s="236">
        <f t="shared" si="7"/>
        <v>652000</v>
      </c>
      <c r="AQ13" s="236">
        <f t="shared" si="7"/>
        <v>501500</v>
      </c>
      <c r="AR13" s="236">
        <f t="shared" si="7"/>
        <v>619000</v>
      </c>
      <c r="AS13" s="236">
        <f t="shared" ref="AS13" si="29">AP13+AQ13+AR13</f>
        <v>1772500</v>
      </c>
      <c r="AT13" s="236">
        <f t="shared" ref="AT13" si="30">AS13/(S13/100)</f>
        <v>27.069334147831398</v>
      </c>
      <c r="AV13" s="236">
        <f t="shared" ref="AV13" si="31">AM13+AS13</f>
        <v>3405500</v>
      </c>
      <c r="AW13" s="236">
        <f t="shared" ref="AW13" si="32">AV13/(S13/100)</f>
        <v>52.008246792913866</v>
      </c>
      <c r="AY13" s="236">
        <f t="shared" ref="AY13" si="33">AG13+AV13</f>
        <v>6548000</v>
      </c>
      <c r="AZ13" s="236">
        <f t="shared" ref="AZ13" si="34">AY13/(S13/100)</f>
        <v>100</v>
      </c>
      <c r="BB13" s="235">
        <f t="shared" ref="BB13" si="35">S13-AY13</f>
        <v>0</v>
      </c>
      <c r="BC13" s="236">
        <f t="shared" ref="BC13" si="36">BB13/(S13/100)</f>
        <v>0</v>
      </c>
      <c r="BD13" s="236">
        <f t="shared" ref="BD13" si="37">S13-BB13</f>
        <v>6548000</v>
      </c>
      <c r="BE13" s="93"/>
    </row>
    <row r="14" spans="1:57" ht="30" customHeight="1" x14ac:dyDescent="0.2">
      <c r="A14" s="74"/>
      <c r="B14" s="76"/>
      <c r="C14" s="76"/>
      <c r="D14" s="386" t="s">
        <v>98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99</v>
      </c>
      <c r="O14" s="396">
        <v>4529000</v>
      </c>
      <c r="P14" s="397">
        <f t="shared" ref="P14:W16" si="38">P15</f>
        <v>6548000</v>
      </c>
      <c r="Q14" s="399">
        <f t="shared" si="38"/>
        <v>7154000</v>
      </c>
      <c r="R14" s="400">
        <f t="shared" si="38"/>
        <v>7826000</v>
      </c>
      <c r="S14" s="397">
        <f t="shared" si="38"/>
        <v>6548000</v>
      </c>
      <c r="T14" s="397"/>
      <c r="U14" s="397">
        <f t="shared" si="38"/>
        <v>658000</v>
      </c>
      <c r="V14" s="397">
        <f t="shared" si="38"/>
        <v>470000</v>
      </c>
      <c r="W14" s="397">
        <f t="shared" si="38"/>
        <v>473000</v>
      </c>
      <c r="X14" s="397">
        <f t="shared" ref="X14:X32" si="39">U14+V14+W14</f>
        <v>1601000</v>
      </c>
      <c r="Y14" s="397">
        <f t="shared" ref="Y14:Y26" si="40">X14/(S14/100)</f>
        <v>24.450213805742212</v>
      </c>
      <c r="Z14" s="398"/>
      <c r="AA14" s="397">
        <f t="shared" ref="AA14:AC16" si="41">AA15</f>
        <v>517000</v>
      </c>
      <c r="AB14" s="397">
        <f t="shared" si="41"/>
        <v>510000</v>
      </c>
      <c r="AC14" s="397">
        <f t="shared" si="41"/>
        <v>514500</v>
      </c>
      <c r="AD14" s="397">
        <f t="shared" ref="AD14:AD32" si="42">AA14+AB14+AC14</f>
        <v>1541500</v>
      </c>
      <c r="AE14" s="397">
        <f t="shared" ref="AE14:AE19" si="43">AD14/(S14/100)</f>
        <v>23.541539401343922</v>
      </c>
      <c r="AF14" s="398"/>
      <c r="AG14" s="397">
        <f t="shared" ref="AG14:AG26" si="44">X14+AD14</f>
        <v>3142500</v>
      </c>
      <c r="AH14" s="397">
        <f t="shared" ref="AH14:AH26" si="45">AG14/(S14/100)</f>
        <v>47.991753207086134</v>
      </c>
      <c r="AI14" s="398"/>
      <c r="AJ14" s="397">
        <f t="shared" ref="AJ14:AL16" si="46">AJ15</f>
        <v>539000</v>
      </c>
      <c r="AK14" s="397">
        <f t="shared" si="46"/>
        <v>553000</v>
      </c>
      <c r="AL14" s="397">
        <f t="shared" si="46"/>
        <v>541000</v>
      </c>
      <c r="AM14" s="397">
        <f t="shared" ref="AM14:AM32" si="47">AJ14+AK14+AL14</f>
        <v>1633000</v>
      </c>
      <c r="AN14" s="397">
        <f t="shared" ref="AN14:AN19" si="48">AM14/(S14/100)</f>
        <v>24.938912645082468</v>
      </c>
      <c r="AO14" s="398"/>
      <c r="AP14" s="397">
        <f t="shared" ref="AP14:AR16" si="49">AP15</f>
        <v>652000</v>
      </c>
      <c r="AQ14" s="397">
        <f t="shared" si="49"/>
        <v>501500</v>
      </c>
      <c r="AR14" s="397">
        <f t="shared" si="49"/>
        <v>619000</v>
      </c>
      <c r="AS14" s="397">
        <f t="shared" ref="AS14:AS32" si="50">AP14+AQ14+AR14</f>
        <v>1772500</v>
      </c>
      <c r="AT14" s="397">
        <f t="shared" ref="AT14:AT19" si="51">AS14/(S14/100)</f>
        <v>27.069334147831398</v>
      </c>
      <c r="AU14" s="398"/>
      <c r="AV14" s="397">
        <f t="shared" ref="AV14:AV24" si="52">AM14+AS14</f>
        <v>3405500</v>
      </c>
      <c r="AW14" s="397">
        <f t="shared" ref="AW14:AW26" si="53">AV14/(S14/100)</f>
        <v>52.008246792913866</v>
      </c>
      <c r="AX14" s="398"/>
      <c r="AY14" s="397">
        <f t="shared" ref="AY14:AY20" si="54">AG14+AV14</f>
        <v>6548000</v>
      </c>
      <c r="AZ14" s="397">
        <f t="shared" ref="AZ14:AZ26" si="55">AY14/(S14/100)</f>
        <v>100</v>
      </c>
      <c r="BB14" s="95">
        <f t="shared" ref="BB14:BB47" si="56">S14-AY14</f>
        <v>0</v>
      </c>
      <c r="BC14" s="96">
        <f t="shared" ref="BC14:BC39" si="57">BB14/(S14/100)</f>
        <v>0</v>
      </c>
      <c r="BD14" s="96">
        <f t="shared" ref="BD14:BD47" si="58">S14-BB14</f>
        <v>6548000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4529000</v>
      </c>
      <c r="P15" s="99">
        <f t="shared" si="38"/>
        <v>6548000</v>
      </c>
      <c r="Q15" s="86">
        <f t="shared" si="38"/>
        <v>7154000</v>
      </c>
      <c r="R15" s="87">
        <f t="shared" si="38"/>
        <v>7826000</v>
      </c>
      <c r="S15" s="99">
        <f t="shared" si="38"/>
        <v>6548000</v>
      </c>
      <c r="T15" s="99"/>
      <c r="U15" s="99">
        <f t="shared" si="38"/>
        <v>658000</v>
      </c>
      <c r="V15" s="99">
        <f t="shared" si="38"/>
        <v>470000</v>
      </c>
      <c r="W15" s="99">
        <f t="shared" si="38"/>
        <v>473000</v>
      </c>
      <c r="X15" s="99">
        <f t="shared" si="39"/>
        <v>1601000</v>
      </c>
      <c r="Y15" s="99">
        <f t="shared" si="40"/>
        <v>24.450213805742212</v>
      </c>
      <c r="AA15" s="99">
        <f t="shared" si="41"/>
        <v>517000</v>
      </c>
      <c r="AB15" s="99">
        <f t="shared" si="41"/>
        <v>510000</v>
      </c>
      <c r="AC15" s="99">
        <f t="shared" si="41"/>
        <v>514500</v>
      </c>
      <c r="AD15" s="99">
        <f t="shared" si="42"/>
        <v>1541500</v>
      </c>
      <c r="AE15" s="99">
        <f t="shared" si="43"/>
        <v>23.541539401343922</v>
      </c>
      <c r="AG15" s="99">
        <f t="shared" si="44"/>
        <v>3142500</v>
      </c>
      <c r="AH15" s="99">
        <f t="shared" si="45"/>
        <v>47.991753207086134</v>
      </c>
      <c r="AJ15" s="99">
        <f t="shared" si="46"/>
        <v>539000</v>
      </c>
      <c r="AK15" s="99">
        <f t="shared" si="46"/>
        <v>553000</v>
      </c>
      <c r="AL15" s="99">
        <f t="shared" si="46"/>
        <v>541000</v>
      </c>
      <c r="AM15" s="99">
        <f t="shared" si="47"/>
        <v>1633000</v>
      </c>
      <c r="AN15" s="99">
        <f t="shared" si="48"/>
        <v>24.938912645082468</v>
      </c>
      <c r="AP15" s="99">
        <f t="shared" si="49"/>
        <v>652000</v>
      </c>
      <c r="AQ15" s="99">
        <f t="shared" si="49"/>
        <v>501500</v>
      </c>
      <c r="AR15" s="99">
        <f t="shared" si="49"/>
        <v>619000</v>
      </c>
      <c r="AS15" s="99">
        <f t="shared" si="50"/>
        <v>1772500</v>
      </c>
      <c r="AT15" s="99">
        <f t="shared" si="51"/>
        <v>27.069334147831398</v>
      </c>
      <c r="AV15" s="99">
        <f t="shared" si="52"/>
        <v>3405500</v>
      </c>
      <c r="AW15" s="99">
        <f t="shared" si="53"/>
        <v>52.008246792913866</v>
      </c>
      <c r="AY15" s="99">
        <f t="shared" si="54"/>
        <v>6548000</v>
      </c>
      <c r="AZ15" s="99">
        <f t="shared" si="55"/>
        <v>100</v>
      </c>
      <c r="BB15" s="98">
        <f t="shared" si="56"/>
        <v>0</v>
      </c>
      <c r="BC15" s="99">
        <f t="shared" si="57"/>
        <v>0</v>
      </c>
      <c r="BD15" s="99">
        <f t="shared" si="58"/>
        <v>6548000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4529000</v>
      </c>
      <c r="P16" s="103">
        <f t="shared" si="38"/>
        <v>6548000</v>
      </c>
      <c r="Q16" s="125">
        <f t="shared" si="38"/>
        <v>7154000</v>
      </c>
      <c r="R16" s="126">
        <f t="shared" si="38"/>
        <v>7826000</v>
      </c>
      <c r="S16" s="103">
        <f t="shared" si="38"/>
        <v>6548000</v>
      </c>
      <c r="T16" s="103"/>
      <c r="U16" s="103">
        <f t="shared" si="38"/>
        <v>658000</v>
      </c>
      <c r="V16" s="103">
        <f t="shared" si="38"/>
        <v>470000</v>
      </c>
      <c r="W16" s="103">
        <f t="shared" si="38"/>
        <v>473000</v>
      </c>
      <c r="X16" s="103">
        <f t="shared" si="39"/>
        <v>1601000</v>
      </c>
      <c r="Y16" s="103">
        <f t="shared" si="40"/>
        <v>24.450213805742212</v>
      </c>
      <c r="AA16" s="103">
        <f t="shared" si="41"/>
        <v>517000</v>
      </c>
      <c r="AB16" s="103">
        <f t="shared" si="41"/>
        <v>510000</v>
      </c>
      <c r="AC16" s="103">
        <f t="shared" si="41"/>
        <v>514500</v>
      </c>
      <c r="AD16" s="103">
        <f t="shared" si="42"/>
        <v>1541500</v>
      </c>
      <c r="AE16" s="103">
        <f t="shared" si="43"/>
        <v>23.541539401343922</v>
      </c>
      <c r="AG16" s="103">
        <f t="shared" si="44"/>
        <v>3142500</v>
      </c>
      <c r="AH16" s="103">
        <f t="shared" si="45"/>
        <v>47.991753207086134</v>
      </c>
      <c r="AJ16" s="103">
        <f t="shared" si="46"/>
        <v>539000</v>
      </c>
      <c r="AK16" s="103">
        <f t="shared" si="46"/>
        <v>553000</v>
      </c>
      <c r="AL16" s="103">
        <f t="shared" si="46"/>
        <v>541000</v>
      </c>
      <c r="AM16" s="103">
        <f t="shared" si="47"/>
        <v>1633000</v>
      </c>
      <c r="AN16" s="103">
        <f t="shared" si="48"/>
        <v>24.938912645082468</v>
      </c>
      <c r="AP16" s="103">
        <f t="shared" si="49"/>
        <v>652000</v>
      </c>
      <c r="AQ16" s="103">
        <f t="shared" si="49"/>
        <v>501500</v>
      </c>
      <c r="AR16" s="103">
        <f t="shared" si="49"/>
        <v>619000</v>
      </c>
      <c r="AS16" s="103">
        <f t="shared" si="50"/>
        <v>1772500</v>
      </c>
      <c r="AT16" s="103">
        <f t="shared" si="51"/>
        <v>27.069334147831398</v>
      </c>
      <c r="AV16" s="103">
        <f t="shared" si="52"/>
        <v>3405500</v>
      </c>
      <c r="AW16" s="103">
        <f t="shared" si="53"/>
        <v>52.008246792913866</v>
      </c>
      <c r="AY16" s="103">
        <f t="shared" si="54"/>
        <v>6548000</v>
      </c>
      <c r="AZ16" s="103">
        <f t="shared" si="55"/>
        <v>100</v>
      </c>
      <c r="BB16" s="102">
        <f t="shared" si="56"/>
        <v>0</v>
      </c>
      <c r="BC16" s="103">
        <f t="shared" si="57"/>
        <v>0</v>
      </c>
      <c r="BD16" s="103">
        <f t="shared" si="58"/>
        <v>6548000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4529000</v>
      </c>
      <c r="P17" s="103">
        <f>P18+P33+P40+P48</f>
        <v>6548000</v>
      </c>
      <c r="Q17" s="125">
        <f>Q18+Q33+Q40+Q48</f>
        <v>7154000</v>
      </c>
      <c r="R17" s="126">
        <f>R18+R33+R40+R48</f>
        <v>7826000</v>
      </c>
      <c r="S17" s="103">
        <f>S18+S33+S40+S48</f>
        <v>6548000</v>
      </c>
      <c r="T17" s="103"/>
      <c r="U17" s="103">
        <f>U18+U33+U40+U48</f>
        <v>658000</v>
      </c>
      <c r="V17" s="103">
        <f>V18+V33+V40+V48</f>
        <v>470000</v>
      </c>
      <c r="W17" s="103">
        <f>W18+W33+W40+W48</f>
        <v>473000</v>
      </c>
      <c r="X17" s="103">
        <f t="shared" si="39"/>
        <v>1601000</v>
      </c>
      <c r="Y17" s="103">
        <f t="shared" si="40"/>
        <v>24.450213805742212</v>
      </c>
      <c r="AA17" s="103">
        <f>AA18+AA33+AA40+AA48</f>
        <v>517000</v>
      </c>
      <c r="AB17" s="103">
        <f>AB18+AB33+AB40+AB48</f>
        <v>510000</v>
      </c>
      <c r="AC17" s="103">
        <f>AC18+AC33+AC40+AC48</f>
        <v>514500</v>
      </c>
      <c r="AD17" s="103">
        <f t="shared" si="42"/>
        <v>1541500</v>
      </c>
      <c r="AE17" s="103">
        <f t="shared" si="43"/>
        <v>23.541539401343922</v>
      </c>
      <c r="AG17" s="103">
        <f t="shared" si="44"/>
        <v>3142500</v>
      </c>
      <c r="AH17" s="103">
        <f t="shared" si="45"/>
        <v>47.991753207086134</v>
      </c>
      <c r="AJ17" s="103">
        <f>AJ18+AJ33+AJ40+AJ48</f>
        <v>539000</v>
      </c>
      <c r="AK17" s="103">
        <f>AK18+AK33+AK40+AK48</f>
        <v>553000</v>
      </c>
      <c r="AL17" s="103">
        <f>AL18+AL33+AL40+AL48</f>
        <v>541000</v>
      </c>
      <c r="AM17" s="103">
        <f t="shared" si="47"/>
        <v>1633000</v>
      </c>
      <c r="AN17" s="103">
        <f t="shared" si="48"/>
        <v>24.938912645082468</v>
      </c>
      <c r="AP17" s="103">
        <f>AP18+AP33+AP40+AP48</f>
        <v>652000</v>
      </c>
      <c r="AQ17" s="103">
        <f>AQ18+AQ33+AQ40+AQ48</f>
        <v>501500</v>
      </c>
      <c r="AR17" s="103">
        <f>AR18+AR33+AR40+AR48</f>
        <v>619000</v>
      </c>
      <c r="AS17" s="103">
        <f t="shared" si="50"/>
        <v>1772500</v>
      </c>
      <c r="AT17" s="103">
        <f t="shared" si="51"/>
        <v>27.069334147831398</v>
      </c>
      <c r="AV17" s="103">
        <f t="shared" si="52"/>
        <v>3405500</v>
      </c>
      <c r="AW17" s="103">
        <f t="shared" si="53"/>
        <v>52.008246792913866</v>
      </c>
      <c r="AY17" s="103">
        <f t="shared" si="54"/>
        <v>6548000</v>
      </c>
      <c r="AZ17" s="103">
        <f t="shared" si="55"/>
        <v>100</v>
      </c>
      <c r="BB17" s="102">
        <f t="shared" si="56"/>
        <v>0</v>
      </c>
      <c r="BC17" s="103">
        <f t="shared" si="57"/>
        <v>0</v>
      </c>
      <c r="BD17" s="103">
        <f t="shared" si="58"/>
        <v>6548000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4486000</v>
      </c>
      <c r="P18" s="103">
        <f>P19</f>
        <v>6503000</v>
      </c>
      <c r="Q18" s="125">
        <f>Q19</f>
        <v>7106000</v>
      </c>
      <c r="R18" s="126">
        <f>R19</f>
        <v>7773000</v>
      </c>
      <c r="S18" s="103">
        <f>S19</f>
        <v>6503000</v>
      </c>
      <c r="T18" s="103"/>
      <c r="U18" s="103">
        <f>U19</f>
        <v>658000</v>
      </c>
      <c r="V18" s="103">
        <f>V19</f>
        <v>470000</v>
      </c>
      <c r="W18" s="103">
        <f>W19</f>
        <v>462500</v>
      </c>
      <c r="X18" s="103">
        <f t="shared" si="39"/>
        <v>1590500</v>
      </c>
      <c r="Y18" s="103">
        <f t="shared" si="40"/>
        <v>24.457942488082423</v>
      </c>
      <c r="AA18" s="103">
        <f>AA19</f>
        <v>512000</v>
      </c>
      <c r="AB18" s="103">
        <f>AB19</f>
        <v>504500</v>
      </c>
      <c r="AC18" s="103">
        <f>AC19</f>
        <v>508000</v>
      </c>
      <c r="AD18" s="103">
        <f t="shared" si="42"/>
        <v>1524500</v>
      </c>
      <c r="AE18" s="103">
        <f t="shared" si="43"/>
        <v>23.443026295555896</v>
      </c>
      <c r="AG18" s="103">
        <f t="shared" si="44"/>
        <v>3115000</v>
      </c>
      <c r="AH18" s="103">
        <f t="shared" si="45"/>
        <v>47.900968783638319</v>
      </c>
      <c r="AJ18" s="103">
        <f>AJ19</f>
        <v>529500</v>
      </c>
      <c r="AK18" s="103">
        <f>AK19</f>
        <v>549500</v>
      </c>
      <c r="AL18" s="103">
        <f>AL19</f>
        <v>539000</v>
      </c>
      <c r="AM18" s="103">
        <f t="shared" si="47"/>
        <v>1618000</v>
      </c>
      <c r="AN18" s="103">
        <f t="shared" si="48"/>
        <v>24.880824234968475</v>
      </c>
      <c r="AP18" s="103">
        <f>AP19</f>
        <v>650500</v>
      </c>
      <c r="AQ18" s="103">
        <f>AQ19</f>
        <v>500500</v>
      </c>
      <c r="AR18" s="103">
        <f>AR19</f>
        <v>619000</v>
      </c>
      <c r="AS18" s="103">
        <f t="shared" si="50"/>
        <v>1770000</v>
      </c>
      <c r="AT18" s="103">
        <f t="shared" si="51"/>
        <v>27.218206981393202</v>
      </c>
      <c r="AV18" s="103">
        <f t="shared" si="52"/>
        <v>3388000</v>
      </c>
      <c r="AW18" s="103">
        <f t="shared" si="53"/>
        <v>52.099031216361681</v>
      </c>
      <c r="AY18" s="103">
        <f t="shared" si="54"/>
        <v>6503000</v>
      </c>
      <c r="AZ18" s="103">
        <f t="shared" si="55"/>
        <v>100</v>
      </c>
      <c r="BB18" s="102">
        <f t="shared" si="56"/>
        <v>0</v>
      </c>
      <c r="BC18" s="103">
        <f t="shared" si="57"/>
        <v>0</v>
      </c>
      <c r="BD18" s="103">
        <f t="shared" si="58"/>
        <v>6503000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4486000</v>
      </c>
      <c r="P19" s="121">
        <f>P20+P24+P28</f>
        <v>6503000</v>
      </c>
      <c r="Q19" s="122">
        <f>Q20+Q24+Q28</f>
        <v>7106000</v>
      </c>
      <c r="R19" s="123">
        <f>R20+R24+R28</f>
        <v>7773000</v>
      </c>
      <c r="S19" s="121">
        <f>S20+S24+S28</f>
        <v>6503000</v>
      </c>
      <c r="T19" s="121"/>
      <c r="U19" s="121">
        <f>U20+U24+U28</f>
        <v>658000</v>
      </c>
      <c r="V19" s="121">
        <f>V20+V24+V28</f>
        <v>470000</v>
      </c>
      <c r="W19" s="121">
        <f>W20+W24+W28</f>
        <v>462500</v>
      </c>
      <c r="X19" s="121">
        <f t="shared" si="39"/>
        <v>1590500</v>
      </c>
      <c r="Y19" s="121">
        <f t="shared" si="40"/>
        <v>24.457942488082423</v>
      </c>
      <c r="AA19" s="121">
        <f>AA20+AA24+AA28</f>
        <v>512000</v>
      </c>
      <c r="AB19" s="121">
        <f>AB20+AB24+AB28</f>
        <v>504500</v>
      </c>
      <c r="AC19" s="121">
        <f>AC20+AC24+AC28</f>
        <v>508000</v>
      </c>
      <c r="AD19" s="121">
        <f t="shared" si="42"/>
        <v>1524500</v>
      </c>
      <c r="AE19" s="121">
        <f t="shared" si="43"/>
        <v>23.443026295555896</v>
      </c>
      <c r="AG19" s="121">
        <f t="shared" si="44"/>
        <v>3115000</v>
      </c>
      <c r="AH19" s="121">
        <f t="shared" si="45"/>
        <v>47.900968783638319</v>
      </c>
      <c r="AJ19" s="121">
        <f>AJ20+AJ24+AJ28</f>
        <v>529500</v>
      </c>
      <c r="AK19" s="121">
        <f>AK20+AK24+AK28</f>
        <v>549500</v>
      </c>
      <c r="AL19" s="121">
        <f>AL20+AL24+AL28</f>
        <v>539000</v>
      </c>
      <c r="AM19" s="121">
        <f t="shared" si="47"/>
        <v>1618000</v>
      </c>
      <c r="AN19" s="121">
        <f t="shared" si="48"/>
        <v>24.880824234968475</v>
      </c>
      <c r="AP19" s="121">
        <f>AP20+AP24+AP28</f>
        <v>650500</v>
      </c>
      <c r="AQ19" s="121">
        <f>AQ20+AQ24+AQ28</f>
        <v>500500</v>
      </c>
      <c r="AR19" s="121">
        <f>AR20+AR24+AR28</f>
        <v>619000</v>
      </c>
      <c r="AS19" s="121">
        <f t="shared" si="50"/>
        <v>1770000</v>
      </c>
      <c r="AT19" s="121">
        <f t="shared" si="51"/>
        <v>27.218206981393202</v>
      </c>
      <c r="AV19" s="121">
        <f t="shared" si="52"/>
        <v>3388000</v>
      </c>
      <c r="AW19" s="121">
        <f t="shared" si="53"/>
        <v>52.099031216361681</v>
      </c>
      <c r="AY19" s="121">
        <f t="shared" si="54"/>
        <v>6503000</v>
      </c>
      <c r="AZ19" s="121">
        <f t="shared" si="55"/>
        <v>100</v>
      </c>
      <c r="BB19" s="120">
        <f t="shared" si="56"/>
        <v>0</v>
      </c>
      <c r="BC19" s="121">
        <f t="shared" si="57"/>
        <v>0</v>
      </c>
      <c r="BD19" s="121">
        <f t="shared" si="58"/>
        <v>6503000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3740000</v>
      </c>
      <c r="P20" s="103">
        <f>P21+P22+P23</f>
        <v>5510000</v>
      </c>
      <c r="Q20" s="125">
        <f>Q21+Q22+Q23</f>
        <v>5960000</v>
      </c>
      <c r="R20" s="126">
        <f>R21+R22+R23</f>
        <v>6520000</v>
      </c>
      <c r="S20" s="103">
        <f>S21+S22+S23</f>
        <v>5510000</v>
      </c>
      <c r="T20" s="103"/>
      <c r="U20" s="103">
        <f>U21+U22+U23</f>
        <v>556000</v>
      </c>
      <c r="V20" s="103">
        <f>V21+V22+V23</f>
        <v>397000</v>
      </c>
      <c r="W20" s="103">
        <f>W21+W22+W23</f>
        <v>376000</v>
      </c>
      <c r="X20" s="103">
        <f t="shared" si="39"/>
        <v>1329000</v>
      </c>
      <c r="Y20" s="103">
        <f t="shared" si="40"/>
        <v>24.119782214156078</v>
      </c>
      <c r="AA20" s="103">
        <f>AA21+AA22+AA23</f>
        <v>433000</v>
      </c>
      <c r="AB20" s="103">
        <f>AB21+AB22+AB23</f>
        <v>425000</v>
      </c>
      <c r="AC20" s="103">
        <f>AC21+AC22+AC23</f>
        <v>427000</v>
      </c>
      <c r="AD20" s="103">
        <f t="shared" si="42"/>
        <v>1285000</v>
      </c>
      <c r="AE20" s="170">
        <f t="shared" ref="AE20:AE27" si="59">AD20/(P20/100)</f>
        <v>23.321234119782215</v>
      </c>
      <c r="AG20" s="103">
        <f t="shared" si="44"/>
        <v>2614000</v>
      </c>
      <c r="AH20" s="103">
        <f t="shared" si="45"/>
        <v>47.441016333938293</v>
      </c>
      <c r="AJ20" s="103">
        <f>AJ21+AJ22+AJ23</f>
        <v>446000</v>
      </c>
      <c r="AK20" s="103">
        <f>AK21+AK22+AK23</f>
        <v>466000</v>
      </c>
      <c r="AL20" s="103">
        <f>AL21+AL22+AL23</f>
        <v>456000</v>
      </c>
      <c r="AM20" s="103">
        <f t="shared" si="47"/>
        <v>1368000</v>
      </c>
      <c r="AN20" s="170">
        <f t="shared" ref="AN20:AN27" si="60">AM20/(P20/100)</f>
        <v>24.827586206896552</v>
      </c>
      <c r="AP20" s="103">
        <f>AP21+AP22+AP23</f>
        <v>564000</v>
      </c>
      <c r="AQ20" s="103">
        <f>AQ21+AQ22+AQ23</f>
        <v>414000</v>
      </c>
      <c r="AR20" s="103">
        <f>AR21+AR22+AR23</f>
        <v>550000</v>
      </c>
      <c r="AS20" s="103">
        <f t="shared" si="50"/>
        <v>1528000</v>
      </c>
      <c r="AT20" s="170">
        <f t="shared" ref="AT20:AT27" si="61">AS20/(P20/100)</f>
        <v>27.731397459165155</v>
      </c>
      <c r="AV20" s="103">
        <f t="shared" si="52"/>
        <v>2896000</v>
      </c>
      <c r="AW20" s="103">
        <f t="shared" si="53"/>
        <v>52.558983666061707</v>
      </c>
      <c r="AY20" s="103">
        <f t="shared" si="54"/>
        <v>5510000</v>
      </c>
      <c r="AZ20" s="103">
        <f t="shared" si="55"/>
        <v>100</v>
      </c>
      <c r="BB20" s="102">
        <f t="shared" si="56"/>
        <v>0</v>
      </c>
      <c r="BC20" s="103">
        <f t="shared" si="57"/>
        <v>0</v>
      </c>
      <c r="BD20" s="103">
        <f t="shared" si="58"/>
        <v>5510000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3580000</v>
      </c>
      <c r="P21" s="117">
        <v>5240000</v>
      </c>
      <c r="Q21" s="117">
        <v>5665000</v>
      </c>
      <c r="R21" s="117">
        <v>6200000</v>
      </c>
      <c r="S21" s="117">
        <v>5240000</v>
      </c>
      <c r="T21" s="117"/>
      <c r="U21" s="160">
        <v>550000</v>
      </c>
      <c r="V21" s="160">
        <v>390000</v>
      </c>
      <c r="W21" s="160">
        <v>300000</v>
      </c>
      <c r="X21" s="117">
        <f t="shared" si="39"/>
        <v>1240000</v>
      </c>
      <c r="Y21" s="144">
        <f t="shared" si="40"/>
        <v>23.664122137404579</v>
      </c>
      <c r="AA21" s="160">
        <v>400000</v>
      </c>
      <c r="AB21" s="160">
        <v>400000</v>
      </c>
      <c r="AC21" s="160">
        <v>400000</v>
      </c>
      <c r="AD21" s="117">
        <f>AA21+AB21+AC21</f>
        <v>1200000</v>
      </c>
      <c r="AE21" s="171">
        <f t="shared" si="59"/>
        <v>22.900763358778626</v>
      </c>
      <c r="AG21" s="117">
        <f t="shared" si="44"/>
        <v>2440000</v>
      </c>
      <c r="AH21" s="117">
        <f t="shared" si="45"/>
        <v>46.564885496183209</v>
      </c>
      <c r="AJ21" s="160">
        <v>430000</v>
      </c>
      <c r="AK21" s="160">
        <v>440000</v>
      </c>
      <c r="AL21" s="160">
        <v>440000</v>
      </c>
      <c r="AM21" s="117">
        <f>AJ21+AK21+AL21</f>
        <v>1310000</v>
      </c>
      <c r="AN21" s="171">
        <f t="shared" si="60"/>
        <v>25</v>
      </c>
      <c r="AP21" s="160">
        <v>550000</v>
      </c>
      <c r="AQ21" s="160">
        <v>400000</v>
      </c>
      <c r="AR21" s="160">
        <v>540000</v>
      </c>
      <c r="AS21" s="117">
        <f>AP21+AQ21+AR21</f>
        <v>1490000</v>
      </c>
      <c r="AT21" s="171">
        <f t="shared" si="61"/>
        <v>28.435114503816795</v>
      </c>
      <c r="AV21" s="117">
        <f t="shared" si="52"/>
        <v>2800000</v>
      </c>
      <c r="AW21" s="117">
        <f t="shared" si="53"/>
        <v>53.435114503816791</v>
      </c>
      <c r="AY21" s="117">
        <f t="shared" ref="AY21:AY47" si="62">AG21+AV21</f>
        <v>5240000</v>
      </c>
      <c r="AZ21" s="117">
        <f t="shared" si="55"/>
        <v>100</v>
      </c>
      <c r="BB21" s="117">
        <f t="shared" si="56"/>
        <v>0</v>
      </c>
      <c r="BC21" s="117">
        <f t="shared" si="57"/>
        <v>0</v>
      </c>
      <c r="BD21" s="117">
        <f t="shared" si="58"/>
        <v>5240000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2</v>
      </c>
      <c r="L22" s="83"/>
      <c r="M22" s="77"/>
      <c r="N22" s="128" t="s">
        <v>70</v>
      </c>
      <c r="O22" s="117">
        <v>80000</v>
      </c>
      <c r="P22" s="117">
        <v>160000</v>
      </c>
      <c r="Q22" s="117">
        <v>180000</v>
      </c>
      <c r="R22" s="117">
        <v>200000</v>
      </c>
      <c r="S22" s="117">
        <v>160000</v>
      </c>
      <c r="T22" s="117"/>
      <c r="U22" s="160">
        <v>6000</v>
      </c>
      <c r="V22" s="160">
        <v>6000</v>
      </c>
      <c r="W22" s="160"/>
      <c r="X22" s="117">
        <f t="shared" si="39"/>
        <v>12000</v>
      </c>
      <c r="Y22" s="144">
        <f t="shared" si="40"/>
        <v>7.5</v>
      </c>
      <c r="AA22" s="160">
        <v>30000</v>
      </c>
      <c r="AB22" s="160">
        <v>20000</v>
      </c>
      <c r="AC22" s="160">
        <v>20000</v>
      </c>
      <c r="AD22" s="117">
        <f>AA22+AB22+AC22</f>
        <v>70000</v>
      </c>
      <c r="AE22" s="171">
        <f t="shared" si="59"/>
        <v>43.75</v>
      </c>
      <c r="AG22" s="117">
        <f t="shared" si="44"/>
        <v>82000</v>
      </c>
      <c r="AH22" s="117">
        <f t="shared" si="45"/>
        <v>51.25</v>
      </c>
      <c r="AJ22" s="160">
        <v>16000</v>
      </c>
      <c r="AK22" s="160">
        <v>16000</v>
      </c>
      <c r="AL22" s="160">
        <v>16000</v>
      </c>
      <c r="AM22" s="117">
        <f>AJ22+AK22+AL22</f>
        <v>48000</v>
      </c>
      <c r="AN22" s="171">
        <f t="shared" si="60"/>
        <v>30</v>
      </c>
      <c r="AP22" s="160">
        <v>10000</v>
      </c>
      <c r="AQ22" s="160">
        <v>10000</v>
      </c>
      <c r="AR22" s="160">
        <v>10000</v>
      </c>
      <c r="AS22" s="117">
        <f>AP22+AQ22+AR22</f>
        <v>30000</v>
      </c>
      <c r="AT22" s="171">
        <f t="shared" si="61"/>
        <v>18.75</v>
      </c>
      <c r="AV22" s="117">
        <f t="shared" si="52"/>
        <v>78000</v>
      </c>
      <c r="AW22" s="117">
        <f t="shared" si="53"/>
        <v>48.75</v>
      </c>
      <c r="AY22" s="117">
        <f t="shared" si="62"/>
        <v>160000</v>
      </c>
      <c r="AZ22" s="117">
        <f t="shared" si="55"/>
        <v>100</v>
      </c>
      <c r="BB22" s="117">
        <f t="shared" si="56"/>
        <v>0</v>
      </c>
      <c r="BC22" s="117">
        <f t="shared" si="57"/>
        <v>0</v>
      </c>
      <c r="BD22" s="117">
        <f t="shared" si="58"/>
        <v>160000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4</v>
      </c>
      <c r="L23" s="83"/>
      <c r="M23" s="77"/>
      <c r="N23" s="128" t="s">
        <v>63</v>
      </c>
      <c r="O23" s="117">
        <v>80000</v>
      </c>
      <c r="P23" s="117">
        <v>110000</v>
      </c>
      <c r="Q23" s="117">
        <v>115000</v>
      </c>
      <c r="R23" s="117">
        <v>120000</v>
      </c>
      <c r="S23" s="117">
        <v>110000</v>
      </c>
      <c r="T23" s="117"/>
      <c r="U23" s="160"/>
      <c r="V23" s="160">
        <v>1000</v>
      </c>
      <c r="W23" s="160">
        <v>76000</v>
      </c>
      <c r="X23" s="117">
        <f t="shared" si="39"/>
        <v>77000</v>
      </c>
      <c r="Y23" s="144">
        <f t="shared" si="40"/>
        <v>70</v>
      </c>
      <c r="AA23" s="160">
        <v>3000</v>
      </c>
      <c r="AB23" s="160">
        <v>5000</v>
      </c>
      <c r="AC23" s="160">
        <v>7000</v>
      </c>
      <c r="AD23" s="117">
        <f>AA23+AB23+AC23</f>
        <v>15000</v>
      </c>
      <c r="AE23" s="171">
        <f t="shared" si="59"/>
        <v>13.636363636363637</v>
      </c>
      <c r="AG23" s="117">
        <f t="shared" si="44"/>
        <v>92000</v>
      </c>
      <c r="AH23" s="117">
        <f t="shared" si="45"/>
        <v>83.63636363636364</v>
      </c>
      <c r="AJ23" s="160"/>
      <c r="AK23" s="160">
        <v>10000</v>
      </c>
      <c r="AL23" s="160"/>
      <c r="AM23" s="117">
        <f>AJ23+AK23+AL23</f>
        <v>10000</v>
      </c>
      <c r="AN23" s="171">
        <f t="shared" si="60"/>
        <v>9.0909090909090917</v>
      </c>
      <c r="AP23" s="160">
        <v>4000</v>
      </c>
      <c r="AQ23" s="160">
        <v>4000</v>
      </c>
      <c r="AR23" s="160"/>
      <c r="AS23" s="117">
        <f>AP23+AQ23+AR23</f>
        <v>8000</v>
      </c>
      <c r="AT23" s="171">
        <f t="shared" si="61"/>
        <v>7.2727272727272725</v>
      </c>
      <c r="AV23" s="117">
        <f t="shared" si="52"/>
        <v>18000</v>
      </c>
      <c r="AW23" s="117">
        <f t="shared" si="53"/>
        <v>16.363636363636363</v>
      </c>
      <c r="AY23" s="117">
        <f t="shared" si="62"/>
        <v>110000</v>
      </c>
      <c r="AZ23" s="117">
        <f t="shared" si="55"/>
        <v>100</v>
      </c>
      <c r="BB23" s="117">
        <f t="shared" si="56"/>
        <v>0</v>
      </c>
      <c r="BC23" s="117">
        <f t="shared" si="57"/>
        <v>0</v>
      </c>
      <c r="BD23" s="117">
        <f t="shared" si="58"/>
        <v>110000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64</v>
      </c>
      <c r="K24" s="82"/>
      <c r="L24" s="83"/>
      <c r="M24" s="77"/>
      <c r="N24" s="101" t="s">
        <v>65</v>
      </c>
      <c r="O24" s="103">
        <v>678000</v>
      </c>
      <c r="P24" s="103">
        <f>P25+P26+P27</f>
        <v>936000</v>
      </c>
      <c r="Q24" s="125">
        <f>Q25+Q26+Q27</f>
        <v>1085000</v>
      </c>
      <c r="R24" s="126">
        <f>R25+R26+R27</f>
        <v>1186000</v>
      </c>
      <c r="S24" s="103">
        <f>S25+S26+S27</f>
        <v>936000</v>
      </c>
      <c r="T24" s="103"/>
      <c r="U24" s="103">
        <f>U25+U26+U27</f>
        <v>102000</v>
      </c>
      <c r="V24" s="103">
        <f>V25+V26+V27</f>
        <v>71000</v>
      </c>
      <c r="W24" s="103">
        <f>W25+W26+W27</f>
        <v>72500</v>
      </c>
      <c r="X24" s="103">
        <f t="shared" si="39"/>
        <v>245500</v>
      </c>
      <c r="Y24" s="103">
        <f t="shared" si="40"/>
        <v>26.228632478632477</v>
      </c>
      <c r="AA24" s="103">
        <f>AA25+AA26+AA27</f>
        <v>74000</v>
      </c>
      <c r="AB24" s="103">
        <f>AB25+AB26+AB27</f>
        <v>74500</v>
      </c>
      <c r="AC24" s="103">
        <f>AC25+AC26+AC27</f>
        <v>74000</v>
      </c>
      <c r="AD24" s="103">
        <f t="shared" si="42"/>
        <v>222500</v>
      </c>
      <c r="AE24" s="170">
        <f t="shared" si="59"/>
        <v>23.771367521367523</v>
      </c>
      <c r="AG24" s="103">
        <f t="shared" si="44"/>
        <v>468000</v>
      </c>
      <c r="AH24" s="103">
        <f t="shared" si="45"/>
        <v>50</v>
      </c>
      <c r="AJ24" s="103">
        <f>AJ25+AJ26+AJ27</f>
        <v>79000</v>
      </c>
      <c r="AK24" s="103">
        <f>AK25+AK26+AK27</f>
        <v>79000</v>
      </c>
      <c r="AL24" s="103">
        <f>AL25+AL26+AL27</f>
        <v>79000</v>
      </c>
      <c r="AM24" s="103">
        <f t="shared" si="47"/>
        <v>237000</v>
      </c>
      <c r="AN24" s="170">
        <f t="shared" si="60"/>
        <v>25.320512820512821</v>
      </c>
      <c r="AP24" s="103">
        <f>AP25+AP26+AP27</f>
        <v>82000</v>
      </c>
      <c r="AQ24" s="103">
        <f>AQ25+AQ26+AQ27</f>
        <v>82000</v>
      </c>
      <c r="AR24" s="103">
        <f>AR25+AR26+AR27</f>
        <v>67000</v>
      </c>
      <c r="AS24" s="103">
        <f t="shared" si="50"/>
        <v>231000</v>
      </c>
      <c r="AT24" s="170">
        <f t="shared" si="61"/>
        <v>24.679487179487179</v>
      </c>
      <c r="AV24" s="103">
        <f t="shared" si="52"/>
        <v>468000</v>
      </c>
      <c r="AW24" s="103">
        <f t="shared" si="53"/>
        <v>50</v>
      </c>
      <c r="AY24" s="103">
        <f t="shared" si="62"/>
        <v>936000</v>
      </c>
      <c r="AZ24" s="103">
        <f t="shared" si="55"/>
        <v>100</v>
      </c>
      <c r="BB24" s="102">
        <f t="shared" si="56"/>
        <v>0</v>
      </c>
      <c r="BC24" s="103">
        <f t="shared" si="57"/>
        <v>0</v>
      </c>
      <c r="BD24" s="103">
        <f t="shared" si="58"/>
        <v>936000</v>
      </c>
      <c r="BE24" s="93"/>
    </row>
    <row r="25" spans="1:57" ht="24.95" customHeight="1" thickBot="1" x14ac:dyDescent="0.25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1</v>
      </c>
      <c r="L25" s="83"/>
      <c r="M25" s="77"/>
      <c r="N25" s="128" t="s">
        <v>62</v>
      </c>
      <c r="O25" s="117">
        <v>650000</v>
      </c>
      <c r="P25" s="117">
        <v>900000</v>
      </c>
      <c r="Q25" s="117">
        <v>1050000</v>
      </c>
      <c r="R25" s="117">
        <v>1150000</v>
      </c>
      <c r="S25" s="117">
        <v>900000</v>
      </c>
      <c r="T25" s="117"/>
      <c r="U25" s="160">
        <v>100000</v>
      </c>
      <c r="V25" s="160">
        <v>70000</v>
      </c>
      <c r="W25" s="160">
        <v>70000</v>
      </c>
      <c r="X25" s="117">
        <f t="shared" si="39"/>
        <v>240000</v>
      </c>
      <c r="Y25" s="144">
        <f t="shared" si="40"/>
        <v>26.666666666666668</v>
      </c>
      <c r="AA25" s="160">
        <v>70000</v>
      </c>
      <c r="AB25" s="160">
        <v>70000</v>
      </c>
      <c r="AC25" s="160">
        <v>70000</v>
      </c>
      <c r="AD25" s="117">
        <f>AA25+AB25+AC25</f>
        <v>210000</v>
      </c>
      <c r="AE25" s="171">
        <f t="shared" si="59"/>
        <v>23.333333333333332</v>
      </c>
      <c r="AG25" s="117">
        <f t="shared" si="44"/>
        <v>450000</v>
      </c>
      <c r="AH25" s="117">
        <f t="shared" si="45"/>
        <v>50</v>
      </c>
      <c r="AJ25" s="160">
        <v>75000</v>
      </c>
      <c r="AK25" s="160">
        <v>75000</v>
      </c>
      <c r="AL25" s="160">
        <v>75000</v>
      </c>
      <c r="AM25" s="117">
        <f>AJ25+AK25+AL25</f>
        <v>225000</v>
      </c>
      <c r="AN25" s="171">
        <f t="shared" si="60"/>
        <v>25</v>
      </c>
      <c r="AP25" s="160">
        <v>80000</v>
      </c>
      <c r="AQ25" s="160">
        <v>80000</v>
      </c>
      <c r="AR25" s="160">
        <v>65000</v>
      </c>
      <c r="AS25" s="117">
        <f>AP25+AQ25+AR25</f>
        <v>225000</v>
      </c>
      <c r="AT25" s="171">
        <f t="shared" si="61"/>
        <v>25</v>
      </c>
      <c r="AV25" s="117">
        <f t="shared" ref="AV25:AV32" si="63">AM25+AS25</f>
        <v>450000</v>
      </c>
      <c r="AW25" s="117">
        <f t="shared" si="53"/>
        <v>50</v>
      </c>
      <c r="AY25" s="117">
        <f t="shared" si="62"/>
        <v>900000</v>
      </c>
      <c r="AZ25" s="117">
        <f t="shared" si="55"/>
        <v>100</v>
      </c>
      <c r="BB25" s="117">
        <f t="shared" si="56"/>
        <v>0</v>
      </c>
      <c r="BC25" s="117">
        <f t="shared" si="57"/>
        <v>0</v>
      </c>
      <c r="BD25" s="117">
        <f t="shared" si="58"/>
        <v>900000</v>
      </c>
      <c r="BE25" s="93"/>
    </row>
    <row r="26" spans="1:57" ht="24.95" customHeight="1" thickBot="1" x14ac:dyDescent="0.25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2</v>
      </c>
      <c r="L26" s="83"/>
      <c r="M26" s="77"/>
      <c r="N26" s="128" t="s">
        <v>70</v>
      </c>
      <c r="O26" s="117">
        <v>16000</v>
      </c>
      <c r="P26" s="117">
        <v>33000</v>
      </c>
      <c r="Q26" s="117">
        <v>32000</v>
      </c>
      <c r="R26" s="117">
        <v>33000</v>
      </c>
      <c r="S26" s="117">
        <v>33000</v>
      </c>
      <c r="T26" s="117"/>
      <c r="U26" s="160">
        <v>1000</v>
      </c>
      <c r="V26" s="160">
        <v>1000</v>
      </c>
      <c r="W26" s="160">
        <v>500</v>
      </c>
      <c r="X26" s="117">
        <f t="shared" si="39"/>
        <v>2500</v>
      </c>
      <c r="Y26" s="144">
        <f t="shared" si="40"/>
        <v>7.5757575757575761</v>
      </c>
      <c r="AA26" s="160">
        <v>4000</v>
      </c>
      <c r="AB26" s="160">
        <v>4500</v>
      </c>
      <c r="AC26" s="160">
        <v>4000</v>
      </c>
      <c r="AD26" s="117">
        <f>AA26+AB26+AC26</f>
        <v>12500</v>
      </c>
      <c r="AE26" s="171">
        <f t="shared" si="59"/>
        <v>37.878787878787875</v>
      </c>
      <c r="AG26" s="117">
        <f t="shared" si="44"/>
        <v>15000</v>
      </c>
      <c r="AH26" s="117">
        <f t="shared" si="45"/>
        <v>45.454545454545453</v>
      </c>
      <c r="AJ26" s="160">
        <v>4000</v>
      </c>
      <c r="AK26" s="160">
        <v>4000</v>
      </c>
      <c r="AL26" s="160">
        <v>4000</v>
      </c>
      <c r="AM26" s="117">
        <f>AJ26+AK26+AL26</f>
        <v>12000</v>
      </c>
      <c r="AN26" s="171">
        <f t="shared" si="60"/>
        <v>36.363636363636367</v>
      </c>
      <c r="AP26" s="160">
        <v>2000</v>
      </c>
      <c r="AQ26" s="160">
        <v>2000</v>
      </c>
      <c r="AR26" s="160">
        <v>2000</v>
      </c>
      <c r="AS26" s="117">
        <f>AP26+AQ26+AR26</f>
        <v>6000</v>
      </c>
      <c r="AT26" s="171">
        <f t="shared" si="61"/>
        <v>18.181818181818183</v>
      </c>
      <c r="AV26" s="117">
        <f t="shared" si="63"/>
        <v>18000</v>
      </c>
      <c r="AW26" s="117">
        <f t="shared" si="53"/>
        <v>54.545454545454547</v>
      </c>
      <c r="AY26" s="117">
        <f t="shared" si="62"/>
        <v>33000</v>
      </c>
      <c r="AZ26" s="117">
        <f t="shared" si="55"/>
        <v>100</v>
      </c>
      <c r="BB26" s="117">
        <f t="shared" si="56"/>
        <v>0</v>
      </c>
      <c r="BC26" s="117">
        <f t="shared" si="57"/>
        <v>0</v>
      </c>
      <c r="BD26" s="117">
        <f t="shared" si="58"/>
        <v>33000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4</v>
      </c>
      <c r="L27" s="83"/>
      <c r="M27" s="77"/>
      <c r="N27" s="128" t="s">
        <v>63</v>
      </c>
      <c r="O27" s="117">
        <v>12000</v>
      </c>
      <c r="P27" s="117">
        <v>3000</v>
      </c>
      <c r="Q27" s="117">
        <v>3000</v>
      </c>
      <c r="R27" s="117">
        <v>3000</v>
      </c>
      <c r="S27" s="117">
        <v>3000</v>
      </c>
      <c r="T27" s="117"/>
      <c r="U27" s="160">
        <v>1000</v>
      </c>
      <c r="V27" s="160"/>
      <c r="W27" s="160">
        <v>2000</v>
      </c>
      <c r="X27" s="117">
        <f t="shared" si="39"/>
        <v>3000</v>
      </c>
      <c r="Y27" s="144">
        <f t="shared" ref="Y27:Y51" si="64">X27/(S27/100)</f>
        <v>100</v>
      </c>
      <c r="AA27" s="160"/>
      <c r="AB27" s="160"/>
      <c r="AC27" s="160"/>
      <c r="AD27" s="117">
        <f>AA27+AB27+AC27</f>
        <v>0</v>
      </c>
      <c r="AE27" s="171">
        <f t="shared" si="59"/>
        <v>0</v>
      </c>
      <c r="AG27" s="117">
        <f t="shared" ref="AG27:AG51" si="65">X27+AD27</f>
        <v>3000</v>
      </c>
      <c r="AH27" s="117">
        <f t="shared" ref="AH27:AH51" si="66">AG27/(S27/100)</f>
        <v>100</v>
      </c>
      <c r="AJ27" s="160"/>
      <c r="AK27" s="160"/>
      <c r="AL27" s="160"/>
      <c r="AM27" s="117">
        <f>AJ27+AK27+AL27</f>
        <v>0</v>
      </c>
      <c r="AN27" s="171">
        <f t="shared" si="60"/>
        <v>0</v>
      </c>
      <c r="AP27" s="160"/>
      <c r="AQ27" s="160"/>
      <c r="AR27" s="160"/>
      <c r="AS27" s="117">
        <f>AP27+AQ27+AR27</f>
        <v>0</v>
      </c>
      <c r="AT27" s="171">
        <f t="shared" si="61"/>
        <v>0</v>
      </c>
      <c r="AV27" s="117">
        <f t="shared" si="63"/>
        <v>0</v>
      </c>
      <c r="AW27" s="117">
        <f t="shared" ref="AW27:AW47" si="67">AV27/(S27/100)</f>
        <v>0</v>
      </c>
      <c r="AY27" s="117">
        <f t="shared" si="62"/>
        <v>3000</v>
      </c>
      <c r="AZ27" s="117">
        <f t="shared" ref="AZ27:AZ47" si="68">AY27/(S27/100)</f>
        <v>100</v>
      </c>
      <c r="BB27" s="117">
        <f t="shared" si="56"/>
        <v>0</v>
      </c>
      <c r="BC27" s="117">
        <f t="shared" si="57"/>
        <v>0</v>
      </c>
      <c r="BD27" s="117">
        <f t="shared" si="58"/>
        <v>3000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124" t="s">
        <v>52</v>
      </c>
      <c r="K28" s="82"/>
      <c r="L28" s="83"/>
      <c r="M28" s="77"/>
      <c r="N28" s="101" t="s">
        <v>53</v>
      </c>
      <c r="O28" s="102">
        <v>68000</v>
      </c>
      <c r="P28" s="103">
        <f>P29+P30+P31+P32</f>
        <v>57000</v>
      </c>
      <c r="Q28" s="125">
        <f>Q29+Q30+Q31+Q32</f>
        <v>61000</v>
      </c>
      <c r="R28" s="126">
        <f>R29+R30+R31+R32</f>
        <v>67000</v>
      </c>
      <c r="S28" s="103">
        <f>S29+S30+S31+S32</f>
        <v>57000</v>
      </c>
      <c r="T28" s="103"/>
      <c r="U28" s="103">
        <f>U29+U30+U31+U32</f>
        <v>0</v>
      </c>
      <c r="V28" s="103">
        <f>V29+V30+V31+V32</f>
        <v>2000</v>
      </c>
      <c r="W28" s="103">
        <f>W29+W30+W31+W32</f>
        <v>14000</v>
      </c>
      <c r="X28" s="103">
        <f t="shared" si="39"/>
        <v>16000</v>
      </c>
      <c r="Y28" s="103">
        <f t="shared" si="64"/>
        <v>28.07017543859649</v>
      </c>
      <c r="AA28" s="103">
        <f>AA29+AA30+AA31+AA32</f>
        <v>5000</v>
      </c>
      <c r="AB28" s="103">
        <f>AB29+AB30+AB31+AB32</f>
        <v>5000</v>
      </c>
      <c r="AC28" s="103">
        <f>AC29+AC30+AC31+AC32</f>
        <v>7000</v>
      </c>
      <c r="AD28" s="103">
        <f t="shared" si="42"/>
        <v>17000</v>
      </c>
      <c r="AE28" s="103">
        <f>AD28/(S28/100)</f>
        <v>29.82456140350877</v>
      </c>
      <c r="AG28" s="103">
        <f t="shared" si="65"/>
        <v>33000</v>
      </c>
      <c r="AH28" s="103">
        <f t="shared" si="66"/>
        <v>57.89473684210526</v>
      </c>
      <c r="AJ28" s="103">
        <f>AJ29+AJ30+AJ31+AJ32</f>
        <v>4500</v>
      </c>
      <c r="AK28" s="103">
        <f>AK29+AK30+AK31+AK32</f>
        <v>4500</v>
      </c>
      <c r="AL28" s="103">
        <f>AL29+AL30+AL31+AL32</f>
        <v>4000</v>
      </c>
      <c r="AM28" s="103">
        <f t="shared" si="47"/>
        <v>13000</v>
      </c>
      <c r="AN28" s="103">
        <f>AM28/(S28/100)</f>
        <v>22.807017543859651</v>
      </c>
      <c r="AP28" s="103">
        <f>AP29+AP30+AP31+AP32</f>
        <v>4500</v>
      </c>
      <c r="AQ28" s="103">
        <f>AQ29+AQ30+AQ31+AQ32</f>
        <v>4500</v>
      </c>
      <c r="AR28" s="103">
        <f>AR29+AR30+AR31+AR32</f>
        <v>2000</v>
      </c>
      <c r="AS28" s="103">
        <f t="shared" si="50"/>
        <v>11000</v>
      </c>
      <c r="AT28" s="103">
        <f>AS28/(S28/100)</f>
        <v>19.298245614035089</v>
      </c>
      <c r="AV28" s="103">
        <f t="shared" si="63"/>
        <v>24000</v>
      </c>
      <c r="AW28" s="103">
        <f t="shared" si="67"/>
        <v>42.10526315789474</v>
      </c>
      <c r="AY28" s="103">
        <f t="shared" si="62"/>
        <v>57000</v>
      </c>
      <c r="AZ28" s="103">
        <f t="shared" si="68"/>
        <v>100</v>
      </c>
      <c r="BB28" s="102">
        <f t="shared" si="56"/>
        <v>0</v>
      </c>
      <c r="BC28" s="103">
        <f t="shared" si="57"/>
        <v>0</v>
      </c>
      <c r="BD28" s="103">
        <f t="shared" si="58"/>
        <v>57000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2</v>
      </c>
      <c r="L29" s="83"/>
      <c r="M29" s="77"/>
      <c r="N29" s="128" t="s">
        <v>54</v>
      </c>
      <c r="O29" s="129">
        <v>3000</v>
      </c>
      <c r="P29" s="117">
        <v>7000</v>
      </c>
      <c r="Q29" s="117">
        <v>8000</v>
      </c>
      <c r="R29" s="117">
        <v>11000</v>
      </c>
      <c r="S29" s="117">
        <v>7000</v>
      </c>
      <c r="T29" s="117"/>
      <c r="U29" s="117"/>
      <c r="V29" s="117"/>
      <c r="W29" s="117">
        <v>2000</v>
      </c>
      <c r="X29" s="117">
        <f t="shared" si="39"/>
        <v>2000</v>
      </c>
      <c r="Y29" s="144">
        <f t="shared" si="64"/>
        <v>28.571428571428573</v>
      </c>
      <c r="AA29" s="117">
        <v>500</v>
      </c>
      <c r="AB29" s="117">
        <v>500</v>
      </c>
      <c r="AC29" s="117">
        <v>1000</v>
      </c>
      <c r="AD29" s="117">
        <f t="shared" si="42"/>
        <v>2000</v>
      </c>
      <c r="AE29" s="144">
        <f>AD29/(S29/100)</f>
        <v>28.571428571428573</v>
      </c>
      <c r="AG29" s="117">
        <f t="shared" si="65"/>
        <v>4000</v>
      </c>
      <c r="AH29" s="117">
        <f t="shared" si="66"/>
        <v>57.142857142857146</v>
      </c>
      <c r="AJ29" s="117">
        <v>500</v>
      </c>
      <c r="AK29" s="117">
        <v>500</v>
      </c>
      <c r="AL29" s="117"/>
      <c r="AM29" s="117">
        <f t="shared" si="47"/>
        <v>1000</v>
      </c>
      <c r="AN29" s="144">
        <f>AM29/(S29/100)</f>
        <v>14.285714285714286</v>
      </c>
      <c r="AP29" s="117">
        <v>500</v>
      </c>
      <c r="AQ29" s="117">
        <v>500</v>
      </c>
      <c r="AR29" s="117">
        <v>1000</v>
      </c>
      <c r="AS29" s="117">
        <f t="shared" si="50"/>
        <v>2000</v>
      </c>
      <c r="AT29" s="144">
        <f>AS29/(S29/100)</f>
        <v>28.571428571428573</v>
      </c>
      <c r="AV29" s="117">
        <f t="shared" si="63"/>
        <v>3000</v>
      </c>
      <c r="AW29" s="117">
        <f t="shared" si="67"/>
        <v>42.857142857142854</v>
      </c>
      <c r="AY29" s="117">
        <f t="shared" si="62"/>
        <v>7000</v>
      </c>
      <c r="AZ29" s="117">
        <f t="shared" si="68"/>
        <v>100</v>
      </c>
      <c r="BB29" s="117">
        <f t="shared" si="56"/>
        <v>0</v>
      </c>
      <c r="BC29" s="117">
        <f t="shared" si="57"/>
        <v>0</v>
      </c>
      <c r="BD29" s="117">
        <f t="shared" si="58"/>
        <v>7000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3</v>
      </c>
      <c r="L30" s="83"/>
      <c r="M30" s="77"/>
      <c r="N30" s="128" t="s">
        <v>66</v>
      </c>
      <c r="O30" s="129">
        <v>50000</v>
      </c>
      <c r="P30" s="117">
        <v>45000</v>
      </c>
      <c r="Q30" s="117">
        <v>48000</v>
      </c>
      <c r="R30" s="117">
        <v>51000</v>
      </c>
      <c r="S30" s="117">
        <v>45000</v>
      </c>
      <c r="T30" s="117"/>
      <c r="U30" s="117"/>
      <c r="V30" s="117">
        <v>1000</v>
      </c>
      <c r="W30" s="117">
        <v>10000</v>
      </c>
      <c r="X30" s="117">
        <f t="shared" si="39"/>
        <v>11000</v>
      </c>
      <c r="Y30" s="144">
        <f t="shared" si="64"/>
        <v>24.444444444444443</v>
      </c>
      <c r="AA30" s="117">
        <v>4000</v>
      </c>
      <c r="AB30" s="117">
        <v>4000</v>
      </c>
      <c r="AC30" s="117">
        <v>5000</v>
      </c>
      <c r="AD30" s="117">
        <f t="shared" si="42"/>
        <v>13000</v>
      </c>
      <c r="AE30" s="144">
        <f>AD30/(S30/100)</f>
        <v>28.888888888888889</v>
      </c>
      <c r="AG30" s="117">
        <f t="shared" si="65"/>
        <v>24000</v>
      </c>
      <c r="AH30" s="117">
        <f t="shared" si="66"/>
        <v>53.333333333333336</v>
      </c>
      <c r="AJ30" s="117">
        <v>4000</v>
      </c>
      <c r="AK30" s="117">
        <v>4000</v>
      </c>
      <c r="AL30" s="117">
        <v>4000</v>
      </c>
      <c r="AM30" s="117">
        <f t="shared" si="47"/>
        <v>12000</v>
      </c>
      <c r="AN30" s="144">
        <f>AM30/(S30/100)</f>
        <v>26.666666666666668</v>
      </c>
      <c r="AP30" s="117">
        <v>4000</v>
      </c>
      <c r="AQ30" s="117">
        <v>4000</v>
      </c>
      <c r="AR30" s="117">
        <v>1000</v>
      </c>
      <c r="AS30" s="117">
        <f t="shared" si="50"/>
        <v>9000</v>
      </c>
      <c r="AT30" s="144">
        <f>AS30/(S30/100)</f>
        <v>20</v>
      </c>
      <c r="AV30" s="117">
        <f t="shared" si="63"/>
        <v>21000</v>
      </c>
      <c r="AW30" s="117">
        <f t="shared" si="67"/>
        <v>46.666666666666664</v>
      </c>
      <c r="AY30" s="117">
        <f t="shared" si="62"/>
        <v>45000</v>
      </c>
      <c r="AZ30" s="117">
        <f t="shared" si="68"/>
        <v>100</v>
      </c>
      <c r="BB30" s="117">
        <f t="shared" si="56"/>
        <v>0</v>
      </c>
      <c r="BC30" s="117">
        <f t="shared" si="57"/>
        <v>0</v>
      </c>
      <c r="BD30" s="117">
        <f t="shared" si="58"/>
        <v>45000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81"/>
      <c r="J31" s="78"/>
      <c r="K31" s="127">
        <v>5</v>
      </c>
      <c r="L31" s="83"/>
      <c r="M31" s="77"/>
      <c r="N31" s="128" t="s">
        <v>55</v>
      </c>
      <c r="O31" s="129">
        <v>2000</v>
      </c>
      <c r="P31" s="117">
        <v>2000</v>
      </c>
      <c r="Q31" s="117">
        <v>2000</v>
      </c>
      <c r="R31" s="117">
        <v>2000</v>
      </c>
      <c r="S31" s="117">
        <v>2000</v>
      </c>
      <c r="T31" s="117"/>
      <c r="U31" s="160"/>
      <c r="V31" s="160">
        <v>1000</v>
      </c>
      <c r="W31" s="160">
        <v>1000</v>
      </c>
      <c r="X31" s="160">
        <f t="shared" si="39"/>
        <v>2000</v>
      </c>
      <c r="Y31" s="173">
        <f t="shared" si="64"/>
        <v>100</v>
      </c>
      <c r="Z31" s="73"/>
      <c r="AA31" s="160"/>
      <c r="AB31" s="160"/>
      <c r="AC31" s="160"/>
      <c r="AD31" s="160">
        <f t="shared" si="42"/>
        <v>0</v>
      </c>
      <c r="AE31" s="173">
        <f>AD31/(S31/100)</f>
        <v>0</v>
      </c>
      <c r="AF31" s="73"/>
      <c r="AG31" s="160">
        <f t="shared" si="65"/>
        <v>2000</v>
      </c>
      <c r="AH31" s="160">
        <f t="shared" si="66"/>
        <v>100</v>
      </c>
      <c r="AI31" s="73"/>
      <c r="AJ31" s="160"/>
      <c r="AK31" s="160"/>
      <c r="AL31" s="160"/>
      <c r="AM31" s="160">
        <f t="shared" si="47"/>
        <v>0</v>
      </c>
      <c r="AN31" s="173">
        <f>AM31/(S31/100)</f>
        <v>0</v>
      </c>
      <c r="AO31" s="73"/>
      <c r="AP31" s="160"/>
      <c r="AQ31" s="160"/>
      <c r="AR31" s="160"/>
      <c r="AS31" s="117">
        <f t="shared" si="50"/>
        <v>0</v>
      </c>
      <c r="AT31" s="144">
        <f>AS31/(S31/100)</f>
        <v>0</v>
      </c>
      <c r="AV31" s="117">
        <f t="shared" si="63"/>
        <v>0</v>
      </c>
      <c r="AW31" s="117">
        <f t="shared" si="67"/>
        <v>0</v>
      </c>
      <c r="AY31" s="117">
        <f t="shared" si="62"/>
        <v>2000</v>
      </c>
      <c r="AZ31" s="117">
        <f t="shared" si="68"/>
        <v>100</v>
      </c>
      <c r="BB31" s="117">
        <f t="shared" si="56"/>
        <v>0</v>
      </c>
      <c r="BC31" s="117">
        <f t="shared" si="57"/>
        <v>0</v>
      </c>
      <c r="BD31" s="117">
        <f t="shared" si="58"/>
        <v>2000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81"/>
      <c r="J32" s="78"/>
      <c r="K32" s="127">
        <v>7</v>
      </c>
      <c r="L32" s="83"/>
      <c r="M32" s="77"/>
      <c r="N32" s="128" t="s">
        <v>56</v>
      </c>
      <c r="O32" s="129">
        <v>13000</v>
      </c>
      <c r="P32" s="117">
        <v>3000</v>
      </c>
      <c r="Q32" s="117">
        <v>3000</v>
      </c>
      <c r="R32" s="117">
        <v>3000</v>
      </c>
      <c r="S32" s="117">
        <v>3000</v>
      </c>
      <c r="T32" s="117"/>
      <c r="U32" s="117"/>
      <c r="V32" s="117"/>
      <c r="W32" s="117">
        <v>1000</v>
      </c>
      <c r="X32" s="117">
        <f t="shared" si="39"/>
        <v>1000</v>
      </c>
      <c r="Y32" s="144">
        <f t="shared" si="64"/>
        <v>33.333333333333336</v>
      </c>
      <c r="AA32" s="117">
        <v>500</v>
      </c>
      <c r="AB32" s="117">
        <v>500</v>
      </c>
      <c r="AC32" s="117">
        <v>1000</v>
      </c>
      <c r="AD32" s="117">
        <f t="shared" si="42"/>
        <v>2000</v>
      </c>
      <c r="AE32" s="144">
        <f>AD32/(S32/100)</f>
        <v>66.666666666666671</v>
      </c>
      <c r="AG32" s="117">
        <f t="shared" si="65"/>
        <v>3000</v>
      </c>
      <c r="AH32" s="117">
        <f t="shared" si="66"/>
        <v>100</v>
      </c>
      <c r="AJ32" s="117"/>
      <c r="AK32" s="117"/>
      <c r="AL32" s="117"/>
      <c r="AM32" s="117">
        <f t="shared" si="47"/>
        <v>0</v>
      </c>
      <c r="AN32" s="144">
        <f>AM32/(S32/100)</f>
        <v>0</v>
      </c>
      <c r="AP32" s="117"/>
      <c r="AQ32" s="117"/>
      <c r="AR32" s="117"/>
      <c r="AS32" s="117">
        <f t="shared" si="50"/>
        <v>0</v>
      </c>
      <c r="AT32" s="144">
        <f>AS32/(S32/100)</f>
        <v>0</v>
      </c>
      <c r="AV32" s="117">
        <f t="shared" si="63"/>
        <v>0</v>
      </c>
      <c r="AW32" s="117">
        <f t="shared" si="67"/>
        <v>0</v>
      </c>
      <c r="AY32" s="117">
        <f t="shared" si="62"/>
        <v>3000</v>
      </c>
      <c r="AZ32" s="117">
        <f t="shared" si="68"/>
        <v>100</v>
      </c>
      <c r="BB32" s="117">
        <f t="shared" si="56"/>
        <v>0</v>
      </c>
      <c r="BC32" s="117">
        <f t="shared" si="57"/>
        <v>0</v>
      </c>
      <c r="BD32" s="117">
        <f t="shared" si="58"/>
        <v>3000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104"/>
      <c r="H33" s="106" t="s">
        <v>49</v>
      </c>
      <c r="I33" s="107"/>
      <c r="J33" s="108"/>
      <c r="K33" s="109"/>
      <c r="L33" s="110"/>
      <c r="M33" s="111"/>
      <c r="N33" s="112" t="s">
        <v>50</v>
      </c>
      <c r="O33" s="113">
        <v>26000</v>
      </c>
      <c r="P33" s="114">
        <f t="shared" ref="P33:S34" si="69">P34</f>
        <v>22000</v>
      </c>
      <c r="Q33" s="115">
        <f t="shared" si="69"/>
        <v>24000</v>
      </c>
      <c r="R33" s="116">
        <f t="shared" si="69"/>
        <v>27000</v>
      </c>
      <c r="S33" s="114">
        <f t="shared" si="69"/>
        <v>22000</v>
      </c>
      <c r="T33" s="114"/>
      <c r="U33" s="114">
        <f>U34</f>
        <v>0</v>
      </c>
      <c r="V33" s="114">
        <f>V34</f>
        <v>0</v>
      </c>
      <c r="W33" s="114">
        <f>W34</f>
        <v>5000</v>
      </c>
      <c r="X33" s="114">
        <f>X34</f>
        <v>5000</v>
      </c>
      <c r="Y33" s="114">
        <f t="shared" si="64"/>
        <v>22.727272727272727</v>
      </c>
      <c r="AA33" s="114">
        <f>AA34</f>
        <v>3000</v>
      </c>
      <c r="AB33" s="114">
        <f>AB34</f>
        <v>3000</v>
      </c>
      <c r="AC33" s="114">
        <f>AC34</f>
        <v>2500</v>
      </c>
      <c r="AD33" s="114">
        <f>AD34</f>
        <v>8500</v>
      </c>
      <c r="AE33" s="114">
        <f t="shared" ref="AE33:AE51" si="70">AD33/(S33/100)</f>
        <v>38.636363636363633</v>
      </c>
      <c r="AG33" s="114">
        <f t="shared" si="65"/>
        <v>13500</v>
      </c>
      <c r="AH33" s="114">
        <f t="shared" si="66"/>
        <v>61.363636363636367</v>
      </c>
      <c r="AJ33" s="114">
        <f>AJ34</f>
        <v>2500</v>
      </c>
      <c r="AK33" s="114">
        <f>AK34</f>
        <v>2500</v>
      </c>
      <c r="AL33" s="114">
        <f>AL34</f>
        <v>1500</v>
      </c>
      <c r="AM33" s="114">
        <f>AM34</f>
        <v>6500</v>
      </c>
      <c r="AN33" s="114">
        <f t="shared" ref="AN33:AN51" si="71">AM33/(S33/100)</f>
        <v>29.545454545454547</v>
      </c>
      <c r="AP33" s="114">
        <f>AP34</f>
        <v>1000</v>
      </c>
      <c r="AQ33" s="114">
        <f>AQ34</f>
        <v>1000</v>
      </c>
      <c r="AR33" s="114">
        <f>AR34</f>
        <v>0</v>
      </c>
      <c r="AS33" s="114">
        <f>AS34</f>
        <v>2000</v>
      </c>
      <c r="AT33" s="114">
        <f t="shared" ref="AT33:AT51" si="72">AS33/(S33/100)</f>
        <v>9.0909090909090917</v>
      </c>
      <c r="AV33" s="114">
        <f>AV34</f>
        <v>8500</v>
      </c>
      <c r="AW33" s="114">
        <f t="shared" si="67"/>
        <v>38.636363636363633</v>
      </c>
      <c r="AY33" s="114">
        <f t="shared" si="62"/>
        <v>22000</v>
      </c>
      <c r="AZ33" s="114">
        <f t="shared" si="68"/>
        <v>100</v>
      </c>
      <c r="BB33" s="114">
        <f t="shared" si="56"/>
        <v>0</v>
      </c>
      <c r="BC33" s="117">
        <f t="shared" si="57"/>
        <v>0</v>
      </c>
      <c r="BD33" s="114">
        <f t="shared" si="58"/>
        <v>22000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118">
        <v>2</v>
      </c>
      <c r="J34" s="78"/>
      <c r="K34" s="82"/>
      <c r="L34" s="83"/>
      <c r="M34" s="77"/>
      <c r="N34" s="119" t="s">
        <v>51</v>
      </c>
      <c r="O34" s="120">
        <v>26000</v>
      </c>
      <c r="P34" s="121">
        <f t="shared" si="69"/>
        <v>22000</v>
      </c>
      <c r="Q34" s="122">
        <f t="shared" si="69"/>
        <v>24000</v>
      </c>
      <c r="R34" s="123">
        <f t="shared" si="69"/>
        <v>27000</v>
      </c>
      <c r="S34" s="121">
        <f t="shared" si="69"/>
        <v>22000</v>
      </c>
      <c r="T34" s="121"/>
      <c r="U34" s="121">
        <f>U35</f>
        <v>0</v>
      </c>
      <c r="V34" s="121">
        <f>V35</f>
        <v>0</v>
      </c>
      <c r="W34" s="121">
        <f>W35</f>
        <v>5000</v>
      </c>
      <c r="X34" s="121">
        <f t="shared" ref="X34:X39" si="73">SUM(U34:W34)</f>
        <v>5000</v>
      </c>
      <c r="Y34" s="121">
        <f t="shared" si="64"/>
        <v>22.727272727272727</v>
      </c>
      <c r="AA34" s="121">
        <f>AA35</f>
        <v>3000</v>
      </c>
      <c r="AB34" s="121">
        <f>AB35</f>
        <v>3000</v>
      </c>
      <c r="AC34" s="121">
        <f>AC35</f>
        <v>2500</v>
      </c>
      <c r="AD34" s="121">
        <f t="shared" ref="AD34:AD39" si="74">SUM(AA34:AC34)</f>
        <v>8500</v>
      </c>
      <c r="AE34" s="121">
        <f t="shared" si="70"/>
        <v>38.636363636363633</v>
      </c>
      <c r="AG34" s="121">
        <f t="shared" si="65"/>
        <v>13500</v>
      </c>
      <c r="AH34" s="121">
        <f t="shared" si="66"/>
        <v>61.363636363636367</v>
      </c>
      <c r="AJ34" s="121">
        <f>AJ35</f>
        <v>2500</v>
      </c>
      <c r="AK34" s="121">
        <f>AK35</f>
        <v>2500</v>
      </c>
      <c r="AL34" s="121">
        <f>AL35</f>
        <v>1500</v>
      </c>
      <c r="AM34" s="121">
        <f t="shared" ref="AM34:AM39" si="75">SUM(AJ34:AL34)</f>
        <v>6500</v>
      </c>
      <c r="AN34" s="121">
        <f t="shared" si="71"/>
        <v>29.545454545454547</v>
      </c>
      <c r="AP34" s="121">
        <f>AP35</f>
        <v>1000</v>
      </c>
      <c r="AQ34" s="121">
        <f>AQ35</f>
        <v>1000</v>
      </c>
      <c r="AR34" s="121">
        <f>AR35</f>
        <v>0</v>
      </c>
      <c r="AS34" s="121">
        <f t="shared" ref="AS34:AS39" si="76">SUM(AP34:AR34)</f>
        <v>2000</v>
      </c>
      <c r="AT34" s="121">
        <f t="shared" si="72"/>
        <v>9.0909090909090917</v>
      </c>
      <c r="AV34" s="121">
        <f t="shared" ref="AV34:AV49" si="77">AM34+AS34</f>
        <v>8500</v>
      </c>
      <c r="AW34" s="121">
        <f t="shared" si="67"/>
        <v>38.636363636363633</v>
      </c>
      <c r="AY34" s="121">
        <f t="shared" si="62"/>
        <v>22000</v>
      </c>
      <c r="AZ34" s="121">
        <f t="shared" si="68"/>
        <v>100</v>
      </c>
      <c r="BB34" s="121">
        <f t="shared" si="56"/>
        <v>0</v>
      </c>
      <c r="BC34" s="117">
        <f t="shared" si="57"/>
        <v>0</v>
      </c>
      <c r="BD34" s="121">
        <f t="shared" si="58"/>
        <v>22000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124" t="s">
        <v>52</v>
      </c>
      <c r="K35" s="82"/>
      <c r="L35" s="83"/>
      <c r="M35" s="77"/>
      <c r="N35" s="101" t="s">
        <v>53</v>
      </c>
      <c r="O35" s="102">
        <v>26000</v>
      </c>
      <c r="P35" s="103">
        <f>SUM(P36:P39)</f>
        <v>22000</v>
      </c>
      <c r="Q35" s="125">
        <f>SUM(Q36:Q39)</f>
        <v>24000</v>
      </c>
      <c r="R35" s="126">
        <f>SUM(R36:R39)</f>
        <v>27000</v>
      </c>
      <c r="S35" s="103">
        <f>SUM(S36:S39)</f>
        <v>22000</v>
      </c>
      <c r="T35" s="103"/>
      <c r="U35" s="103">
        <f>SUM(U36:U39)</f>
        <v>0</v>
      </c>
      <c r="V35" s="103">
        <f>SUM(V36:V39)</f>
        <v>0</v>
      </c>
      <c r="W35" s="103">
        <f>SUM(W36:W39)</f>
        <v>5000</v>
      </c>
      <c r="X35" s="103">
        <f t="shared" si="73"/>
        <v>5000</v>
      </c>
      <c r="Y35" s="103">
        <f t="shared" si="64"/>
        <v>22.727272727272727</v>
      </c>
      <c r="AA35" s="103">
        <f>SUM(AA36:AA39)</f>
        <v>3000</v>
      </c>
      <c r="AB35" s="103">
        <f>SUM(AB36:AB39)</f>
        <v>3000</v>
      </c>
      <c r="AC35" s="103">
        <f>SUM(AC36:AC39)</f>
        <v>2500</v>
      </c>
      <c r="AD35" s="103">
        <f t="shared" si="74"/>
        <v>8500</v>
      </c>
      <c r="AE35" s="103">
        <f t="shared" si="70"/>
        <v>38.636363636363633</v>
      </c>
      <c r="AG35" s="103">
        <f t="shared" si="65"/>
        <v>13500</v>
      </c>
      <c r="AH35" s="103">
        <f t="shared" si="66"/>
        <v>61.363636363636367</v>
      </c>
      <c r="AJ35" s="103">
        <f>SUM(AJ36:AJ39)</f>
        <v>2500</v>
      </c>
      <c r="AK35" s="103">
        <f>SUM(AK36:AK39)</f>
        <v>2500</v>
      </c>
      <c r="AL35" s="103">
        <f>SUM(AL36:AL39)</f>
        <v>1500</v>
      </c>
      <c r="AM35" s="103">
        <f t="shared" si="75"/>
        <v>6500</v>
      </c>
      <c r="AN35" s="103">
        <f t="shared" si="71"/>
        <v>29.545454545454547</v>
      </c>
      <c r="AP35" s="103">
        <f>SUM(AP36:AP39)</f>
        <v>1000</v>
      </c>
      <c r="AQ35" s="103">
        <f>SUM(AQ36:AQ39)</f>
        <v>1000</v>
      </c>
      <c r="AR35" s="103">
        <f>SUM(AR36:AR39)</f>
        <v>0</v>
      </c>
      <c r="AS35" s="103">
        <f t="shared" si="76"/>
        <v>2000</v>
      </c>
      <c r="AT35" s="103">
        <f t="shared" si="72"/>
        <v>9.0909090909090917</v>
      </c>
      <c r="AV35" s="103">
        <f t="shared" si="77"/>
        <v>8500</v>
      </c>
      <c r="AW35" s="103">
        <f t="shared" si="67"/>
        <v>38.636363636363633</v>
      </c>
      <c r="AY35" s="103">
        <f t="shared" si="62"/>
        <v>22000</v>
      </c>
      <c r="AZ35" s="103">
        <f t="shared" si="68"/>
        <v>100</v>
      </c>
      <c r="BB35" s="103">
        <f t="shared" si="56"/>
        <v>0</v>
      </c>
      <c r="BC35" s="117">
        <f t="shared" si="57"/>
        <v>0</v>
      </c>
      <c r="BD35" s="103">
        <f t="shared" si="58"/>
        <v>22000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78"/>
      <c r="K36" s="127">
        <v>2</v>
      </c>
      <c r="L36" s="83"/>
      <c r="M36" s="77"/>
      <c r="N36" s="128" t="s">
        <v>54</v>
      </c>
      <c r="O36" s="129">
        <v>4000</v>
      </c>
      <c r="P36" s="117">
        <v>4000</v>
      </c>
      <c r="Q36" s="117">
        <v>5000</v>
      </c>
      <c r="R36" s="117">
        <v>5000</v>
      </c>
      <c r="S36" s="117">
        <v>4000</v>
      </c>
      <c r="T36" s="117"/>
      <c r="U36" s="117"/>
      <c r="V36" s="117"/>
      <c r="W36" s="117">
        <v>1000</v>
      </c>
      <c r="X36" s="117">
        <f t="shared" si="73"/>
        <v>1000</v>
      </c>
      <c r="Y36" s="117">
        <f t="shared" si="64"/>
        <v>25</v>
      </c>
      <c r="AA36" s="117">
        <v>500</v>
      </c>
      <c r="AB36" s="117">
        <v>500</v>
      </c>
      <c r="AC36" s="117">
        <v>500</v>
      </c>
      <c r="AD36" s="117">
        <f t="shared" si="74"/>
        <v>1500</v>
      </c>
      <c r="AE36" s="117">
        <f t="shared" si="70"/>
        <v>37.5</v>
      </c>
      <c r="AG36" s="117">
        <f t="shared" si="65"/>
        <v>2500</v>
      </c>
      <c r="AH36" s="117">
        <f t="shared" si="66"/>
        <v>62.5</v>
      </c>
      <c r="AJ36" s="117">
        <v>500</v>
      </c>
      <c r="AK36" s="117">
        <v>1000</v>
      </c>
      <c r="AL36" s="117"/>
      <c r="AM36" s="117">
        <f t="shared" si="75"/>
        <v>1500</v>
      </c>
      <c r="AN36" s="117">
        <f t="shared" si="71"/>
        <v>37.5</v>
      </c>
      <c r="AP36" s="117"/>
      <c r="AQ36" s="117"/>
      <c r="AR36" s="117"/>
      <c r="AS36" s="117">
        <f t="shared" si="76"/>
        <v>0</v>
      </c>
      <c r="AT36" s="117">
        <f t="shared" si="72"/>
        <v>0</v>
      </c>
      <c r="AV36" s="117">
        <f t="shared" si="77"/>
        <v>1500</v>
      </c>
      <c r="AW36" s="117">
        <f t="shared" si="67"/>
        <v>37.5</v>
      </c>
      <c r="AY36" s="117">
        <f t="shared" si="62"/>
        <v>4000</v>
      </c>
      <c r="AZ36" s="117">
        <f t="shared" si="68"/>
        <v>100</v>
      </c>
      <c r="BB36" s="117">
        <f t="shared" si="56"/>
        <v>0</v>
      </c>
      <c r="BC36" s="117">
        <f t="shared" si="57"/>
        <v>0</v>
      </c>
      <c r="BD36" s="117">
        <f t="shared" si="58"/>
        <v>4000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3</v>
      </c>
      <c r="L37" s="83"/>
      <c r="M37" s="77"/>
      <c r="N37" s="128" t="s">
        <v>66</v>
      </c>
      <c r="O37" s="129"/>
      <c r="P37" s="117">
        <v>5000</v>
      </c>
      <c r="Q37" s="117">
        <v>5000</v>
      </c>
      <c r="R37" s="117">
        <v>6000</v>
      </c>
      <c r="S37" s="117">
        <v>5000</v>
      </c>
      <c r="T37" s="117"/>
      <c r="U37" s="117"/>
      <c r="V37" s="117"/>
      <c r="W37" s="117">
        <v>1000</v>
      </c>
      <c r="X37" s="117">
        <f t="shared" si="73"/>
        <v>1000</v>
      </c>
      <c r="Y37" s="117">
        <f t="shared" si="64"/>
        <v>20</v>
      </c>
      <c r="AA37" s="117">
        <v>500</v>
      </c>
      <c r="AB37" s="117">
        <v>500</v>
      </c>
      <c r="AC37" s="117">
        <v>1000</v>
      </c>
      <c r="AD37" s="117">
        <f t="shared" si="74"/>
        <v>2000</v>
      </c>
      <c r="AE37" s="117">
        <f t="shared" si="70"/>
        <v>40</v>
      </c>
      <c r="AG37" s="117">
        <f t="shared" si="65"/>
        <v>3000</v>
      </c>
      <c r="AH37" s="117">
        <f t="shared" si="66"/>
        <v>60</v>
      </c>
      <c r="AJ37" s="117">
        <v>1000</v>
      </c>
      <c r="AK37" s="117">
        <v>500</v>
      </c>
      <c r="AL37" s="117">
        <v>500</v>
      </c>
      <c r="AM37" s="117">
        <f t="shared" si="75"/>
        <v>2000</v>
      </c>
      <c r="AN37" s="117">
        <f t="shared" si="71"/>
        <v>40</v>
      </c>
      <c r="AP37" s="117"/>
      <c r="AQ37" s="117"/>
      <c r="AR37" s="117"/>
      <c r="AS37" s="117">
        <f t="shared" si="76"/>
        <v>0</v>
      </c>
      <c r="AT37" s="117">
        <f t="shared" si="72"/>
        <v>0</v>
      </c>
      <c r="AV37" s="117">
        <f t="shared" si="77"/>
        <v>2000</v>
      </c>
      <c r="AW37" s="117">
        <f t="shared" si="67"/>
        <v>40</v>
      </c>
      <c r="AY37" s="117">
        <f t="shared" si="62"/>
        <v>5000</v>
      </c>
      <c r="AZ37" s="117">
        <f t="shared" si="68"/>
        <v>100</v>
      </c>
      <c r="BB37" s="117">
        <f t="shared" si="56"/>
        <v>0</v>
      </c>
      <c r="BC37" s="117">
        <f t="shared" si="57"/>
        <v>0</v>
      </c>
      <c r="BD37" s="117">
        <f t="shared" si="58"/>
        <v>5000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78"/>
      <c r="K38" s="127">
        <v>5</v>
      </c>
      <c r="L38" s="83"/>
      <c r="M38" s="77"/>
      <c r="N38" s="128" t="s">
        <v>55</v>
      </c>
      <c r="O38" s="129">
        <v>3000</v>
      </c>
      <c r="P38" s="117">
        <v>3000</v>
      </c>
      <c r="Q38" s="117">
        <v>3000</v>
      </c>
      <c r="R38" s="117">
        <v>4000</v>
      </c>
      <c r="S38" s="117">
        <v>3000</v>
      </c>
      <c r="T38" s="117"/>
      <c r="U38" s="117"/>
      <c r="V38" s="117"/>
      <c r="W38" s="117">
        <v>1000</v>
      </c>
      <c r="X38" s="117">
        <f t="shared" si="73"/>
        <v>1000</v>
      </c>
      <c r="Y38" s="117">
        <f t="shared" si="64"/>
        <v>33.333333333333336</v>
      </c>
      <c r="AA38" s="117">
        <v>1000</v>
      </c>
      <c r="AB38" s="117">
        <v>1000</v>
      </c>
      <c r="AC38" s="117"/>
      <c r="AD38" s="117">
        <f t="shared" si="74"/>
        <v>2000</v>
      </c>
      <c r="AE38" s="117">
        <f t="shared" si="70"/>
        <v>66.666666666666671</v>
      </c>
      <c r="AG38" s="117">
        <f t="shared" si="65"/>
        <v>3000</v>
      </c>
      <c r="AH38" s="117">
        <f t="shared" si="66"/>
        <v>100</v>
      </c>
      <c r="AJ38" s="117"/>
      <c r="AK38" s="117"/>
      <c r="AL38" s="117"/>
      <c r="AM38" s="117">
        <f t="shared" si="75"/>
        <v>0</v>
      </c>
      <c r="AN38" s="117">
        <f t="shared" si="71"/>
        <v>0</v>
      </c>
      <c r="AP38" s="117"/>
      <c r="AQ38" s="117"/>
      <c r="AR38" s="117"/>
      <c r="AS38" s="117">
        <f t="shared" si="76"/>
        <v>0</v>
      </c>
      <c r="AT38" s="117">
        <f t="shared" si="72"/>
        <v>0</v>
      </c>
      <c r="AV38" s="117">
        <f t="shared" si="77"/>
        <v>0</v>
      </c>
      <c r="AW38" s="117">
        <f t="shared" si="67"/>
        <v>0</v>
      </c>
      <c r="AY38" s="117">
        <f t="shared" si="62"/>
        <v>3000</v>
      </c>
      <c r="AZ38" s="117">
        <f t="shared" si="68"/>
        <v>100</v>
      </c>
      <c r="BB38" s="117">
        <f t="shared" si="56"/>
        <v>0</v>
      </c>
      <c r="BC38" s="117">
        <f t="shared" si="57"/>
        <v>0</v>
      </c>
      <c r="BD38" s="117">
        <f t="shared" si="58"/>
        <v>3000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7</v>
      </c>
      <c r="L39" s="83"/>
      <c r="M39" s="77"/>
      <c r="N39" s="128" t="s">
        <v>56</v>
      </c>
      <c r="O39" s="129">
        <v>19000</v>
      </c>
      <c r="P39" s="117">
        <v>10000</v>
      </c>
      <c r="Q39" s="117">
        <v>11000</v>
      </c>
      <c r="R39" s="117">
        <v>12000</v>
      </c>
      <c r="S39" s="117">
        <v>10000</v>
      </c>
      <c r="T39" s="117"/>
      <c r="U39" s="117"/>
      <c r="V39" s="117"/>
      <c r="W39" s="117">
        <v>2000</v>
      </c>
      <c r="X39" s="117">
        <f t="shared" si="73"/>
        <v>2000</v>
      </c>
      <c r="Y39" s="117">
        <f t="shared" si="64"/>
        <v>20</v>
      </c>
      <c r="AA39" s="117">
        <v>1000</v>
      </c>
      <c r="AB39" s="117">
        <v>1000</v>
      </c>
      <c r="AC39" s="117">
        <v>1000</v>
      </c>
      <c r="AD39" s="117">
        <f t="shared" si="74"/>
        <v>3000</v>
      </c>
      <c r="AE39" s="117">
        <f t="shared" si="70"/>
        <v>30</v>
      </c>
      <c r="AG39" s="117">
        <f t="shared" si="65"/>
        <v>5000</v>
      </c>
      <c r="AH39" s="117">
        <f t="shared" si="66"/>
        <v>50</v>
      </c>
      <c r="AJ39" s="117">
        <v>1000</v>
      </c>
      <c r="AK39" s="117">
        <v>1000</v>
      </c>
      <c r="AL39" s="117">
        <v>1000</v>
      </c>
      <c r="AM39" s="117">
        <f t="shared" si="75"/>
        <v>3000</v>
      </c>
      <c r="AN39" s="117">
        <f t="shared" si="71"/>
        <v>30</v>
      </c>
      <c r="AP39" s="117">
        <v>1000</v>
      </c>
      <c r="AQ39" s="117">
        <v>1000</v>
      </c>
      <c r="AR39" s="117"/>
      <c r="AS39" s="117">
        <f t="shared" si="76"/>
        <v>2000</v>
      </c>
      <c r="AT39" s="117">
        <f t="shared" si="72"/>
        <v>20</v>
      </c>
      <c r="AV39" s="117">
        <f t="shared" si="77"/>
        <v>5000</v>
      </c>
      <c r="AW39" s="117">
        <f t="shared" si="67"/>
        <v>50</v>
      </c>
      <c r="AY39" s="117">
        <f t="shared" si="62"/>
        <v>10000</v>
      </c>
      <c r="AZ39" s="117">
        <f t="shared" si="68"/>
        <v>100</v>
      </c>
      <c r="BB39" s="117">
        <f t="shared" si="56"/>
        <v>0</v>
      </c>
      <c r="BC39" s="117">
        <f t="shared" si="57"/>
        <v>0</v>
      </c>
      <c r="BD39" s="117">
        <f t="shared" si="58"/>
        <v>10000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104"/>
      <c r="H40" s="414" t="s">
        <v>57</v>
      </c>
      <c r="I40" s="415"/>
      <c r="J40" s="416"/>
      <c r="K40" s="417"/>
      <c r="L40" s="418"/>
      <c r="M40" s="419"/>
      <c r="N40" s="420" t="s">
        <v>58</v>
      </c>
      <c r="O40" s="421">
        <v>17000</v>
      </c>
      <c r="P40" s="422">
        <f>P41</f>
        <v>21000</v>
      </c>
      <c r="Q40" s="423">
        <f>Q41</f>
        <v>22000</v>
      </c>
      <c r="R40" s="424">
        <f>R41</f>
        <v>24000</v>
      </c>
      <c r="S40" s="422">
        <f>S41</f>
        <v>21000</v>
      </c>
      <c r="T40" s="422"/>
      <c r="U40" s="422">
        <f>U41</f>
        <v>0</v>
      </c>
      <c r="V40" s="422">
        <f>V41</f>
        <v>0</v>
      </c>
      <c r="W40" s="422">
        <f>W41</f>
        <v>5000</v>
      </c>
      <c r="X40" s="422">
        <f>X41</f>
        <v>5000</v>
      </c>
      <c r="Y40" s="422">
        <f t="shared" si="64"/>
        <v>23.80952380952381</v>
      </c>
      <c r="Z40" s="413"/>
      <c r="AA40" s="422">
        <f>AA41</f>
        <v>2000</v>
      </c>
      <c r="AB40" s="422">
        <f>AB41</f>
        <v>2000</v>
      </c>
      <c r="AC40" s="422">
        <f>AC41</f>
        <v>4000</v>
      </c>
      <c r="AD40" s="422">
        <f>AD41</f>
        <v>8000</v>
      </c>
      <c r="AE40" s="422">
        <f t="shared" si="70"/>
        <v>38.095238095238095</v>
      </c>
      <c r="AF40" s="413"/>
      <c r="AG40" s="422">
        <f t="shared" si="65"/>
        <v>13000</v>
      </c>
      <c r="AH40" s="422">
        <f t="shared" si="66"/>
        <v>61.904761904761905</v>
      </c>
      <c r="AI40" s="413"/>
      <c r="AJ40" s="422">
        <f>AJ41</f>
        <v>7000</v>
      </c>
      <c r="AK40" s="422">
        <f>AK41</f>
        <v>1000</v>
      </c>
      <c r="AL40" s="422">
        <f>AL41</f>
        <v>0</v>
      </c>
      <c r="AM40" s="422">
        <f>AM41</f>
        <v>8000</v>
      </c>
      <c r="AN40" s="422">
        <f t="shared" si="71"/>
        <v>38.095238095238095</v>
      </c>
      <c r="AO40" s="413"/>
      <c r="AP40" s="422">
        <f>AP41</f>
        <v>0</v>
      </c>
      <c r="AQ40" s="422">
        <f>AQ41</f>
        <v>0</v>
      </c>
      <c r="AR40" s="422">
        <f>AR41</f>
        <v>0</v>
      </c>
      <c r="AS40" s="422">
        <f>AS41</f>
        <v>0</v>
      </c>
      <c r="AT40" s="422">
        <f t="shared" si="72"/>
        <v>0</v>
      </c>
      <c r="AU40" s="413"/>
      <c r="AV40" s="422">
        <f t="shared" si="77"/>
        <v>8000</v>
      </c>
      <c r="AW40" s="422">
        <f t="shared" si="67"/>
        <v>38.095238095238095</v>
      </c>
      <c r="AX40" s="413"/>
      <c r="AY40" s="422">
        <f t="shared" si="62"/>
        <v>21000</v>
      </c>
      <c r="AZ40" s="425">
        <f t="shared" si="68"/>
        <v>100</v>
      </c>
      <c r="BB40" s="139">
        <f t="shared" si="56"/>
        <v>0</v>
      </c>
      <c r="BC40" s="139">
        <f t="shared" ref="BC40:BC47" si="78">BB40/(P40/100)</f>
        <v>0</v>
      </c>
      <c r="BD40" s="139">
        <f t="shared" si="58"/>
        <v>21000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118">
        <v>2</v>
      </c>
      <c r="J41" s="78"/>
      <c r="K41" s="82"/>
      <c r="L41" s="83"/>
      <c r="M41" s="77"/>
      <c r="N41" s="119" t="s">
        <v>51</v>
      </c>
      <c r="O41" s="120">
        <v>17000</v>
      </c>
      <c r="P41" s="121">
        <f>P42+P44</f>
        <v>21000</v>
      </c>
      <c r="Q41" s="121">
        <f>Q42+Q44</f>
        <v>22000</v>
      </c>
      <c r="R41" s="121">
        <f>R42+R44</f>
        <v>24000</v>
      </c>
      <c r="S41" s="121">
        <f>S42+S44</f>
        <v>21000</v>
      </c>
      <c r="T41" s="121"/>
      <c r="U41" s="121">
        <f>U42+U44</f>
        <v>0</v>
      </c>
      <c r="V41" s="121">
        <f>V42+V44</f>
        <v>0</v>
      </c>
      <c r="W41" s="121">
        <f>W42+W44</f>
        <v>5000</v>
      </c>
      <c r="X41" s="121">
        <f>X42+X44</f>
        <v>5000</v>
      </c>
      <c r="Y41" s="121">
        <f t="shared" si="64"/>
        <v>23.80952380952381</v>
      </c>
      <c r="AA41" s="121">
        <f>AA42+AA44</f>
        <v>2000</v>
      </c>
      <c r="AB41" s="121">
        <f>AB42+AB44</f>
        <v>2000</v>
      </c>
      <c r="AC41" s="121">
        <f>AC42+AC44</f>
        <v>4000</v>
      </c>
      <c r="AD41" s="121">
        <f>AD42+AD44</f>
        <v>8000</v>
      </c>
      <c r="AE41" s="121">
        <f t="shared" si="70"/>
        <v>38.095238095238095</v>
      </c>
      <c r="AG41" s="121">
        <f t="shared" si="65"/>
        <v>13000</v>
      </c>
      <c r="AH41" s="121">
        <f t="shared" si="66"/>
        <v>61.904761904761905</v>
      </c>
      <c r="AJ41" s="121">
        <f>AJ42+AJ44</f>
        <v>7000</v>
      </c>
      <c r="AK41" s="121">
        <f>AK42+AK44</f>
        <v>1000</v>
      </c>
      <c r="AL41" s="121">
        <f>AL42+AL44</f>
        <v>0</v>
      </c>
      <c r="AM41" s="121">
        <f>AM42+AM44</f>
        <v>8000</v>
      </c>
      <c r="AN41" s="121">
        <f t="shared" si="71"/>
        <v>38.095238095238095</v>
      </c>
      <c r="AP41" s="121">
        <f>AP42+AP44</f>
        <v>0</v>
      </c>
      <c r="AQ41" s="121">
        <f>AQ42+AQ44</f>
        <v>0</v>
      </c>
      <c r="AR41" s="121">
        <f>AR42+AR44</f>
        <v>0</v>
      </c>
      <c r="AS41" s="121">
        <f>AS42+AS44</f>
        <v>0</v>
      </c>
      <c r="AT41" s="121">
        <f t="shared" si="72"/>
        <v>0</v>
      </c>
      <c r="AV41" s="121">
        <f t="shared" si="77"/>
        <v>8000</v>
      </c>
      <c r="AW41" s="121">
        <f t="shared" si="67"/>
        <v>38.095238095238095</v>
      </c>
      <c r="AY41" s="121">
        <f t="shared" si="62"/>
        <v>21000</v>
      </c>
      <c r="AZ41" s="142">
        <f t="shared" si="68"/>
        <v>100</v>
      </c>
      <c r="BB41" s="121">
        <f t="shared" si="56"/>
        <v>0</v>
      </c>
      <c r="BC41" s="121">
        <f t="shared" si="78"/>
        <v>0</v>
      </c>
      <c r="BD41" s="121">
        <f t="shared" si="58"/>
        <v>21000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79"/>
      <c r="H42" s="80"/>
      <c r="I42" s="81"/>
      <c r="J42" s="124" t="s">
        <v>60</v>
      </c>
      <c r="K42" s="82"/>
      <c r="L42" s="83"/>
      <c r="M42" s="77"/>
      <c r="N42" s="101" t="s">
        <v>61</v>
      </c>
      <c r="O42" s="102">
        <v>10000</v>
      </c>
      <c r="P42" s="103">
        <f>P43</f>
        <v>12000</v>
      </c>
      <c r="Q42" s="103">
        <f>Q43</f>
        <v>10000</v>
      </c>
      <c r="R42" s="103">
        <f>R43</f>
        <v>10000</v>
      </c>
      <c r="S42" s="103">
        <f>S43</f>
        <v>12000</v>
      </c>
      <c r="T42" s="103"/>
      <c r="U42" s="103">
        <f>U43</f>
        <v>0</v>
      </c>
      <c r="V42" s="103">
        <f>V43</f>
        <v>0</v>
      </c>
      <c r="W42" s="103">
        <f>W43</f>
        <v>2000</v>
      </c>
      <c r="X42" s="103">
        <f t="shared" ref="X42:X47" si="79">SUM(U42:W42)</f>
        <v>2000</v>
      </c>
      <c r="Y42" s="103">
        <f t="shared" si="64"/>
        <v>16.666666666666668</v>
      </c>
      <c r="AA42" s="103">
        <f>AA43</f>
        <v>2000</v>
      </c>
      <c r="AB42" s="103">
        <f>AB43</f>
        <v>2000</v>
      </c>
      <c r="AC42" s="103">
        <f>AC43</f>
        <v>2000</v>
      </c>
      <c r="AD42" s="103">
        <f t="shared" ref="AD42:AD47" si="80">SUM(AA42:AC42)</f>
        <v>6000</v>
      </c>
      <c r="AE42" s="103">
        <f t="shared" si="70"/>
        <v>50</v>
      </c>
      <c r="AG42" s="103">
        <f t="shared" si="65"/>
        <v>8000</v>
      </c>
      <c r="AH42" s="103">
        <f t="shared" si="66"/>
        <v>66.666666666666671</v>
      </c>
      <c r="AJ42" s="103">
        <f>AJ43</f>
        <v>4000</v>
      </c>
      <c r="AK42" s="103">
        <f>AK43</f>
        <v>0</v>
      </c>
      <c r="AL42" s="103">
        <f>AL43</f>
        <v>0</v>
      </c>
      <c r="AM42" s="103">
        <f t="shared" ref="AM42:AM47" si="81">SUM(AJ42:AL42)</f>
        <v>4000</v>
      </c>
      <c r="AN42" s="103">
        <f t="shared" si="71"/>
        <v>33.333333333333336</v>
      </c>
      <c r="AP42" s="103">
        <f>AP43</f>
        <v>0</v>
      </c>
      <c r="AQ42" s="103">
        <f>AQ43</f>
        <v>0</v>
      </c>
      <c r="AR42" s="103">
        <f>AR43</f>
        <v>0</v>
      </c>
      <c r="AS42" s="103">
        <f t="shared" ref="AS42:AS47" si="82">SUM(AP42:AR42)</f>
        <v>0</v>
      </c>
      <c r="AT42" s="103">
        <f t="shared" si="72"/>
        <v>0</v>
      </c>
      <c r="AV42" s="103">
        <f t="shared" si="77"/>
        <v>4000</v>
      </c>
      <c r="AW42" s="103">
        <f t="shared" si="67"/>
        <v>33.333333333333336</v>
      </c>
      <c r="AY42" s="103">
        <f t="shared" si="62"/>
        <v>12000</v>
      </c>
      <c r="AZ42" s="143">
        <f t="shared" si="68"/>
        <v>100</v>
      </c>
      <c r="BB42" s="103">
        <f t="shared" si="56"/>
        <v>0</v>
      </c>
      <c r="BC42" s="103">
        <f t="shared" si="78"/>
        <v>0</v>
      </c>
      <c r="BD42" s="103">
        <f t="shared" si="58"/>
        <v>12000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81"/>
      <c r="J43" s="78"/>
      <c r="K43" s="127">
        <v>1</v>
      </c>
      <c r="L43" s="83"/>
      <c r="M43" s="77"/>
      <c r="N43" s="128" t="s">
        <v>62</v>
      </c>
      <c r="O43" s="129">
        <v>10000</v>
      </c>
      <c r="P43" s="117">
        <v>12000</v>
      </c>
      <c r="Q43" s="117">
        <v>10000</v>
      </c>
      <c r="R43" s="117">
        <v>10000</v>
      </c>
      <c r="S43" s="117">
        <v>12000</v>
      </c>
      <c r="T43" s="117"/>
      <c r="U43" s="117"/>
      <c r="V43" s="117"/>
      <c r="W43" s="117">
        <v>2000</v>
      </c>
      <c r="X43" s="117">
        <f t="shared" si="79"/>
        <v>2000</v>
      </c>
      <c r="Y43" s="117">
        <f t="shared" si="64"/>
        <v>16.666666666666668</v>
      </c>
      <c r="AA43" s="117">
        <v>2000</v>
      </c>
      <c r="AB43" s="117">
        <v>2000</v>
      </c>
      <c r="AC43" s="117">
        <v>2000</v>
      </c>
      <c r="AD43" s="117">
        <f t="shared" si="80"/>
        <v>6000</v>
      </c>
      <c r="AE43" s="117">
        <f t="shared" si="70"/>
        <v>50</v>
      </c>
      <c r="AG43" s="117">
        <f t="shared" si="65"/>
        <v>8000</v>
      </c>
      <c r="AH43" s="117">
        <f t="shared" si="66"/>
        <v>66.666666666666671</v>
      </c>
      <c r="AJ43" s="117">
        <v>4000</v>
      </c>
      <c r="AK43" s="117"/>
      <c r="AL43" s="117"/>
      <c r="AM43" s="117">
        <f t="shared" si="81"/>
        <v>4000</v>
      </c>
      <c r="AN43" s="117">
        <f t="shared" si="71"/>
        <v>33.333333333333336</v>
      </c>
      <c r="AP43" s="117"/>
      <c r="AQ43" s="117"/>
      <c r="AR43" s="117"/>
      <c r="AS43" s="117">
        <f t="shared" si="82"/>
        <v>0</v>
      </c>
      <c r="AT43" s="117">
        <f t="shared" si="72"/>
        <v>0</v>
      </c>
      <c r="AV43" s="117">
        <f t="shared" si="77"/>
        <v>4000</v>
      </c>
      <c r="AW43" s="117">
        <f t="shared" si="67"/>
        <v>33.333333333333336</v>
      </c>
      <c r="AY43" s="117">
        <f t="shared" si="62"/>
        <v>12000</v>
      </c>
      <c r="AZ43" s="144">
        <f t="shared" si="68"/>
        <v>100</v>
      </c>
      <c r="BB43" s="117">
        <f t="shared" si="56"/>
        <v>0</v>
      </c>
      <c r="BC43" s="117">
        <f t="shared" si="78"/>
        <v>0</v>
      </c>
      <c r="BD43" s="117">
        <f t="shared" si="58"/>
        <v>12000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79"/>
      <c r="H44" s="80"/>
      <c r="I44" s="81"/>
      <c r="J44" s="124" t="s">
        <v>52</v>
      </c>
      <c r="K44" s="82"/>
      <c r="L44" s="83"/>
      <c r="M44" s="77"/>
      <c r="N44" s="101" t="s">
        <v>53</v>
      </c>
      <c r="O44" s="102">
        <v>7000</v>
      </c>
      <c r="P44" s="103">
        <f>P45+P46+P47</f>
        <v>9000</v>
      </c>
      <c r="Q44" s="125">
        <f>Q45+Q46+Q47</f>
        <v>12000</v>
      </c>
      <c r="R44" s="126">
        <f>R45+R46+R47</f>
        <v>14000</v>
      </c>
      <c r="S44" s="103">
        <f>S45+S46+S47</f>
        <v>9000</v>
      </c>
      <c r="T44" s="103"/>
      <c r="U44" s="103">
        <f>U45+U46+U47</f>
        <v>0</v>
      </c>
      <c r="V44" s="103">
        <f>V45+V46+V47</f>
        <v>0</v>
      </c>
      <c r="W44" s="103">
        <f>W45+W46+W47</f>
        <v>3000</v>
      </c>
      <c r="X44" s="103">
        <f t="shared" si="79"/>
        <v>3000</v>
      </c>
      <c r="Y44" s="103">
        <f t="shared" si="64"/>
        <v>33.333333333333336</v>
      </c>
      <c r="AA44" s="103">
        <f>AA45+AA46+AA47</f>
        <v>0</v>
      </c>
      <c r="AB44" s="103">
        <f>AB45+AB46+AB47</f>
        <v>0</v>
      </c>
      <c r="AC44" s="103">
        <f>AC45+AC46+AC47</f>
        <v>2000</v>
      </c>
      <c r="AD44" s="103">
        <f t="shared" si="80"/>
        <v>2000</v>
      </c>
      <c r="AE44" s="103">
        <f t="shared" si="70"/>
        <v>22.222222222222221</v>
      </c>
      <c r="AG44" s="103">
        <f t="shared" si="65"/>
        <v>5000</v>
      </c>
      <c r="AH44" s="103">
        <f t="shared" si="66"/>
        <v>55.555555555555557</v>
      </c>
      <c r="AJ44" s="103">
        <f>AJ45+AJ46+AJ47</f>
        <v>3000</v>
      </c>
      <c r="AK44" s="103">
        <f>AK45+AK46+AK47</f>
        <v>1000</v>
      </c>
      <c r="AL44" s="103">
        <f>AL45+AL46+AL47</f>
        <v>0</v>
      </c>
      <c r="AM44" s="103">
        <f t="shared" si="81"/>
        <v>4000</v>
      </c>
      <c r="AN44" s="103">
        <f t="shared" si="71"/>
        <v>44.444444444444443</v>
      </c>
      <c r="AP44" s="103">
        <f>AP45+AP46+AP47</f>
        <v>0</v>
      </c>
      <c r="AQ44" s="103">
        <f>AQ45+AQ46+AQ47</f>
        <v>0</v>
      </c>
      <c r="AR44" s="103">
        <f>AR45+AR46+AR47</f>
        <v>0</v>
      </c>
      <c r="AS44" s="103">
        <f t="shared" si="82"/>
        <v>0</v>
      </c>
      <c r="AT44" s="103">
        <f t="shared" si="72"/>
        <v>0</v>
      </c>
      <c r="AV44" s="103">
        <f t="shared" si="77"/>
        <v>4000</v>
      </c>
      <c r="AW44" s="103">
        <f t="shared" si="67"/>
        <v>44.444444444444443</v>
      </c>
      <c r="AY44" s="103">
        <f t="shared" si="62"/>
        <v>9000</v>
      </c>
      <c r="AZ44" s="143">
        <f t="shared" si="68"/>
        <v>100</v>
      </c>
      <c r="BB44" s="103">
        <f t="shared" si="56"/>
        <v>0</v>
      </c>
      <c r="BC44" s="103">
        <f t="shared" si="78"/>
        <v>0</v>
      </c>
      <c r="BD44" s="103">
        <f t="shared" si="58"/>
        <v>9000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81"/>
      <c r="J45" s="78"/>
      <c r="K45" s="127">
        <v>2</v>
      </c>
      <c r="L45" s="83"/>
      <c r="M45" s="77"/>
      <c r="N45" s="128" t="s">
        <v>54</v>
      </c>
      <c r="O45" s="129">
        <v>4000</v>
      </c>
      <c r="P45" s="117">
        <v>4000</v>
      </c>
      <c r="Q45" s="117">
        <v>6000</v>
      </c>
      <c r="R45" s="117">
        <v>7000</v>
      </c>
      <c r="S45" s="117">
        <v>4000</v>
      </c>
      <c r="T45" s="117"/>
      <c r="U45" s="117"/>
      <c r="V45" s="117"/>
      <c r="W45" s="117">
        <v>1000</v>
      </c>
      <c r="X45" s="117">
        <f t="shared" si="79"/>
        <v>1000</v>
      </c>
      <c r="Y45" s="117">
        <f t="shared" si="64"/>
        <v>25</v>
      </c>
      <c r="AA45" s="117"/>
      <c r="AB45" s="117"/>
      <c r="AC45" s="117">
        <v>1000</v>
      </c>
      <c r="AD45" s="117">
        <f t="shared" si="80"/>
        <v>1000</v>
      </c>
      <c r="AE45" s="117">
        <f t="shared" si="70"/>
        <v>25</v>
      </c>
      <c r="AG45" s="117">
        <f t="shared" si="65"/>
        <v>2000</v>
      </c>
      <c r="AH45" s="117">
        <f t="shared" si="66"/>
        <v>50</v>
      </c>
      <c r="AJ45" s="117">
        <v>2000</v>
      </c>
      <c r="AK45" s="117"/>
      <c r="AL45" s="117"/>
      <c r="AM45" s="117">
        <f t="shared" si="81"/>
        <v>2000</v>
      </c>
      <c r="AN45" s="117">
        <f t="shared" si="71"/>
        <v>50</v>
      </c>
      <c r="AP45" s="117"/>
      <c r="AQ45" s="117"/>
      <c r="AR45" s="117"/>
      <c r="AS45" s="117">
        <f t="shared" si="82"/>
        <v>0</v>
      </c>
      <c r="AT45" s="117">
        <f t="shared" si="72"/>
        <v>0</v>
      </c>
      <c r="AV45" s="117">
        <f t="shared" si="77"/>
        <v>2000</v>
      </c>
      <c r="AW45" s="117">
        <f t="shared" si="67"/>
        <v>50</v>
      </c>
      <c r="AY45" s="117">
        <f t="shared" si="62"/>
        <v>4000</v>
      </c>
      <c r="AZ45" s="144">
        <f t="shared" si="68"/>
        <v>100</v>
      </c>
      <c r="BB45" s="117">
        <f t="shared" si="56"/>
        <v>0</v>
      </c>
      <c r="BC45" s="117">
        <f t="shared" si="78"/>
        <v>0</v>
      </c>
      <c r="BD45" s="117">
        <f t="shared" si="58"/>
        <v>4000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78"/>
      <c r="K46" s="127">
        <v>5</v>
      </c>
      <c r="L46" s="83"/>
      <c r="M46" s="77"/>
      <c r="N46" s="128" t="s">
        <v>55</v>
      </c>
      <c r="O46" s="129">
        <v>1000</v>
      </c>
      <c r="P46" s="117">
        <v>1000</v>
      </c>
      <c r="Q46" s="117">
        <v>1000</v>
      </c>
      <c r="R46" s="117">
        <v>1000</v>
      </c>
      <c r="S46" s="117">
        <v>1000</v>
      </c>
      <c r="T46" s="117"/>
      <c r="U46" s="117"/>
      <c r="V46" s="117"/>
      <c r="W46" s="117">
        <v>1000</v>
      </c>
      <c r="X46" s="117">
        <f t="shared" si="79"/>
        <v>1000</v>
      </c>
      <c r="Y46" s="117">
        <f t="shared" si="64"/>
        <v>100</v>
      </c>
      <c r="AA46" s="117"/>
      <c r="AB46" s="117"/>
      <c r="AC46" s="117"/>
      <c r="AD46" s="117">
        <f t="shared" si="80"/>
        <v>0</v>
      </c>
      <c r="AE46" s="117">
        <f t="shared" si="70"/>
        <v>0</v>
      </c>
      <c r="AG46" s="117">
        <f t="shared" si="65"/>
        <v>1000</v>
      </c>
      <c r="AH46" s="117">
        <f t="shared" si="66"/>
        <v>100</v>
      </c>
      <c r="AJ46" s="117"/>
      <c r="AK46" s="117"/>
      <c r="AL46" s="117"/>
      <c r="AM46" s="117">
        <f t="shared" si="81"/>
        <v>0</v>
      </c>
      <c r="AN46" s="117">
        <f t="shared" si="71"/>
        <v>0</v>
      </c>
      <c r="AP46" s="117"/>
      <c r="AQ46" s="117"/>
      <c r="AR46" s="117"/>
      <c r="AS46" s="117">
        <f t="shared" si="82"/>
        <v>0</v>
      </c>
      <c r="AT46" s="117">
        <f t="shared" si="72"/>
        <v>0</v>
      </c>
      <c r="AV46" s="117">
        <f t="shared" si="77"/>
        <v>0</v>
      </c>
      <c r="AW46" s="117">
        <f t="shared" si="67"/>
        <v>0</v>
      </c>
      <c r="AY46" s="117">
        <f t="shared" si="62"/>
        <v>1000</v>
      </c>
      <c r="AZ46" s="144">
        <f t="shared" si="68"/>
        <v>100</v>
      </c>
      <c r="BB46" s="117">
        <f t="shared" si="56"/>
        <v>0</v>
      </c>
      <c r="BC46" s="117">
        <f t="shared" si="78"/>
        <v>0</v>
      </c>
      <c r="BD46" s="117">
        <f t="shared" si="58"/>
        <v>1000</v>
      </c>
      <c r="BE46" s="93"/>
    </row>
    <row r="47" spans="1:57" ht="24.95" customHeight="1" thickBot="1" x14ac:dyDescent="0.25">
      <c r="A47" s="74"/>
      <c r="B47" s="76"/>
      <c r="C47" s="76"/>
      <c r="D47" s="77"/>
      <c r="E47" s="78"/>
      <c r="F47" s="76"/>
      <c r="G47" s="79"/>
      <c r="H47" s="80"/>
      <c r="I47" s="81"/>
      <c r="J47" s="78"/>
      <c r="K47" s="127">
        <v>7</v>
      </c>
      <c r="L47" s="83"/>
      <c r="M47" s="77"/>
      <c r="N47" s="128" t="s">
        <v>56</v>
      </c>
      <c r="O47" s="129">
        <v>2000</v>
      </c>
      <c r="P47" s="117">
        <v>4000</v>
      </c>
      <c r="Q47" s="117">
        <v>5000</v>
      </c>
      <c r="R47" s="117">
        <v>6000</v>
      </c>
      <c r="S47" s="117">
        <v>4000</v>
      </c>
      <c r="T47" s="117"/>
      <c r="U47" s="117"/>
      <c r="V47" s="117"/>
      <c r="W47" s="117">
        <v>1000</v>
      </c>
      <c r="X47" s="117">
        <f t="shared" si="79"/>
        <v>1000</v>
      </c>
      <c r="Y47" s="117">
        <f t="shared" si="64"/>
        <v>25</v>
      </c>
      <c r="AA47" s="117"/>
      <c r="AB47" s="117"/>
      <c r="AC47" s="117">
        <v>1000</v>
      </c>
      <c r="AD47" s="117">
        <f t="shared" si="80"/>
        <v>1000</v>
      </c>
      <c r="AE47" s="117">
        <f t="shared" si="70"/>
        <v>25</v>
      </c>
      <c r="AG47" s="117">
        <f t="shared" si="65"/>
        <v>2000</v>
      </c>
      <c r="AH47" s="117">
        <f t="shared" si="66"/>
        <v>50</v>
      </c>
      <c r="AJ47" s="117">
        <v>1000</v>
      </c>
      <c r="AK47" s="117">
        <v>1000</v>
      </c>
      <c r="AL47" s="117"/>
      <c r="AM47" s="117">
        <f t="shared" si="81"/>
        <v>2000</v>
      </c>
      <c r="AN47" s="117">
        <f t="shared" si="71"/>
        <v>50</v>
      </c>
      <c r="AP47" s="117"/>
      <c r="AQ47" s="117"/>
      <c r="AR47" s="117"/>
      <c r="AS47" s="117">
        <f t="shared" si="82"/>
        <v>0</v>
      </c>
      <c r="AT47" s="117">
        <f t="shared" si="72"/>
        <v>0</v>
      </c>
      <c r="AV47" s="117">
        <f t="shared" si="77"/>
        <v>2000</v>
      </c>
      <c r="AW47" s="117">
        <f t="shared" si="67"/>
        <v>50</v>
      </c>
      <c r="AY47" s="117">
        <f t="shared" si="62"/>
        <v>4000</v>
      </c>
      <c r="AZ47" s="144">
        <f t="shared" si="68"/>
        <v>100</v>
      </c>
      <c r="BB47" s="117">
        <f t="shared" si="56"/>
        <v>0</v>
      </c>
      <c r="BC47" s="117">
        <f t="shared" si="78"/>
        <v>0</v>
      </c>
      <c r="BD47" s="117">
        <f t="shared" si="58"/>
        <v>4000</v>
      </c>
      <c r="BE47" s="93"/>
    </row>
    <row r="48" spans="1:57" ht="24.95" customHeight="1" thickBot="1" x14ac:dyDescent="0.25">
      <c r="A48" s="74"/>
      <c r="B48" s="76"/>
      <c r="C48" s="76"/>
      <c r="D48" s="77"/>
      <c r="E48" s="78"/>
      <c r="F48" s="76"/>
      <c r="G48" s="79"/>
      <c r="H48" s="220" t="s">
        <v>71</v>
      </c>
      <c r="I48" s="221"/>
      <c r="J48" s="222"/>
      <c r="K48" s="223"/>
      <c r="L48" s="223"/>
      <c r="M48" s="224"/>
      <c r="N48" s="225" t="s">
        <v>72</v>
      </c>
      <c r="O48" s="226">
        <v>0</v>
      </c>
      <c r="P48" s="227">
        <f>P49</f>
        <v>2000</v>
      </c>
      <c r="Q48" s="227">
        <f t="shared" ref="Q48:R50" si="83">Q49</f>
        <v>2000</v>
      </c>
      <c r="R48" s="227">
        <f t="shared" si="83"/>
        <v>2000</v>
      </c>
      <c r="S48" s="227">
        <f>S49</f>
        <v>2000</v>
      </c>
      <c r="T48" s="227"/>
      <c r="U48" s="227">
        <f t="shared" ref="U48:W50" si="84">U49</f>
        <v>0</v>
      </c>
      <c r="V48" s="227">
        <f t="shared" si="84"/>
        <v>0</v>
      </c>
      <c r="W48" s="227">
        <f t="shared" si="84"/>
        <v>500</v>
      </c>
      <c r="X48" s="227">
        <f>U48+V48+W48</f>
        <v>500</v>
      </c>
      <c r="Y48" s="86">
        <f t="shared" si="64"/>
        <v>25</v>
      </c>
      <c r="AA48" s="227">
        <f t="shared" ref="AA48:AC50" si="85">AA49</f>
        <v>0</v>
      </c>
      <c r="AB48" s="227">
        <f t="shared" si="85"/>
        <v>500</v>
      </c>
      <c r="AC48" s="227">
        <f t="shared" si="85"/>
        <v>0</v>
      </c>
      <c r="AD48" s="227">
        <f t="shared" ref="AD48:AD51" si="86">AA48+AB48+AC48</f>
        <v>500</v>
      </c>
      <c r="AE48" s="170">
        <f t="shared" si="70"/>
        <v>25</v>
      </c>
      <c r="AG48" s="227">
        <f t="shared" si="65"/>
        <v>1000</v>
      </c>
      <c r="AH48" s="227">
        <f t="shared" si="66"/>
        <v>50</v>
      </c>
      <c r="AJ48" s="227">
        <f t="shared" ref="AJ48:AL50" si="87">AJ49</f>
        <v>0</v>
      </c>
      <c r="AK48" s="227">
        <f t="shared" si="87"/>
        <v>0</v>
      </c>
      <c r="AL48" s="227">
        <f t="shared" si="87"/>
        <v>500</v>
      </c>
      <c r="AM48" s="227">
        <f t="shared" ref="AM48:AM51" si="88">AJ48+AK48+AL48</f>
        <v>500</v>
      </c>
      <c r="AN48" s="170">
        <f t="shared" si="71"/>
        <v>25</v>
      </c>
      <c r="AP48" s="227">
        <f t="shared" ref="AP48:AR50" si="89">AP49</f>
        <v>500</v>
      </c>
      <c r="AQ48" s="227">
        <f t="shared" si="89"/>
        <v>0</v>
      </c>
      <c r="AR48" s="227">
        <f t="shared" si="89"/>
        <v>0</v>
      </c>
      <c r="AS48" s="227">
        <f t="shared" ref="AS48:AS51" si="90">AP48+AQ48+AR48</f>
        <v>500</v>
      </c>
      <c r="AT48" s="170">
        <f t="shared" si="72"/>
        <v>25</v>
      </c>
      <c r="AV48" s="227">
        <f t="shared" si="77"/>
        <v>1000</v>
      </c>
      <c r="AW48" s="86">
        <f>AV48/(S48/100)</f>
        <v>50</v>
      </c>
      <c r="AY48" s="227">
        <f>AG48+AV48</f>
        <v>2000</v>
      </c>
      <c r="AZ48" s="227">
        <f>AY48/(S48/100)</f>
        <v>100</v>
      </c>
      <c r="BB48" s="226">
        <f>S48-AY48</f>
        <v>0</v>
      </c>
      <c r="BC48" s="227">
        <f>BB48/(S48/100)</f>
        <v>0</v>
      </c>
      <c r="BD48" s="227">
        <f>S48-BB48</f>
        <v>2000</v>
      </c>
      <c r="BE48" s="93"/>
    </row>
    <row r="49" spans="1:57" ht="24.95" customHeight="1" thickBot="1" x14ac:dyDescent="0.25">
      <c r="A49" s="74"/>
      <c r="B49" s="76"/>
      <c r="C49" s="76"/>
      <c r="D49" s="77"/>
      <c r="E49" s="78"/>
      <c r="F49" s="76"/>
      <c r="G49" s="79"/>
      <c r="H49" s="80"/>
      <c r="I49" s="118">
        <v>2</v>
      </c>
      <c r="J49" s="78"/>
      <c r="K49" s="76"/>
      <c r="L49" s="76"/>
      <c r="M49" s="77"/>
      <c r="N49" s="119" t="s">
        <v>51</v>
      </c>
      <c r="O49" s="120">
        <v>0</v>
      </c>
      <c r="P49" s="189">
        <f>P50</f>
        <v>2000</v>
      </c>
      <c r="Q49" s="189">
        <f t="shared" si="83"/>
        <v>2000</v>
      </c>
      <c r="R49" s="189">
        <f t="shared" si="83"/>
        <v>2000</v>
      </c>
      <c r="S49" s="189">
        <f>S50</f>
        <v>2000</v>
      </c>
      <c r="T49" s="189"/>
      <c r="U49" s="189">
        <f t="shared" si="84"/>
        <v>0</v>
      </c>
      <c r="V49" s="189">
        <f t="shared" si="84"/>
        <v>0</v>
      </c>
      <c r="W49" s="189">
        <f t="shared" si="84"/>
        <v>500</v>
      </c>
      <c r="X49" s="189">
        <f>U49+V49+W49</f>
        <v>500</v>
      </c>
      <c r="Y49" s="86">
        <f t="shared" si="64"/>
        <v>25</v>
      </c>
      <c r="AA49" s="189">
        <f t="shared" si="85"/>
        <v>0</v>
      </c>
      <c r="AB49" s="189">
        <f t="shared" si="85"/>
        <v>500</v>
      </c>
      <c r="AC49" s="189">
        <f t="shared" si="85"/>
        <v>0</v>
      </c>
      <c r="AD49" s="189">
        <f t="shared" si="86"/>
        <v>500</v>
      </c>
      <c r="AE49" s="170">
        <f t="shared" si="70"/>
        <v>25</v>
      </c>
      <c r="AG49" s="189">
        <f t="shared" si="65"/>
        <v>1000</v>
      </c>
      <c r="AH49" s="189">
        <f t="shared" si="66"/>
        <v>50</v>
      </c>
      <c r="AJ49" s="189">
        <f t="shared" si="87"/>
        <v>0</v>
      </c>
      <c r="AK49" s="189">
        <f t="shared" si="87"/>
        <v>0</v>
      </c>
      <c r="AL49" s="189">
        <f t="shared" si="87"/>
        <v>500</v>
      </c>
      <c r="AM49" s="189">
        <f t="shared" si="88"/>
        <v>500</v>
      </c>
      <c r="AN49" s="170">
        <f t="shared" si="71"/>
        <v>25</v>
      </c>
      <c r="AP49" s="189">
        <f t="shared" si="89"/>
        <v>500</v>
      </c>
      <c r="AQ49" s="189">
        <f t="shared" si="89"/>
        <v>0</v>
      </c>
      <c r="AR49" s="189">
        <f t="shared" si="89"/>
        <v>0</v>
      </c>
      <c r="AS49" s="189">
        <f t="shared" si="90"/>
        <v>500</v>
      </c>
      <c r="AT49" s="170">
        <f t="shared" si="72"/>
        <v>25</v>
      </c>
      <c r="AV49" s="189">
        <f t="shared" si="77"/>
        <v>1000</v>
      </c>
      <c r="AW49" s="86">
        <f>AV49/(S49/100)</f>
        <v>50</v>
      </c>
      <c r="AY49" s="189">
        <f>AG49+AV49</f>
        <v>2000</v>
      </c>
      <c r="AZ49" s="189">
        <f>AY49/(S49/100)</f>
        <v>100</v>
      </c>
      <c r="BB49" s="120">
        <f>S49-AY49</f>
        <v>0</v>
      </c>
      <c r="BC49" s="189">
        <f>BB49/(S49/100)</f>
        <v>0</v>
      </c>
      <c r="BD49" s="189">
        <f>S49-BB49</f>
        <v>2000</v>
      </c>
      <c r="BE49" s="93"/>
    </row>
    <row r="50" spans="1:57" ht="24.95" customHeight="1" thickBot="1" x14ac:dyDescent="0.25">
      <c r="A50" s="74"/>
      <c r="B50" s="76"/>
      <c r="C50" s="76"/>
      <c r="D50" s="77"/>
      <c r="E50" s="78"/>
      <c r="F50" s="76"/>
      <c r="G50" s="79"/>
      <c r="H50" s="191"/>
      <c r="I50" s="192"/>
      <c r="J50" s="124" t="s">
        <v>60</v>
      </c>
      <c r="K50" s="178"/>
      <c r="L50" s="178"/>
      <c r="M50" s="179"/>
      <c r="N50" s="101" t="s">
        <v>61</v>
      </c>
      <c r="O50" s="102">
        <v>0</v>
      </c>
      <c r="P50" s="193">
        <f>P51</f>
        <v>2000</v>
      </c>
      <c r="Q50" s="193">
        <f t="shared" si="83"/>
        <v>2000</v>
      </c>
      <c r="R50" s="193">
        <f t="shared" si="83"/>
        <v>2000</v>
      </c>
      <c r="S50" s="193">
        <f>S51</f>
        <v>2000</v>
      </c>
      <c r="T50" s="193"/>
      <c r="U50" s="193">
        <f t="shared" si="84"/>
        <v>0</v>
      </c>
      <c r="V50" s="193">
        <f t="shared" si="84"/>
        <v>0</v>
      </c>
      <c r="W50" s="193">
        <f t="shared" si="84"/>
        <v>500</v>
      </c>
      <c r="X50" s="193">
        <f>U50+V50+W50</f>
        <v>500</v>
      </c>
      <c r="Y50" s="86">
        <f t="shared" si="64"/>
        <v>25</v>
      </c>
      <c r="AA50" s="193">
        <f t="shared" si="85"/>
        <v>0</v>
      </c>
      <c r="AB50" s="193">
        <f t="shared" si="85"/>
        <v>500</v>
      </c>
      <c r="AC50" s="193">
        <f t="shared" si="85"/>
        <v>0</v>
      </c>
      <c r="AD50" s="193">
        <f t="shared" si="86"/>
        <v>500</v>
      </c>
      <c r="AE50" s="170">
        <f t="shared" si="70"/>
        <v>25</v>
      </c>
      <c r="AG50" s="193">
        <f t="shared" si="65"/>
        <v>1000</v>
      </c>
      <c r="AH50" s="193">
        <f t="shared" si="66"/>
        <v>50</v>
      </c>
      <c r="AJ50" s="193">
        <f t="shared" si="87"/>
        <v>0</v>
      </c>
      <c r="AK50" s="193">
        <f t="shared" si="87"/>
        <v>0</v>
      </c>
      <c r="AL50" s="193">
        <f t="shared" si="87"/>
        <v>500</v>
      </c>
      <c r="AM50" s="193">
        <f t="shared" si="88"/>
        <v>500</v>
      </c>
      <c r="AN50" s="170">
        <f t="shared" si="71"/>
        <v>25</v>
      </c>
      <c r="AP50" s="193">
        <f t="shared" si="89"/>
        <v>500</v>
      </c>
      <c r="AQ50" s="193">
        <f t="shared" si="89"/>
        <v>0</v>
      </c>
      <c r="AR50" s="193">
        <f t="shared" si="89"/>
        <v>0</v>
      </c>
      <c r="AS50" s="193">
        <f t="shared" si="90"/>
        <v>500</v>
      </c>
      <c r="AT50" s="170">
        <f t="shared" si="72"/>
        <v>25</v>
      </c>
      <c r="AV50" s="193">
        <f>AV51</f>
        <v>1000</v>
      </c>
      <c r="AW50" s="86">
        <f>AV50/(S50/100)</f>
        <v>50</v>
      </c>
      <c r="AY50" s="193">
        <f>AG50+AV50</f>
        <v>2000</v>
      </c>
      <c r="AZ50" s="193">
        <f>AY50/(S50/100)</f>
        <v>100</v>
      </c>
      <c r="BB50" s="102">
        <f>S50-AY50</f>
        <v>0</v>
      </c>
      <c r="BC50" s="193">
        <f>BB50/(S50/100)</f>
        <v>0</v>
      </c>
      <c r="BD50" s="193">
        <f>S50-BB50</f>
        <v>2000</v>
      </c>
      <c r="BE50" s="93"/>
    </row>
    <row r="51" spans="1:57" ht="24.95" customHeight="1" x14ac:dyDescent="0.2">
      <c r="A51" s="74"/>
      <c r="B51" s="76"/>
      <c r="C51" s="76"/>
      <c r="D51" s="77"/>
      <c r="E51" s="78"/>
      <c r="F51" s="76"/>
      <c r="G51" s="79"/>
      <c r="H51" s="80"/>
      <c r="I51" s="81"/>
      <c r="J51" s="78"/>
      <c r="K51" s="127">
        <v>1</v>
      </c>
      <c r="L51" s="83"/>
      <c r="M51" s="77"/>
      <c r="N51" s="128" t="s">
        <v>62</v>
      </c>
      <c r="O51" s="129">
        <v>0</v>
      </c>
      <c r="P51" s="117">
        <v>2000</v>
      </c>
      <c r="Q51" s="117">
        <v>2000</v>
      </c>
      <c r="R51" s="117">
        <v>2000</v>
      </c>
      <c r="S51" s="117">
        <v>2000</v>
      </c>
      <c r="T51" s="117"/>
      <c r="U51" s="117"/>
      <c r="V51" s="117"/>
      <c r="W51" s="117">
        <v>500</v>
      </c>
      <c r="X51" s="117">
        <f>U51+V51+W51</f>
        <v>500</v>
      </c>
      <c r="Y51" s="86">
        <f t="shared" si="64"/>
        <v>25</v>
      </c>
      <c r="AA51" s="117"/>
      <c r="AB51" s="117">
        <v>500</v>
      </c>
      <c r="AC51" s="117"/>
      <c r="AD51" s="117">
        <f t="shared" si="86"/>
        <v>500</v>
      </c>
      <c r="AE51" s="170">
        <f t="shared" si="70"/>
        <v>25</v>
      </c>
      <c r="AG51" s="117">
        <f t="shared" si="65"/>
        <v>1000</v>
      </c>
      <c r="AH51" s="117">
        <f t="shared" si="66"/>
        <v>50</v>
      </c>
      <c r="AJ51" s="117"/>
      <c r="AK51" s="117"/>
      <c r="AL51" s="117">
        <v>500</v>
      </c>
      <c r="AM51" s="117">
        <f t="shared" si="88"/>
        <v>500</v>
      </c>
      <c r="AN51" s="170">
        <f t="shared" si="71"/>
        <v>25</v>
      </c>
      <c r="AP51" s="117">
        <v>500</v>
      </c>
      <c r="AQ51" s="117"/>
      <c r="AR51" s="117"/>
      <c r="AS51" s="117">
        <f t="shared" si="90"/>
        <v>500</v>
      </c>
      <c r="AT51" s="170">
        <f t="shared" si="72"/>
        <v>25</v>
      </c>
      <c r="AV51" s="117">
        <f>AM51+AS51</f>
        <v>1000</v>
      </c>
      <c r="AW51" s="86">
        <f>AV51/(S51/100)</f>
        <v>50</v>
      </c>
      <c r="AY51" s="117">
        <f>AG51+AV51</f>
        <v>2000</v>
      </c>
      <c r="AZ51" s="117">
        <f>AY51/(S51/100)</f>
        <v>100</v>
      </c>
      <c r="BB51" s="117">
        <f>S51-AY51</f>
        <v>0</v>
      </c>
      <c r="BC51" s="117">
        <f>BB51/(S51/100)</f>
        <v>0</v>
      </c>
      <c r="BD51" s="117">
        <f>S51-BB51</f>
        <v>2000</v>
      </c>
    </row>
    <row r="52" spans="1:57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:57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:57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:57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:57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:57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63"/>
  <sheetViews>
    <sheetView zoomScale="85" workbookViewId="0">
      <pane xSplit="17" ySplit="12" topLeftCell="AL50" activePane="bottomRight" state="frozen"/>
      <selection activeCell="E26" sqref="E26"/>
      <selection pane="topRight" activeCell="E26" sqref="E26"/>
      <selection pane="bottomLeft" activeCell="E26" sqref="E26"/>
      <selection pane="bottomRight" activeCell="BA59" sqref="BA59"/>
    </sheetView>
  </sheetViews>
  <sheetFormatPr defaultRowHeight="12.75" x14ac:dyDescent="0.2"/>
  <cols>
    <col min="1" max="3" width="4" style="38" customWidth="1"/>
    <col min="4" max="4" width="6.285156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1" width="14" style="36" customWidth="1"/>
    <col min="22" max="22" width="13" style="36" customWidth="1"/>
    <col min="23" max="23" width="12.85546875" style="36" customWidth="1"/>
    <col min="24" max="24" width="14.42578125" style="36" customWidth="1"/>
    <col min="25" max="25" width="8.7109375" style="36" customWidth="1"/>
    <col min="26" max="26" width="1.7109375" style="36" customWidth="1"/>
    <col min="27" max="27" width="13.42578125" style="36" customWidth="1"/>
    <col min="28" max="28" width="13" style="36" customWidth="1"/>
    <col min="29" max="29" width="12.85546875" style="36" customWidth="1"/>
    <col min="30" max="30" width="13.5703125" style="36" customWidth="1"/>
    <col min="31" max="31" width="7.7109375" style="36" customWidth="1"/>
    <col min="32" max="32" width="2.42578125" style="36" customWidth="1"/>
    <col min="33" max="33" width="14.140625" style="36" customWidth="1"/>
    <col min="34" max="34" width="7.7109375" style="36" customWidth="1"/>
    <col min="35" max="35" width="3" style="36" customWidth="1"/>
    <col min="36" max="38" width="14.5703125" style="36" customWidth="1"/>
    <col min="39" max="39" width="13.7109375" style="36" customWidth="1"/>
    <col min="40" max="40" width="8.28515625" style="36" customWidth="1"/>
    <col min="41" max="41" width="2.42578125" style="36" customWidth="1"/>
    <col min="42" max="42" width="12.5703125" style="36" customWidth="1"/>
    <col min="43" max="43" width="12.7109375" style="36" customWidth="1"/>
    <col min="44" max="44" width="13.7109375" style="36" customWidth="1"/>
    <col min="45" max="45" width="15.5703125" style="36" customWidth="1"/>
    <col min="46" max="46" width="8.85546875" style="36" customWidth="1"/>
    <col min="47" max="47" width="1.85546875" style="36" customWidth="1"/>
    <col min="48" max="48" width="14.85546875" style="36" customWidth="1"/>
    <col min="49" max="49" width="7" style="36" customWidth="1"/>
    <col min="50" max="50" width="3.28515625" style="36" customWidth="1"/>
    <col min="51" max="51" width="14.5703125" style="36" customWidth="1"/>
    <col min="52" max="52" width="7.57031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32.25" customHeight="1" x14ac:dyDescent="0.25">
      <c r="A5" s="383" t="s">
        <v>172</v>
      </c>
      <c r="B5" s="383"/>
      <c r="C5" s="383"/>
      <c r="D5" s="383" t="s">
        <v>174</v>
      </c>
      <c r="E5" s="574" t="s">
        <v>101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12665000</v>
      </c>
      <c r="T11" s="72"/>
      <c r="U11" s="72">
        <f t="shared" ref="U11:W13" si="0">U12</f>
        <v>1413000</v>
      </c>
      <c r="V11" s="72">
        <f t="shared" si="0"/>
        <v>939000</v>
      </c>
      <c r="W11" s="72">
        <f t="shared" si="0"/>
        <v>988000</v>
      </c>
      <c r="X11" s="72">
        <f t="shared" ref="X11:X12" si="1">U11+V11+W11</f>
        <v>3340000</v>
      </c>
      <c r="Y11" s="72">
        <f>X11/(S11/100)</f>
        <v>26.371891038294514</v>
      </c>
      <c r="Z11" s="73"/>
      <c r="AA11" s="72">
        <f t="shared" ref="AA11:AC13" si="2">AA12</f>
        <v>952000</v>
      </c>
      <c r="AB11" s="72">
        <f t="shared" si="2"/>
        <v>962000</v>
      </c>
      <c r="AC11" s="72">
        <f t="shared" si="2"/>
        <v>964500</v>
      </c>
      <c r="AD11" s="72">
        <f t="shared" ref="AD11:AD12" si="3">AA11+AB11+AC11</f>
        <v>2878500</v>
      </c>
      <c r="AE11" s="72">
        <f>AD11/(S11/100)</f>
        <v>22.727990525069089</v>
      </c>
      <c r="AF11" s="73"/>
      <c r="AG11" s="72">
        <f t="shared" ref="AG11:AG12" si="4">X11+AD11</f>
        <v>6218500</v>
      </c>
      <c r="AH11" s="72">
        <f>AG11/(S11/100)</f>
        <v>49.099881563363603</v>
      </c>
      <c r="AI11" s="73"/>
      <c r="AJ11" s="72">
        <f t="shared" ref="AJ11:AL13" si="5">AJ12</f>
        <v>1084000</v>
      </c>
      <c r="AK11" s="72">
        <f t="shared" si="5"/>
        <v>1080500</v>
      </c>
      <c r="AL11" s="72">
        <f t="shared" si="5"/>
        <v>1087000</v>
      </c>
      <c r="AM11" s="72">
        <f t="shared" ref="AM11:AM12" si="6">AJ11+AK11+AL11</f>
        <v>3251500</v>
      </c>
      <c r="AN11" s="72">
        <f>AM11/(S11/100)</f>
        <v>25.673114883537309</v>
      </c>
      <c r="AO11" s="73"/>
      <c r="AP11" s="72">
        <f t="shared" ref="AP11:AR13" si="7">AP12</f>
        <v>870000</v>
      </c>
      <c r="AQ11" s="72">
        <f t="shared" si="7"/>
        <v>869000</v>
      </c>
      <c r="AR11" s="72">
        <f t="shared" si="7"/>
        <v>1456000</v>
      </c>
      <c r="AS11" s="72">
        <f t="shared" ref="AS11:AS12" si="8">AP11+AQ11+AR11</f>
        <v>3195000</v>
      </c>
      <c r="AT11" s="72">
        <f>AS11/(S11/100)</f>
        <v>25.227003553099092</v>
      </c>
      <c r="AU11" s="73"/>
      <c r="AV11" s="72">
        <f t="shared" ref="AV11:AV12" si="9">AM11+AS11</f>
        <v>6446500</v>
      </c>
      <c r="AW11" s="72">
        <f>AV11/(S11/100)</f>
        <v>50.900118436636397</v>
      </c>
      <c r="AX11" s="73"/>
      <c r="AY11" s="72">
        <f>AG11+AV11</f>
        <v>12665000</v>
      </c>
      <c r="AZ11" s="72">
        <f>AY11/(S11/100)</f>
        <v>100</v>
      </c>
      <c r="BA11" s="73"/>
      <c r="BB11" s="71">
        <f t="shared" ref="BB11:BB12" si="10">S11-AY11</f>
        <v>0</v>
      </c>
      <c r="BC11" s="72">
        <f t="shared" ref="BC11:BC12" si="11">BB11/(S11/100)</f>
        <v>0</v>
      </c>
      <c r="BD11" s="72">
        <f t="shared" ref="BD11:BD12" si="12">S11-BB11</f>
        <v>12665000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#REF!+#REF!+P13+#REF!+#REF!</f>
        <v>#REF!</v>
      </c>
      <c r="Q12" s="86" t="e">
        <f>#REF!+#REF!+Q13+#REF!+#REF!</f>
        <v>#REF!</v>
      </c>
      <c r="R12" s="87" t="e">
        <f>#REF!+#REF!+#REF!+R13+#REF!</f>
        <v>#REF!</v>
      </c>
      <c r="S12" s="86">
        <f>S13</f>
        <v>12665000</v>
      </c>
      <c r="T12" s="86"/>
      <c r="U12" s="86">
        <f t="shared" si="0"/>
        <v>1413000</v>
      </c>
      <c r="V12" s="86">
        <f t="shared" si="0"/>
        <v>939000</v>
      </c>
      <c r="W12" s="86">
        <f t="shared" si="0"/>
        <v>988000</v>
      </c>
      <c r="X12" s="86">
        <f t="shared" si="1"/>
        <v>3340000</v>
      </c>
      <c r="Y12" s="86">
        <f t="shared" ref="Y12" si="13">X12/(S12/100)</f>
        <v>26.371891038294514</v>
      </c>
      <c r="AA12" s="86">
        <f t="shared" si="2"/>
        <v>952000</v>
      </c>
      <c r="AB12" s="86">
        <f t="shared" si="2"/>
        <v>962000</v>
      </c>
      <c r="AC12" s="86">
        <f t="shared" si="2"/>
        <v>964500</v>
      </c>
      <c r="AD12" s="86">
        <f t="shared" si="3"/>
        <v>2878500</v>
      </c>
      <c r="AE12" s="86">
        <f t="shared" ref="AE12" si="14">AD12/(S12/100)</f>
        <v>22.727990525069089</v>
      </c>
      <c r="AG12" s="86">
        <f t="shared" si="4"/>
        <v>6218500</v>
      </c>
      <c r="AH12" s="86">
        <f t="shared" ref="AH12" si="15">AG12/(S12/100)</f>
        <v>49.099881563363603</v>
      </c>
      <c r="AJ12" s="86">
        <f t="shared" si="5"/>
        <v>1084000</v>
      </c>
      <c r="AK12" s="86">
        <f t="shared" si="5"/>
        <v>1080500</v>
      </c>
      <c r="AL12" s="86">
        <f t="shared" si="5"/>
        <v>1087000</v>
      </c>
      <c r="AM12" s="86">
        <f t="shared" si="6"/>
        <v>3251500</v>
      </c>
      <c r="AN12" s="86">
        <f t="shared" ref="AN12" si="16">AM12/(S12/100)</f>
        <v>25.673114883537309</v>
      </c>
      <c r="AP12" s="86">
        <f t="shared" si="7"/>
        <v>870000</v>
      </c>
      <c r="AQ12" s="86">
        <f t="shared" si="7"/>
        <v>869000</v>
      </c>
      <c r="AR12" s="86">
        <f t="shared" si="7"/>
        <v>1456000</v>
      </c>
      <c r="AS12" s="86">
        <f t="shared" si="8"/>
        <v>3195000</v>
      </c>
      <c r="AT12" s="86">
        <f t="shared" ref="AT12" si="17">AS12/(S12/100)</f>
        <v>25.227003553099092</v>
      </c>
      <c r="AV12" s="86">
        <f t="shared" si="9"/>
        <v>6446500</v>
      </c>
      <c r="AW12" s="86">
        <f t="shared" ref="AW12" si="18">AV12/(S12/100)</f>
        <v>50.900118436636397</v>
      </c>
      <c r="AY12" s="86">
        <f t="shared" ref="AY12" si="19">AG12+AV12</f>
        <v>12665000</v>
      </c>
      <c r="AZ12" s="86">
        <f t="shared" ref="AZ12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12665000</v>
      </c>
    </row>
    <row r="13" spans="1:57" ht="30" customHeight="1" x14ac:dyDescent="0.2">
      <c r="A13" s="74"/>
      <c r="B13" s="76"/>
      <c r="C13" s="88" t="s">
        <v>89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234" t="s">
        <v>90</v>
      </c>
      <c r="O13" s="235">
        <v>27822000</v>
      </c>
      <c r="P13" s="236" t="e">
        <f>#REF!+#REF!+#REF!+#REF!+P14</f>
        <v>#REF!</v>
      </c>
      <c r="Q13" s="237" t="e">
        <f>#REF!+#REF!+#REF!+#REF!+Q14</f>
        <v>#REF!</v>
      </c>
      <c r="R13" s="238" t="e">
        <f>#REF!+#REF!+#REF!+#REF!+R14</f>
        <v>#REF!</v>
      </c>
      <c r="S13" s="236">
        <f>S14</f>
        <v>12665000</v>
      </c>
      <c r="T13" s="236"/>
      <c r="U13" s="236">
        <f t="shared" si="0"/>
        <v>1413000</v>
      </c>
      <c r="V13" s="236">
        <f t="shared" si="0"/>
        <v>939000</v>
      </c>
      <c r="W13" s="236">
        <f t="shared" si="0"/>
        <v>988000</v>
      </c>
      <c r="X13" s="236">
        <f t="shared" ref="X13" si="21">U13+V13+W13</f>
        <v>3340000</v>
      </c>
      <c r="Y13" s="236">
        <f t="shared" ref="Y13" si="22">X13/(S13/100)</f>
        <v>26.371891038294514</v>
      </c>
      <c r="AA13" s="236">
        <f t="shared" si="2"/>
        <v>952000</v>
      </c>
      <c r="AB13" s="236">
        <f t="shared" si="2"/>
        <v>962000</v>
      </c>
      <c r="AC13" s="236">
        <f t="shared" si="2"/>
        <v>964500</v>
      </c>
      <c r="AD13" s="236">
        <f t="shared" ref="AD13" si="23">AA13+AB13+AC13</f>
        <v>2878500</v>
      </c>
      <c r="AE13" s="236">
        <f t="shared" ref="AE13" si="24">AD13/(S13/100)</f>
        <v>22.727990525069089</v>
      </c>
      <c r="AG13" s="236">
        <f t="shared" ref="AG13" si="25">X13+AD13</f>
        <v>6218500</v>
      </c>
      <c r="AH13" s="236">
        <f t="shared" ref="AH13" si="26">AG13/(S13/100)</f>
        <v>49.099881563363603</v>
      </c>
      <c r="AJ13" s="236">
        <f t="shared" si="5"/>
        <v>1084000</v>
      </c>
      <c r="AK13" s="236">
        <f t="shared" si="5"/>
        <v>1080500</v>
      </c>
      <c r="AL13" s="236">
        <f t="shared" si="5"/>
        <v>1087000</v>
      </c>
      <c r="AM13" s="236">
        <f t="shared" ref="AM13" si="27">AJ13+AK13+AL13</f>
        <v>3251500</v>
      </c>
      <c r="AN13" s="236">
        <f t="shared" ref="AN13" si="28">AM13/(S13/100)</f>
        <v>25.673114883537309</v>
      </c>
      <c r="AP13" s="236">
        <f t="shared" si="7"/>
        <v>870000</v>
      </c>
      <c r="AQ13" s="236">
        <f t="shared" si="7"/>
        <v>869000</v>
      </c>
      <c r="AR13" s="236">
        <f t="shared" si="7"/>
        <v>1456000</v>
      </c>
      <c r="AS13" s="236">
        <f t="shared" ref="AS13" si="29">AP13+AQ13+AR13</f>
        <v>3195000</v>
      </c>
      <c r="AT13" s="236">
        <f t="shared" ref="AT13" si="30">AS13/(S13/100)</f>
        <v>25.227003553099092</v>
      </c>
      <c r="AV13" s="236">
        <f t="shared" ref="AV13" si="31">AM13+AS13</f>
        <v>6446500</v>
      </c>
      <c r="AW13" s="236">
        <f t="shared" ref="AW13" si="32">AV13/(S13/100)</f>
        <v>50.900118436636397</v>
      </c>
      <c r="AY13" s="236">
        <f t="shared" ref="AY13" si="33">AG13+AV13</f>
        <v>12665000</v>
      </c>
      <c r="AZ13" s="236">
        <f t="shared" ref="AZ13" si="34">AY13/(S13/100)</f>
        <v>100</v>
      </c>
      <c r="BB13" s="235">
        <f t="shared" ref="BB13" si="35">S13-AY13</f>
        <v>0</v>
      </c>
      <c r="BC13" s="236">
        <f t="shared" ref="BC13" si="36">BB13/(S13/100)</f>
        <v>0</v>
      </c>
      <c r="BD13" s="236">
        <f t="shared" ref="BD13" si="37">S13-BB13</f>
        <v>12665000</v>
      </c>
      <c r="BE13" s="93"/>
    </row>
    <row r="14" spans="1:57" ht="24.95" customHeight="1" x14ac:dyDescent="0.2">
      <c r="A14" s="74"/>
      <c r="B14" s="76"/>
      <c r="C14" s="76"/>
      <c r="D14" s="386" t="s">
        <v>100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101</v>
      </c>
      <c r="O14" s="396">
        <v>8521000</v>
      </c>
      <c r="P14" s="397">
        <f t="shared" ref="P14:W16" si="38">P15</f>
        <v>12665000</v>
      </c>
      <c r="Q14" s="399">
        <f t="shared" si="38"/>
        <v>13890000</v>
      </c>
      <c r="R14" s="400">
        <f t="shared" si="38"/>
        <v>14861000</v>
      </c>
      <c r="S14" s="397">
        <f t="shared" si="38"/>
        <v>12665000</v>
      </c>
      <c r="T14" s="397"/>
      <c r="U14" s="397">
        <f t="shared" si="38"/>
        <v>1413000</v>
      </c>
      <c r="V14" s="397">
        <f t="shared" si="38"/>
        <v>939000</v>
      </c>
      <c r="W14" s="397">
        <f t="shared" si="38"/>
        <v>988000</v>
      </c>
      <c r="X14" s="397">
        <f t="shared" ref="X14:X53" si="39">U14+V14+W14</f>
        <v>3340000</v>
      </c>
      <c r="Y14" s="397">
        <f t="shared" ref="Y14:Y52" si="40">X14/(S14/100)</f>
        <v>26.371891038294514</v>
      </c>
      <c r="Z14" s="398"/>
      <c r="AA14" s="397">
        <f t="shared" ref="AA14:AC16" si="41">AA15</f>
        <v>952000</v>
      </c>
      <c r="AB14" s="397">
        <f t="shared" si="41"/>
        <v>962000</v>
      </c>
      <c r="AC14" s="397">
        <f t="shared" si="41"/>
        <v>964500</v>
      </c>
      <c r="AD14" s="397">
        <f t="shared" ref="AD14:AD32" si="42">AA14+AB14+AC14</f>
        <v>2878500</v>
      </c>
      <c r="AE14" s="397">
        <f t="shared" ref="AE14:AE53" si="43">AD14/(S14/100)</f>
        <v>22.727990525069089</v>
      </c>
      <c r="AF14" s="398"/>
      <c r="AG14" s="397">
        <f t="shared" ref="AG14:AG52" si="44">X14+AD14</f>
        <v>6218500</v>
      </c>
      <c r="AH14" s="397">
        <f t="shared" ref="AH14:AH52" si="45">AG14/(S14/100)</f>
        <v>49.099881563363603</v>
      </c>
      <c r="AI14" s="398"/>
      <c r="AJ14" s="397">
        <f t="shared" ref="AJ14:AL16" si="46">AJ15</f>
        <v>1084000</v>
      </c>
      <c r="AK14" s="397">
        <f t="shared" si="46"/>
        <v>1080500</v>
      </c>
      <c r="AL14" s="397">
        <f t="shared" si="46"/>
        <v>1087000</v>
      </c>
      <c r="AM14" s="397">
        <f t="shared" ref="AM14:AM32" si="47">AJ14+AK14+AL14</f>
        <v>3251500</v>
      </c>
      <c r="AN14" s="397">
        <f t="shared" ref="AN14:AN53" si="48">AM14/(S14/100)</f>
        <v>25.673114883537309</v>
      </c>
      <c r="AO14" s="398"/>
      <c r="AP14" s="397">
        <f t="shared" ref="AP14:AR16" si="49">AP15</f>
        <v>870000</v>
      </c>
      <c r="AQ14" s="397">
        <f t="shared" si="49"/>
        <v>869000</v>
      </c>
      <c r="AR14" s="397">
        <f t="shared" si="49"/>
        <v>1456000</v>
      </c>
      <c r="AS14" s="397">
        <f t="shared" ref="AS14:AS32" si="50">AP14+AQ14+AR14</f>
        <v>3195000</v>
      </c>
      <c r="AT14" s="397">
        <f t="shared" ref="AT14:AT53" si="51">AS14/(S14/100)</f>
        <v>25.227003553099092</v>
      </c>
      <c r="AU14" s="398"/>
      <c r="AV14" s="397">
        <f t="shared" ref="AV14:AV53" si="52">AM14+AS14</f>
        <v>6446500</v>
      </c>
      <c r="AW14" s="397">
        <f t="shared" ref="AW14:AW53" si="53">AV14/(S14/100)</f>
        <v>50.900118436636397</v>
      </c>
      <c r="AX14" s="398"/>
      <c r="AY14" s="397">
        <f t="shared" ref="AY14:AY53" si="54">AG14+AV14</f>
        <v>12665000</v>
      </c>
      <c r="AZ14" s="397">
        <f t="shared" ref="AZ14:AZ53" si="55">AY14/(S14/100)</f>
        <v>100</v>
      </c>
      <c r="BB14" s="95">
        <f t="shared" ref="BB14:BB53" si="56">S14-AY14</f>
        <v>0</v>
      </c>
      <c r="BC14" s="96">
        <f t="shared" ref="BC14:BC53" si="57">BB14/(S14/100)</f>
        <v>0</v>
      </c>
      <c r="BD14" s="96">
        <f t="shared" ref="BD14:BD53" si="58">S14-BB14</f>
        <v>12665000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8521000</v>
      </c>
      <c r="P15" s="99">
        <f t="shared" si="38"/>
        <v>12665000</v>
      </c>
      <c r="Q15" s="86">
        <f t="shared" si="38"/>
        <v>13890000</v>
      </c>
      <c r="R15" s="87">
        <f t="shared" si="38"/>
        <v>14861000</v>
      </c>
      <c r="S15" s="99">
        <f t="shared" si="38"/>
        <v>12665000</v>
      </c>
      <c r="T15" s="99"/>
      <c r="U15" s="99">
        <f t="shared" si="38"/>
        <v>1413000</v>
      </c>
      <c r="V15" s="99">
        <f t="shared" si="38"/>
        <v>939000</v>
      </c>
      <c r="W15" s="99">
        <f t="shared" si="38"/>
        <v>988000</v>
      </c>
      <c r="X15" s="99">
        <f t="shared" si="39"/>
        <v>3340000</v>
      </c>
      <c r="Y15" s="99">
        <f t="shared" si="40"/>
        <v>26.371891038294514</v>
      </c>
      <c r="AA15" s="99">
        <f t="shared" si="41"/>
        <v>952000</v>
      </c>
      <c r="AB15" s="99">
        <f t="shared" si="41"/>
        <v>962000</v>
      </c>
      <c r="AC15" s="99">
        <f t="shared" si="41"/>
        <v>964500</v>
      </c>
      <c r="AD15" s="99">
        <f t="shared" si="42"/>
        <v>2878500</v>
      </c>
      <c r="AE15" s="99">
        <f t="shared" si="43"/>
        <v>22.727990525069089</v>
      </c>
      <c r="AG15" s="99">
        <f t="shared" si="44"/>
        <v>6218500</v>
      </c>
      <c r="AH15" s="99">
        <f t="shared" si="45"/>
        <v>49.099881563363603</v>
      </c>
      <c r="AJ15" s="99">
        <f t="shared" si="46"/>
        <v>1084000</v>
      </c>
      <c r="AK15" s="99">
        <f t="shared" si="46"/>
        <v>1080500</v>
      </c>
      <c r="AL15" s="99">
        <f t="shared" si="46"/>
        <v>1087000</v>
      </c>
      <c r="AM15" s="99">
        <f t="shared" si="47"/>
        <v>3251500</v>
      </c>
      <c r="AN15" s="99">
        <f t="shared" si="48"/>
        <v>25.673114883537309</v>
      </c>
      <c r="AP15" s="99">
        <f t="shared" si="49"/>
        <v>870000</v>
      </c>
      <c r="AQ15" s="99">
        <f t="shared" si="49"/>
        <v>869000</v>
      </c>
      <c r="AR15" s="99">
        <f t="shared" si="49"/>
        <v>1456000</v>
      </c>
      <c r="AS15" s="99">
        <f t="shared" si="50"/>
        <v>3195000</v>
      </c>
      <c r="AT15" s="99">
        <f t="shared" si="51"/>
        <v>25.227003553099092</v>
      </c>
      <c r="AV15" s="99">
        <f t="shared" si="52"/>
        <v>6446500</v>
      </c>
      <c r="AW15" s="99">
        <f t="shared" si="53"/>
        <v>50.900118436636397</v>
      </c>
      <c r="AY15" s="99">
        <f t="shared" si="54"/>
        <v>12665000</v>
      </c>
      <c r="AZ15" s="99">
        <f t="shared" si="55"/>
        <v>100</v>
      </c>
      <c r="BB15" s="98">
        <f t="shared" si="56"/>
        <v>0</v>
      </c>
      <c r="BC15" s="99">
        <f t="shared" si="57"/>
        <v>0</v>
      </c>
      <c r="BD15" s="99">
        <f t="shared" si="58"/>
        <v>12665000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8521000</v>
      </c>
      <c r="P16" s="103">
        <f t="shared" si="38"/>
        <v>12665000</v>
      </c>
      <c r="Q16" s="125">
        <f t="shared" si="38"/>
        <v>13890000</v>
      </c>
      <c r="R16" s="126">
        <f t="shared" si="38"/>
        <v>14861000</v>
      </c>
      <c r="S16" s="103">
        <f t="shared" si="38"/>
        <v>12665000</v>
      </c>
      <c r="T16" s="103"/>
      <c r="U16" s="103">
        <f t="shared" si="38"/>
        <v>1413000</v>
      </c>
      <c r="V16" s="103">
        <f t="shared" si="38"/>
        <v>939000</v>
      </c>
      <c r="W16" s="103">
        <f t="shared" si="38"/>
        <v>988000</v>
      </c>
      <c r="X16" s="103">
        <f t="shared" si="39"/>
        <v>3340000</v>
      </c>
      <c r="Y16" s="103">
        <f t="shared" si="40"/>
        <v>26.371891038294514</v>
      </c>
      <c r="AA16" s="103">
        <f t="shared" si="41"/>
        <v>952000</v>
      </c>
      <c r="AB16" s="103">
        <f t="shared" si="41"/>
        <v>962000</v>
      </c>
      <c r="AC16" s="103">
        <f t="shared" si="41"/>
        <v>964500</v>
      </c>
      <c r="AD16" s="103">
        <f t="shared" si="42"/>
        <v>2878500</v>
      </c>
      <c r="AE16" s="103">
        <f t="shared" si="43"/>
        <v>22.727990525069089</v>
      </c>
      <c r="AG16" s="103">
        <f t="shared" si="44"/>
        <v>6218500</v>
      </c>
      <c r="AH16" s="103">
        <f t="shared" si="45"/>
        <v>49.099881563363603</v>
      </c>
      <c r="AJ16" s="103">
        <f t="shared" si="46"/>
        <v>1084000</v>
      </c>
      <c r="AK16" s="103">
        <f t="shared" si="46"/>
        <v>1080500</v>
      </c>
      <c r="AL16" s="103">
        <f t="shared" si="46"/>
        <v>1087000</v>
      </c>
      <c r="AM16" s="103">
        <f t="shared" si="47"/>
        <v>3251500</v>
      </c>
      <c r="AN16" s="103">
        <f t="shared" si="48"/>
        <v>25.673114883537309</v>
      </c>
      <c r="AP16" s="103">
        <f t="shared" si="49"/>
        <v>870000</v>
      </c>
      <c r="AQ16" s="103">
        <f t="shared" si="49"/>
        <v>869000</v>
      </c>
      <c r="AR16" s="103">
        <f t="shared" si="49"/>
        <v>1456000</v>
      </c>
      <c r="AS16" s="103">
        <f t="shared" si="50"/>
        <v>3195000</v>
      </c>
      <c r="AT16" s="103">
        <f t="shared" si="51"/>
        <v>25.227003553099092</v>
      </c>
      <c r="AV16" s="103">
        <f t="shared" si="52"/>
        <v>6446500</v>
      </c>
      <c r="AW16" s="103">
        <f t="shared" si="53"/>
        <v>50.900118436636397</v>
      </c>
      <c r="AY16" s="103">
        <f t="shared" si="54"/>
        <v>12665000</v>
      </c>
      <c r="AZ16" s="103">
        <f t="shared" si="55"/>
        <v>100</v>
      </c>
      <c r="BB16" s="102">
        <f t="shared" si="56"/>
        <v>0</v>
      </c>
      <c r="BC16" s="103">
        <f t="shared" si="57"/>
        <v>0</v>
      </c>
      <c r="BD16" s="103">
        <f t="shared" si="58"/>
        <v>12665000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8521000</v>
      </c>
      <c r="P17" s="103">
        <f>P18+P33+P44+P50</f>
        <v>12665000</v>
      </c>
      <c r="Q17" s="125">
        <f>Q18+Q33+Q44+Q50</f>
        <v>13890000</v>
      </c>
      <c r="R17" s="126">
        <f>R18+R33+R44+R50</f>
        <v>14861000</v>
      </c>
      <c r="S17" s="103">
        <f>S18+S33+S44+S50</f>
        <v>12665000</v>
      </c>
      <c r="T17" s="103"/>
      <c r="U17" s="103">
        <f>U18+U33+U44+U50</f>
        <v>1413000</v>
      </c>
      <c r="V17" s="103">
        <f>V18+V33+V44+V50</f>
        <v>939000</v>
      </c>
      <c r="W17" s="103">
        <f>W18+W33+W44+W50</f>
        <v>988000</v>
      </c>
      <c r="X17" s="103">
        <f t="shared" si="39"/>
        <v>3340000</v>
      </c>
      <c r="Y17" s="103">
        <f t="shared" si="40"/>
        <v>26.371891038294514</v>
      </c>
      <c r="AA17" s="103">
        <f>AA18+AA33+AA44+AA50</f>
        <v>952000</v>
      </c>
      <c r="AB17" s="103">
        <f>AB18+AB33+AB44+AB50</f>
        <v>962000</v>
      </c>
      <c r="AC17" s="103">
        <f>AC18+AC33+AC44+AC50</f>
        <v>964500</v>
      </c>
      <c r="AD17" s="103">
        <f t="shared" si="42"/>
        <v>2878500</v>
      </c>
      <c r="AE17" s="103">
        <f t="shared" si="43"/>
        <v>22.727990525069089</v>
      </c>
      <c r="AG17" s="103">
        <f t="shared" si="44"/>
        <v>6218500</v>
      </c>
      <c r="AH17" s="103">
        <f t="shared" si="45"/>
        <v>49.099881563363603</v>
      </c>
      <c r="AJ17" s="103">
        <f>AJ18+AJ33+AJ44+AJ50</f>
        <v>1084000</v>
      </c>
      <c r="AK17" s="103">
        <f>AK18+AK33+AK44+AK50</f>
        <v>1080500</v>
      </c>
      <c r="AL17" s="103">
        <f>AL18+AL33+AL44+AL50</f>
        <v>1087000</v>
      </c>
      <c r="AM17" s="103">
        <f t="shared" si="47"/>
        <v>3251500</v>
      </c>
      <c r="AN17" s="103">
        <f t="shared" si="48"/>
        <v>25.673114883537309</v>
      </c>
      <c r="AP17" s="103">
        <f>AP18+AP33+AP44+AP50</f>
        <v>870000</v>
      </c>
      <c r="AQ17" s="103">
        <f>AQ18+AQ33+AQ44+AQ50</f>
        <v>869000</v>
      </c>
      <c r="AR17" s="103">
        <f>AR18+AR33+AR44+AR50</f>
        <v>1456000</v>
      </c>
      <c r="AS17" s="103">
        <f t="shared" si="50"/>
        <v>3195000</v>
      </c>
      <c r="AT17" s="103">
        <f t="shared" si="51"/>
        <v>25.227003553099092</v>
      </c>
      <c r="AV17" s="103">
        <f t="shared" si="52"/>
        <v>6446500</v>
      </c>
      <c r="AW17" s="103">
        <f t="shared" si="53"/>
        <v>50.900118436636397</v>
      </c>
      <c r="AY17" s="103">
        <f t="shared" si="54"/>
        <v>12665000</v>
      </c>
      <c r="AZ17" s="103">
        <f t="shared" si="55"/>
        <v>100</v>
      </c>
      <c r="BB17" s="102">
        <f t="shared" si="56"/>
        <v>0</v>
      </c>
      <c r="BC17" s="103">
        <f t="shared" si="57"/>
        <v>0</v>
      </c>
      <c r="BD17" s="103">
        <f t="shared" si="58"/>
        <v>12665000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7909000</v>
      </c>
      <c r="P18" s="103">
        <f>P19</f>
        <v>12536000</v>
      </c>
      <c r="Q18" s="125">
        <f>Q19</f>
        <v>13740000</v>
      </c>
      <c r="R18" s="126">
        <f>R19</f>
        <v>14697000</v>
      </c>
      <c r="S18" s="103">
        <f>S19</f>
        <v>12536000</v>
      </c>
      <c r="T18" s="103"/>
      <c r="U18" s="103">
        <f>U19</f>
        <v>1413000</v>
      </c>
      <c r="V18" s="103">
        <f>V19</f>
        <v>939000</v>
      </c>
      <c r="W18" s="103">
        <f>W19</f>
        <v>896500</v>
      </c>
      <c r="X18" s="103">
        <f t="shared" si="39"/>
        <v>3248500</v>
      </c>
      <c r="Y18" s="103">
        <f t="shared" si="40"/>
        <v>25.913369495851946</v>
      </c>
      <c r="AA18" s="103">
        <f>AA19</f>
        <v>946500</v>
      </c>
      <c r="AB18" s="103">
        <f>AB19</f>
        <v>955000</v>
      </c>
      <c r="AC18" s="103">
        <f>AC19</f>
        <v>957000</v>
      </c>
      <c r="AD18" s="103">
        <f t="shared" si="42"/>
        <v>2858500</v>
      </c>
      <c r="AE18" s="103">
        <f t="shared" si="43"/>
        <v>22.802329291640078</v>
      </c>
      <c r="AG18" s="103">
        <f t="shared" si="44"/>
        <v>6107000</v>
      </c>
      <c r="AH18" s="103">
        <f t="shared" si="45"/>
        <v>48.715698787492023</v>
      </c>
      <c r="AJ18" s="103">
        <f>AJ19</f>
        <v>1075500</v>
      </c>
      <c r="AK18" s="103">
        <f>AK19</f>
        <v>1076500</v>
      </c>
      <c r="AL18" s="103">
        <f>AL19</f>
        <v>1085000</v>
      </c>
      <c r="AM18" s="103">
        <f t="shared" si="47"/>
        <v>3237000</v>
      </c>
      <c r="AN18" s="103">
        <f t="shared" si="48"/>
        <v>25.821633694958521</v>
      </c>
      <c r="AP18" s="103">
        <f>AP19</f>
        <v>868000</v>
      </c>
      <c r="AQ18" s="103">
        <f>AQ19</f>
        <v>868000</v>
      </c>
      <c r="AR18" s="103">
        <f>AR19</f>
        <v>1456000</v>
      </c>
      <c r="AS18" s="103">
        <f t="shared" si="50"/>
        <v>3192000</v>
      </c>
      <c r="AT18" s="103">
        <f t="shared" si="51"/>
        <v>25.462667517549459</v>
      </c>
      <c r="AV18" s="103">
        <f t="shared" si="52"/>
        <v>6429000</v>
      </c>
      <c r="AW18" s="103">
        <f t="shared" si="53"/>
        <v>51.284301212507977</v>
      </c>
      <c r="AY18" s="103">
        <f t="shared" si="54"/>
        <v>12536000</v>
      </c>
      <c r="AZ18" s="103">
        <f t="shared" si="55"/>
        <v>100</v>
      </c>
      <c r="BB18" s="102">
        <f t="shared" si="56"/>
        <v>0</v>
      </c>
      <c r="BC18" s="103">
        <f t="shared" si="57"/>
        <v>0</v>
      </c>
      <c r="BD18" s="103">
        <f t="shared" si="58"/>
        <v>12536000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7909000</v>
      </c>
      <c r="P19" s="121">
        <f>P20+P24+P28</f>
        <v>12536000</v>
      </c>
      <c r="Q19" s="122">
        <f>Q20+Q24+Q28</f>
        <v>13740000</v>
      </c>
      <c r="R19" s="123">
        <f>R20+R24+R28</f>
        <v>14697000</v>
      </c>
      <c r="S19" s="121">
        <f>S20+S24+S28</f>
        <v>12536000</v>
      </c>
      <c r="T19" s="121"/>
      <c r="U19" s="121">
        <f>U20+U24+U28</f>
        <v>1413000</v>
      </c>
      <c r="V19" s="121">
        <f>V20+V24+V28</f>
        <v>939000</v>
      </c>
      <c r="W19" s="121">
        <f>W20+W24+W28</f>
        <v>896500</v>
      </c>
      <c r="X19" s="121">
        <f t="shared" si="39"/>
        <v>3248500</v>
      </c>
      <c r="Y19" s="121">
        <f t="shared" si="40"/>
        <v>25.913369495851946</v>
      </c>
      <c r="AA19" s="121">
        <f>AA20+AA24+AA28</f>
        <v>946500</v>
      </c>
      <c r="AB19" s="121">
        <f>AB20+AB24+AB28</f>
        <v>955000</v>
      </c>
      <c r="AC19" s="121">
        <f>AC20+AC24+AC28</f>
        <v>957000</v>
      </c>
      <c r="AD19" s="121">
        <f t="shared" si="42"/>
        <v>2858500</v>
      </c>
      <c r="AE19" s="121">
        <f t="shared" si="43"/>
        <v>22.802329291640078</v>
      </c>
      <c r="AG19" s="121">
        <f t="shared" si="44"/>
        <v>6107000</v>
      </c>
      <c r="AH19" s="121">
        <f t="shared" si="45"/>
        <v>48.715698787492023</v>
      </c>
      <c r="AJ19" s="121">
        <f>AJ20+AJ24+AJ28</f>
        <v>1075500</v>
      </c>
      <c r="AK19" s="121">
        <f>AK20+AK24+AK28</f>
        <v>1076500</v>
      </c>
      <c r="AL19" s="121">
        <f>AL20+AL24+AL28</f>
        <v>1085000</v>
      </c>
      <c r="AM19" s="121">
        <f t="shared" si="47"/>
        <v>3237000</v>
      </c>
      <c r="AN19" s="121">
        <f t="shared" si="48"/>
        <v>25.821633694958521</v>
      </c>
      <c r="AP19" s="121">
        <f>AP20+AP24+AP28</f>
        <v>868000</v>
      </c>
      <c r="AQ19" s="121">
        <f>AQ20+AQ24+AQ28</f>
        <v>868000</v>
      </c>
      <c r="AR19" s="121">
        <f>AR20+AR24+AR28</f>
        <v>1456000</v>
      </c>
      <c r="AS19" s="121">
        <f t="shared" si="50"/>
        <v>3192000</v>
      </c>
      <c r="AT19" s="121">
        <f t="shared" si="51"/>
        <v>25.462667517549459</v>
      </c>
      <c r="AV19" s="121">
        <f t="shared" si="52"/>
        <v>6429000</v>
      </c>
      <c r="AW19" s="121">
        <f t="shared" si="53"/>
        <v>51.284301212507977</v>
      </c>
      <c r="AY19" s="121">
        <f t="shared" si="54"/>
        <v>12536000</v>
      </c>
      <c r="AZ19" s="121">
        <f t="shared" si="55"/>
        <v>100</v>
      </c>
      <c r="BB19" s="120">
        <f t="shared" si="56"/>
        <v>0</v>
      </c>
      <c r="BC19" s="121">
        <f t="shared" si="57"/>
        <v>0</v>
      </c>
      <c r="BD19" s="121">
        <f t="shared" si="58"/>
        <v>12536000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6634000</v>
      </c>
      <c r="P20" s="103">
        <f>P21+P22+P23</f>
        <v>10796000</v>
      </c>
      <c r="Q20" s="125">
        <f>Q21+Q22+Q23</f>
        <v>11938000</v>
      </c>
      <c r="R20" s="126">
        <f>R21+R22+R23</f>
        <v>12785000</v>
      </c>
      <c r="S20" s="103">
        <f>S21+S22+S23</f>
        <v>10796000</v>
      </c>
      <c r="T20" s="103"/>
      <c r="U20" s="103">
        <f>U21+U22+U23</f>
        <v>1197000</v>
      </c>
      <c r="V20" s="103">
        <f>V21+V22+V23</f>
        <v>789000</v>
      </c>
      <c r="W20" s="103">
        <f>W21+W22+W23</f>
        <v>727000</v>
      </c>
      <c r="X20" s="103">
        <f t="shared" si="39"/>
        <v>2713000</v>
      </c>
      <c r="Y20" s="103">
        <f t="shared" si="40"/>
        <v>25.129677658391998</v>
      </c>
      <c r="AA20" s="103">
        <f>AA21+AA22+AA23</f>
        <v>805000</v>
      </c>
      <c r="AB20" s="103">
        <f>AB21+AB22+AB23</f>
        <v>815000</v>
      </c>
      <c r="AC20" s="103">
        <f>AC21+AC22+AC23</f>
        <v>815000</v>
      </c>
      <c r="AD20" s="103">
        <f t="shared" si="42"/>
        <v>2435000</v>
      </c>
      <c r="AE20" s="170">
        <f t="shared" ref="AE20:AE27" si="59">AD20/(P20/100)</f>
        <v>22.55464987032234</v>
      </c>
      <c r="AG20" s="103">
        <f t="shared" si="44"/>
        <v>5148000</v>
      </c>
      <c r="AH20" s="103">
        <f t="shared" si="45"/>
        <v>47.684327528714341</v>
      </c>
      <c r="AJ20" s="103">
        <f>AJ21+AJ22+AJ23</f>
        <v>938000</v>
      </c>
      <c r="AK20" s="103">
        <f>AK21+AK22+AK23</f>
        <v>938000</v>
      </c>
      <c r="AL20" s="103">
        <f>AL21+AL22+AL23</f>
        <v>943000</v>
      </c>
      <c r="AM20" s="103">
        <f t="shared" si="47"/>
        <v>2819000</v>
      </c>
      <c r="AN20" s="170">
        <f t="shared" ref="AN20:AN27" si="60">AM20/(P20/100)</f>
        <v>26.111522786217119</v>
      </c>
      <c r="AP20" s="103">
        <f>AP21+AP22+AP23</f>
        <v>727000</v>
      </c>
      <c r="AQ20" s="103">
        <f>AQ21+AQ22+AQ23</f>
        <v>731000</v>
      </c>
      <c r="AR20" s="103">
        <f>AR21+AR22+AR23</f>
        <v>1371000</v>
      </c>
      <c r="AS20" s="103">
        <f t="shared" si="50"/>
        <v>2829000</v>
      </c>
      <c r="AT20" s="170">
        <f t="shared" ref="AT20:AT27" si="61">AS20/(P20/100)</f>
        <v>26.204149685068543</v>
      </c>
      <c r="AV20" s="103">
        <f t="shared" si="52"/>
        <v>5648000</v>
      </c>
      <c r="AW20" s="103">
        <f t="shared" si="53"/>
        <v>52.315672471285659</v>
      </c>
      <c r="AY20" s="103">
        <f t="shared" si="54"/>
        <v>10796000</v>
      </c>
      <c r="AZ20" s="103">
        <f t="shared" si="55"/>
        <v>100</v>
      </c>
      <c r="BB20" s="102">
        <f t="shared" si="56"/>
        <v>0</v>
      </c>
      <c r="BC20" s="103">
        <f t="shared" si="57"/>
        <v>0</v>
      </c>
      <c r="BD20" s="103">
        <f t="shared" si="58"/>
        <v>10796000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6547000</v>
      </c>
      <c r="P21" s="117">
        <v>10370000</v>
      </c>
      <c r="Q21" s="117">
        <v>11474000</v>
      </c>
      <c r="R21" s="117">
        <v>12300000</v>
      </c>
      <c r="S21" s="117">
        <v>10370000</v>
      </c>
      <c r="T21" s="117"/>
      <c r="U21" s="160">
        <v>1154000</v>
      </c>
      <c r="V21" s="160">
        <v>756000</v>
      </c>
      <c r="W21" s="160">
        <v>600000</v>
      </c>
      <c r="X21" s="117">
        <f t="shared" si="39"/>
        <v>2510000</v>
      </c>
      <c r="Y21" s="144">
        <f t="shared" si="40"/>
        <v>24.204435872709741</v>
      </c>
      <c r="AA21" s="160">
        <v>800000</v>
      </c>
      <c r="AB21" s="160">
        <v>800000</v>
      </c>
      <c r="AC21" s="160">
        <v>800000</v>
      </c>
      <c r="AD21" s="117">
        <f>AA21+AB21+AC21</f>
        <v>2400000</v>
      </c>
      <c r="AE21" s="171">
        <f t="shared" si="59"/>
        <v>23.143683702989392</v>
      </c>
      <c r="AG21" s="117">
        <f t="shared" si="44"/>
        <v>4910000</v>
      </c>
      <c r="AH21" s="117">
        <f t="shared" si="45"/>
        <v>47.34811957569913</v>
      </c>
      <c r="AJ21" s="160">
        <v>900000</v>
      </c>
      <c r="AK21" s="160">
        <v>900000</v>
      </c>
      <c r="AL21" s="160">
        <v>900000</v>
      </c>
      <c r="AM21" s="117">
        <f>AJ21+AK21+AL21</f>
        <v>2700000</v>
      </c>
      <c r="AN21" s="171">
        <f t="shared" si="60"/>
        <v>26.036644165863066</v>
      </c>
      <c r="AP21" s="160">
        <v>700000</v>
      </c>
      <c r="AQ21" s="160">
        <v>700000</v>
      </c>
      <c r="AR21" s="160">
        <v>1360000</v>
      </c>
      <c r="AS21" s="117">
        <f>AP21+AQ21+AR21</f>
        <v>2760000</v>
      </c>
      <c r="AT21" s="171">
        <f t="shared" si="61"/>
        <v>26.6152362584378</v>
      </c>
      <c r="AV21" s="117">
        <f t="shared" si="52"/>
        <v>5460000</v>
      </c>
      <c r="AW21" s="117">
        <f t="shared" si="53"/>
        <v>52.65188042430087</v>
      </c>
      <c r="AY21" s="117">
        <f t="shared" si="54"/>
        <v>10370000</v>
      </c>
      <c r="AZ21" s="117">
        <f t="shared" si="55"/>
        <v>100</v>
      </c>
      <c r="BB21" s="117">
        <f t="shared" si="56"/>
        <v>0</v>
      </c>
      <c r="BC21" s="117">
        <f t="shared" si="57"/>
        <v>0</v>
      </c>
      <c r="BD21" s="117">
        <f t="shared" si="58"/>
        <v>10370000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2</v>
      </c>
      <c r="L22" s="83"/>
      <c r="M22" s="77"/>
      <c r="N22" s="128" t="s">
        <v>70</v>
      </c>
      <c r="O22" s="117">
        <v>80000</v>
      </c>
      <c r="P22" s="117">
        <v>420000</v>
      </c>
      <c r="Q22" s="117">
        <v>456000</v>
      </c>
      <c r="R22" s="117">
        <v>470000</v>
      </c>
      <c r="S22" s="117">
        <v>420000</v>
      </c>
      <c r="T22" s="117"/>
      <c r="U22" s="160">
        <v>43000</v>
      </c>
      <c r="V22" s="160">
        <v>33000</v>
      </c>
      <c r="W22" s="160">
        <v>124000</v>
      </c>
      <c r="X22" s="117">
        <f t="shared" si="39"/>
        <v>200000</v>
      </c>
      <c r="Y22" s="144">
        <f t="shared" si="40"/>
        <v>47.61904761904762</v>
      </c>
      <c r="AA22" s="160">
        <v>4000</v>
      </c>
      <c r="AB22" s="160">
        <v>14000</v>
      </c>
      <c r="AC22" s="160">
        <v>14000</v>
      </c>
      <c r="AD22" s="117">
        <f>AA22+AB22+AC22</f>
        <v>32000</v>
      </c>
      <c r="AE22" s="171">
        <f t="shared" si="59"/>
        <v>7.6190476190476186</v>
      </c>
      <c r="AG22" s="117">
        <f t="shared" si="44"/>
        <v>232000</v>
      </c>
      <c r="AH22" s="117">
        <f t="shared" si="45"/>
        <v>55.238095238095241</v>
      </c>
      <c r="AJ22" s="160">
        <v>38000</v>
      </c>
      <c r="AK22" s="160">
        <v>38000</v>
      </c>
      <c r="AL22" s="160">
        <v>43000</v>
      </c>
      <c r="AM22" s="117">
        <f>AJ22+AK22+AL22</f>
        <v>119000</v>
      </c>
      <c r="AN22" s="171">
        <f t="shared" si="60"/>
        <v>28.333333333333332</v>
      </c>
      <c r="AP22" s="160">
        <v>27000</v>
      </c>
      <c r="AQ22" s="160">
        <v>31000</v>
      </c>
      <c r="AR22" s="160">
        <v>11000</v>
      </c>
      <c r="AS22" s="117">
        <f>AP22+AQ22+AR22</f>
        <v>69000</v>
      </c>
      <c r="AT22" s="171">
        <f t="shared" si="61"/>
        <v>16.428571428571427</v>
      </c>
      <c r="AV22" s="117">
        <f t="shared" si="52"/>
        <v>188000</v>
      </c>
      <c r="AW22" s="117">
        <f t="shared" si="53"/>
        <v>44.761904761904759</v>
      </c>
      <c r="AY22" s="117">
        <f t="shared" si="54"/>
        <v>420000</v>
      </c>
      <c r="AZ22" s="117">
        <f t="shared" si="55"/>
        <v>100</v>
      </c>
      <c r="BB22" s="117">
        <f t="shared" si="56"/>
        <v>0</v>
      </c>
      <c r="BC22" s="117">
        <f t="shared" si="57"/>
        <v>0</v>
      </c>
      <c r="BD22" s="117">
        <f t="shared" si="58"/>
        <v>420000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4</v>
      </c>
      <c r="L23" s="83"/>
      <c r="M23" s="77"/>
      <c r="N23" s="128" t="s">
        <v>63</v>
      </c>
      <c r="O23" s="117">
        <v>7000</v>
      </c>
      <c r="P23" s="117">
        <v>6000</v>
      </c>
      <c r="Q23" s="117">
        <v>8000</v>
      </c>
      <c r="R23" s="117">
        <v>15000</v>
      </c>
      <c r="S23" s="117">
        <v>6000</v>
      </c>
      <c r="T23" s="117"/>
      <c r="U23" s="160"/>
      <c r="V23" s="160"/>
      <c r="W23" s="160">
        <v>3000</v>
      </c>
      <c r="X23" s="117">
        <f t="shared" si="39"/>
        <v>3000</v>
      </c>
      <c r="Y23" s="144">
        <f t="shared" si="40"/>
        <v>50</v>
      </c>
      <c r="AA23" s="160">
        <v>1000</v>
      </c>
      <c r="AB23" s="160">
        <v>1000</v>
      </c>
      <c r="AC23" s="160">
        <v>1000</v>
      </c>
      <c r="AD23" s="117">
        <f>AA23+AB23+AC23</f>
        <v>3000</v>
      </c>
      <c r="AE23" s="171">
        <f t="shared" si="59"/>
        <v>50</v>
      </c>
      <c r="AG23" s="117">
        <f t="shared" si="44"/>
        <v>6000</v>
      </c>
      <c r="AH23" s="117">
        <f t="shared" si="45"/>
        <v>100</v>
      </c>
      <c r="AJ23" s="160"/>
      <c r="AK23" s="160"/>
      <c r="AL23" s="160"/>
      <c r="AM23" s="117">
        <f>AJ23+AK23+AL23</f>
        <v>0</v>
      </c>
      <c r="AN23" s="171">
        <f t="shared" si="60"/>
        <v>0</v>
      </c>
      <c r="AP23" s="160"/>
      <c r="AQ23" s="160"/>
      <c r="AR23" s="160"/>
      <c r="AS23" s="117">
        <f>AP23+AQ23+AR23</f>
        <v>0</v>
      </c>
      <c r="AT23" s="171">
        <f t="shared" si="61"/>
        <v>0</v>
      </c>
      <c r="AV23" s="117">
        <f t="shared" si="52"/>
        <v>0</v>
      </c>
      <c r="AW23" s="117">
        <f t="shared" si="53"/>
        <v>0</v>
      </c>
      <c r="AY23" s="117">
        <f t="shared" si="54"/>
        <v>6000</v>
      </c>
      <c r="AZ23" s="117">
        <f t="shared" si="55"/>
        <v>100</v>
      </c>
      <c r="BB23" s="117">
        <f t="shared" si="56"/>
        <v>0</v>
      </c>
      <c r="BC23" s="117">
        <f t="shared" si="57"/>
        <v>0</v>
      </c>
      <c r="BD23" s="117">
        <f t="shared" si="58"/>
        <v>6000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64</v>
      </c>
      <c r="K24" s="82"/>
      <c r="L24" s="83"/>
      <c r="M24" s="77"/>
      <c r="N24" s="101" t="s">
        <v>65</v>
      </c>
      <c r="O24" s="103">
        <v>1228000</v>
      </c>
      <c r="P24" s="103">
        <f>P25+P26+P27</f>
        <v>1699000</v>
      </c>
      <c r="Q24" s="125">
        <f>Q25+Q26+Q27</f>
        <v>1754000</v>
      </c>
      <c r="R24" s="126">
        <f>R25+R26+R27</f>
        <v>1861000</v>
      </c>
      <c r="S24" s="103">
        <f>S25+S26+S27</f>
        <v>1699000</v>
      </c>
      <c r="T24" s="103"/>
      <c r="U24" s="103">
        <f>U25+U26+U27</f>
        <v>216000</v>
      </c>
      <c r="V24" s="103">
        <f>V25+V26+V27</f>
        <v>145000</v>
      </c>
      <c r="W24" s="103">
        <f>W25+W26+W27</f>
        <v>160500</v>
      </c>
      <c r="X24" s="103">
        <f t="shared" si="39"/>
        <v>521500</v>
      </c>
      <c r="Y24" s="103">
        <f t="shared" si="40"/>
        <v>30.694526191877575</v>
      </c>
      <c r="AA24" s="103">
        <f>AA25+AA26+AA27</f>
        <v>138000</v>
      </c>
      <c r="AB24" s="103">
        <f>AB25+AB26+AB27</f>
        <v>136500</v>
      </c>
      <c r="AC24" s="103">
        <f>AC25+AC26+AC27</f>
        <v>138000</v>
      </c>
      <c r="AD24" s="103">
        <f t="shared" si="42"/>
        <v>412500</v>
      </c>
      <c r="AE24" s="170">
        <f t="shared" si="59"/>
        <v>24.278987639788109</v>
      </c>
      <c r="AG24" s="103">
        <f t="shared" si="44"/>
        <v>934000</v>
      </c>
      <c r="AH24" s="103">
        <f t="shared" si="45"/>
        <v>54.973513831665684</v>
      </c>
      <c r="AJ24" s="103">
        <f>AJ25+AJ26+AJ27</f>
        <v>134000</v>
      </c>
      <c r="AK24" s="103">
        <f>AK25+AK26+AK27</f>
        <v>135000</v>
      </c>
      <c r="AL24" s="103">
        <f>AL25+AL26+AL27</f>
        <v>138000</v>
      </c>
      <c r="AM24" s="103">
        <f t="shared" si="47"/>
        <v>407000</v>
      </c>
      <c r="AN24" s="170">
        <f t="shared" si="60"/>
        <v>23.955267804590935</v>
      </c>
      <c r="AP24" s="103">
        <f>AP25+AP26+AP27</f>
        <v>139000</v>
      </c>
      <c r="AQ24" s="103">
        <f>AQ25+AQ26+AQ27</f>
        <v>135000</v>
      </c>
      <c r="AR24" s="103">
        <f>AR25+AR26+AR27</f>
        <v>84000</v>
      </c>
      <c r="AS24" s="103">
        <f t="shared" si="50"/>
        <v>358000</v>
      </c>
      <c r="AT24" s="170">
        <f t="shared" si="61"/>
        <v>21.071218363743377</v>
      </c>
      <c r="AV24" s="103">
        <f t="shared" si="52"/>
        <v>765000</v>
      </c>
      <c r="AW24" s="103">
        <f t="shared" si="53"/>
        <v>45.026486168334316</v>
      </c>
      <c r="AY24" s="103">
        <f t="shared" si="54"/>
        <v>1699000</v>
      </c>
      <c r="AZ24" s="103">
        <f t="shared" si="55"/>
        <v>100</v>
      </c>
      <c r="BB24" s="102">
        <f t="shared" si="56"/>
        <v>0</v>
      </c>
      <c r="BC24" s="103">
        <f t="shared" si="57"/>
        <v>0</v>
      </c>
      <c r="BD24" s="103">
        <f t="shared" si="58"/>
        <v>1699000</v>
      </c>
      <c r="BE24" s="93"/>
    </row>
    <row r="25" spans="1:57" ht="24.95" customHeight="1" thickBot="1" x14ac:dyDescent="0.25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1</v>
      </c>
      <c r="L25" s="83"/>
      <c r="M25" s="77"/>
      <c r="N25" s="128" t="s">
        <v>62</v>
      </c>
      <c r="O25" s="117">
        <v>1210000</v>
      </c>
      <c r="P25" s="117">
        <v>1600000</v>
      </c>
      <c r="Q25" s="117">
        <v>1650000</v>
      </c>
      <c r="R25" s="117">
        <v>1750000</v>
      </c>
      <c r="S25" s="117">
        <v>1600000</v>
      </c>
      <c r="T25" s="117"/>
      <c r="U25" s="160">
        <v>206000</v>
      </c>
      <c r="V25" s="160">
        <v>137000</v>
      </c>
      <c r="W25" s="160">
        <v>137000</v>
      </c>
      <c r="X25" s="117">
        <f t="shared" si="39"/>
        <v>480000</v>
      </c>
      <c r="Y25" s="144">
        <f t="shared" si="40"/>
        <v>30</v>
      </c>
      <c r="AA25" s="160">
        <v>130000</v>
      </c>
      <c r="AB25" s="160">
        <v>130000</v>
      </c>
      <c r="AC25" s="160">
        <v>130000</v>
      </c>
      <c r="AD25" s="117">
        <f>AA25+AB25+AC25</f>
        <v>390000</v>
      </c>
      <c r="AE25" s="171">
        <f t="shared" si="59"/>
        <v>24.375</v>
      </c>
      <c r="AG25" s="117">
        <f t="shared" si="44"/>
        <v>870000</v>
      </c>
      <c r="AH25" s="117">
        <f t="shared" si="45"/>
        <v>54.375</v>
      </c>
      <c r="AJ25" s="160">
        <v>130000</v>
      </c>
      <c r="AK25" s="160">
        <v>130000</v>
      </c>
      <c r="AL25" s="160">
        <v>130000</v>
      </c>
      <c r="AM25" s="117">
        <f>AJ25+AK25+AL25</f>
        <v>390000</v>
      </c>
      <c r="AN25" s="171">
        <f t="shared" si="60"/>
        <v>24.375</v>
      </c>
      <c r="AP25" s="160">
        <v>130000</v>
      </c>
      <c r="AQ25" s="160">
        <v>130000</v>
      </c>
      <c r="AR25" s="160">
        <v>80000</v>
      </c>
      <c r="AS25" s="117">
        <f>AP25+AQ25+AR25</f>
        <v>340000</v>
      </c>
      <c r="AT25" s="171">
        <f t="shared" si="61"/>
        <v>21.25</v>
      </c>
      <c r="AV25" s="117">
        <f t="shared" si="52"/>
        <v>730000</v>
      </c>
      <c r="AW25" s="117">
        <f t="shared" si="53"/>
        <v>45.625</v>
      </c>
      <c r="AY25" s="117">
        <f t="shared" si="54"/>
        <v>1600000</v>
      </c>
      <c r="AZ25" s="117">
        <f t="shared" si="55"/>
        <v>100</v>
      </c>
      <c r="BB25" s="117">
        <f t="shared" si="56"/>
        <v>0</v>
      </c>
      <c r="BC25" s="117">
        <f t="shared" si="57"/>
        <v>0</v>
      </c>
      <c r="BD25" s="117">
        <f t="shared" si="58"/>
        <v>1600000</v>
      </c>
      <c r="BE25" s="93"/>
    </row>
    <row r="26" spans="1:57" ht="24.95" customHeight="1" thickBot="1" x14ac:dyDescent="0.25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2</v>
      </c>
      <c r="L26" s="83"/>
      <c r="M26" s="77"/>
      <c r="N26" s="128" t="s">
        <v>70</v>
      </c>
      <c r="O26" s="117">
        <v>17000</v>
      </c>
      <c r="P26" s="117">
        <v>98000</v>
      </c>
      <c r="Q26" s="117">
        <v>103000</v>
      </c>
      <c r="R26" s="117">
        <v>110000</v>
      </c>
      <c r="S26" s="117">
        <v>98000</v>
      </c>
      <c r="T26" s="117"/>
      <c r="U26" s="160">
        <v>10000</v>
      </c>
      <c r="V26" s="160">
        <v>8000</v>
      </c>
      <c r="W26" s="160">
        <v>23500</v>
      </c>
      <c r="X26" s="117">
        <f t="shared" si="39"/>
        <v>41500</v>
      </c>
      <c r="Y26" s="144">
        <f t="shared" si="40"/>
        <v>42.346938775510203</v>
      </c>
      <c r="AA26" s="160">
        <v>7000</v>
      </c>
      <c r="AB26" s="160">
        <v>6500</v>
      </c>
      <c r="AC26" s="160">
        <v>8000</v>
      </c>
      <c r="AD26" s="117">
        <f>AA26+AB26+AC26</f>
        <v>21500</v>
      </c>
      <c r="AE26" s="171">
        <f t="shared" si="59"/>
        <v>21.938775510204081</v>
      </c>
      <c r="AG26" s="117">
        <f t="shared" si="44"/>
        <v>63000</v>
      </c>
      <c r="AH26" s="117">
        <f t="shared" si="45"/>
        <v>64.285714285714292</v>
      </c>
      <c r="AJ26" s="160">
        <v>4000</v>
      </c>
      <c r="AK26" s="160">
        <v>5000</v>
      </c>
      <c r="AL26" s="160">
        <v>8000</v>
      </c>
      <c r="AM26" s="117">
        <f>AJ26+AK26+AL26</f>
        <v>17000</v>
      </c>
      <c r="AN26" s="171">
        <f t="shared" si="60"/>
        <v>17.346938775510203</v>
      </c>
      <c r="AP26" s="160">
        <v>9000</v>
      </c>
      <c r="AQ26" s="160">
        <v>5000</v>
      </c>
      <c r="AR26" s="160">
        <v>4000</v>
      </c>
      <c r="AS26" s="117">
        <f>AP26+AQ26+AR26</f>
        <v>18000</v>
      </c>
      <c r="AT26" s="171">
        <f t="shared" si="61"/>
        <v>18.367346938775512</v>
      </c>
      <c r="AV26" s="117">
        <f t="shared" si="52"/>
        <v>35000</v>
      </c>
      <c r="AW26" s="117">
        <f t="shared" si="53"/>
        <v>35.714285714285715</v>
      </c>
      <c r="AY26" s="117">
        <f t="shared" si="54"/>
        <v>98000</v>
      </c>
      <c r="AZ26" s="117">
        <f t="shared" si="55"/>
        <v>100</v>
      </c>
      <c r="BB26" s="117">
        <f t="shared" si="56"/>
        <v>0</v>
      </c>
      <c r="BC26" s="117">
        <f t="shared" si="57"/>
        <v>0</v>
      </c>
      <c r="BD26" s="117">
        <f t="shared" si="58"/>
        <v>98000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4</v>
      </c>
      <c r="L27" s="83"/>
      <c r="M27" s="77"/>
      <c r="N27" s="128" t="s">
        <v>63</v>
      </c>
      <c r="O27" s="117">
        <v>1000</v>
      </c>
      <c r="P27" s="117">
        <v>1000</v>
      </c>
      <c r="Q27" s="117">
        <v>1000</v>
      </c>
      <c r="R27" s="117">
        <v>1000</v>
      </c>
      <c r="S27" s="117">
        <v>1000</v>
      </c>
      <c r="T27" s="117"/>
      <c r="U27" s="160"/>
      <c r="V27" s="160"/>
      <c r="W27" s="160"/>
      <c r="X27" s="117">
        <f t="shared" si="39"/>
        <v>0</v>
      </c>
      <c r="Y27" s="144">
        <f t="shared" si="40"/>
        <v>0</v>
      </c>
      <c r="AA27" s="160">
        <v>1000</v>
      </c>
      <c r="AB27" s="160"/>
      <c r="AC27" s="160"/>
      <c r="AD27" s="117">
        <f>AA27+AB27+AC27</f>
        <v>1000</v>
      </c>
      <c r="AE27" s="171">
        <f t="shared" si="59"/>
        <v>100</v>
      </c>
      <c r="AG27" s="117">
        <f t="shared" si="44"/>
        <v>1000</v>
      </c>
      <c r="AH27" s="117">
        <f t="shared" si="45"/>
        <v>100</v>
      </c>
      <c r="AJ27" s="160"/>
      <c r="AK27" s="160"/>
      <c r="AL27" s="160"/>
      <c r="AM27" s="117">
        <f>AJ27+AK27+AL27</f>
        <v>0</v>
      </c>
      <c r="AN27" s="171">
        <f t="shared" si="60"/>
        <v>0</v>
      </c>
      <c r="AP27" s="160"/>
      <c r="AQ27" s="160"/>
      <c r="AR27" s="160"/>
      <c r="AS27" s="117">
        <f>AP27+AQ27+AR27</f>
        <v>0</v>
      </c>
      <c r="AT27" s="171">
        <f t="shared" si="61"/>
        <v>0</v>
      </c>
      <c r="AV27" s="117">
        <f t="shared" si="52"/>
        <v>0</v>
      </c>
      <c r="AW27" s="117">
        <f t="shared" si="53"/>
        <v>0</v>
      </c>
      <c r="AY27" s="117">
        <f t="shared" si="54"/>
        <v>1000</v>
      </c>
      <c r="AZ27" s="117">
        <f t="shared" si="55"/>
        <v>100</v>
      </c>
      <c r="BB27" s="117">
        <f t="shared" si="56"/>
        <v>0</v>
      </c>
      <c r="BC27" s="117">
        <f t="shared" si="57"/>
        <v>0</v>
      </c>
      <c r="BD27" s="117">
        <f t="shared" si="58"/>
        <v>1000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124" t="s">
        <v>52</v>
      </c>
      <c r="K28" s="82"/>
      <c r="L28" s="83"/>
      <c r="M28" s="77"/>
      <c r="N28" s="101" t="s">
        <v>53</v>
      </c>
      <c r="O28" s="102">
        <v>47000</v>
      </c>
      <c r="P28" s="103">
        <f>P29+P30+P31+P32</f>
        <v>41000</v>
      </c>
      <c r="Q28" s="125">
        <f>Q29+Q30+Q31+Q32</f>
        <v>48000</v>
      </c>
      <c r="R28" s="126">
        <f>R29+R30+R31+R32</f>
        <v>51000</v>
      </c>
      <c r="S28" s="103">
        <f>S29+S30+S31+S32</f>
        <v>41000</v>
      </c>
      <c r="T28" s="103"/>
      <c r="U28" s="103">
        <f>U29+U30+U31+U32</f>
        <v>0</v>
      </c>
      <c r="V28" s="103">
        <f>V29+V30+V31+V32</f>
        <v>5000</v>
      </c>
      <c r="W28" s="103">
        <f>W29+W30+W31+W32</f>
        <v>9000</v>
      </c>
      <c r="X28" s="103">
        <f t="shared" si="39"/>
        <v>14000</v>
      </c>
      <c r="Y28" s="103">
        <f t="shared" si="40"/>
        <v>34.146341463414636</v>
      </c>
      <c r="AA28" s="103">
        <f>AA29+AA30+AA31+AA32</f>
        <v>3500</v>
      </c>
      <c r="AB28" s="103">
        <f>AB29+AB30+AB31+AB32</f>
        <v>3500</v>
      </c>
      <c r="AC28" s="103">
        <f>AC29+AC30+AC31+AC32</f>
        <v>4000</v>
      </c>
      <c r="AD28" s="103">
        <f t="shared" si="42"/>
        <v>11000</v>
      </c>
      <c r="AE28" s="103">
        <f>AD28/(S28/100)</f>
        <v>26.829268292682926</v>
      </c>
      <c r="AG28" s="103">
        <f t="shared" si="44"/>
        <v>25000</v>
      </c>
      <c r="AH28" s="103">
        <f t="shared" si="45"/>
        <v>60.975609756097562</v>
      </c>
      <c r="AJ28" s="103">
        <f>AJ29+AJ30+AJ31+AJ32</f>
        <v>3500</v>
      </c>
      <c r="AK28" s="103">
        <f>AK29+AK30+AK31+AK32</f>
        <v>3500</v>
      </c>
      <c r="AL28" s="103">
        <f>AL29+AL30+AL31+AL32</f>
        <v>4000</v>
      </c>
      <c r="AM28" s="103">
        <f t="shared" si="47"/>
        <v>11000</v>
      </c>
      <c r="AN28" s="103">
        <f>AM28/(S28/100)</f>
        <v>26.829268292682926</v>
      </c>
      <c r="AP28" s="103">
        <f>AP29+AP30+AP31+AP32</f>
        <v>2000</v>
      </c>
      <c r="AQ28" s="103">
        <f>AQ29+AQ30+AQ31+AQ32</f>
        <v>2000</v>
      </c>
      <c r="AR28" s="103">
        <f>AR29+AR30+AR31+AR32</f>
        <v>1000</v>
      </c>
      <c r="AS28" s="103">
        <f t="shared" si="50"/>
        <v>5000</v>
      </c>
      <c r="AT28" s="103">
        <f>AS28/(S28/100)</f>
        <v>12.195121951219512</v>
      </c>
      <c r="AV28" s="103">
        <f t="shared" si="52"/>
        <v>16000</v>
      </c>
      <c r="AW28" s="103">
        <f t="shared" si="53"/>
        <v>39.024390243902438</v>
      </c>
      <c r="AY28" s="103">
        <f t="shared" si="54"/>
        <v>41000</v>
      </c>
      <c r="AZ28" s="103">
        <f t="shared" si="55"/>
        <v>100</v>
      </c>
      <c r="BB28" s="102">
        <f t="shared" si="56"/>
        <v>0</v>
      </c>
      <c r="BC28" s="103">
        <f t="shared" si="57"/>
        <v>0</v>
      </c>
      <c r="BD28" s="103">
        <f t="shared" si="58"/>
        <v>41000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2</v>
      </c>
      <c r="L29" s="83"/>
      <c r="M29" s="77"/>
      <c r="N29" s="128" t="s">
        <v>54</v>
      </c>
      <c r="O29" s="129">
        <v>9000</v>
      </c>
      <c r="P29" s="117">
        <v>12000</v>
      </c>
      <c r="Q29" s="117">
        <v>13000</v>
      </c>
      <c r="R29" s="117">
        <v>13000</v>
      </c>
      <c r="S29" s="117">
        <v>12000</v>
      </c>
      <c r="T29" s="117"/>
      <c r="U29" s="160"/>
      <c r="V29" s="160"/>
      <c r="W29" s="160">
        <v>4000</v>
      </c>
      <c r="X29" s="117">
        <f t="shared" si="39"/>
        <v>4000</v>
      </c>
      <c r="Y29" s="144">
        <f t="shared" si="40"/>
        <v>33.333333333333336</v>
      </c>
      <c r="AA29" s="160">
        <v>1000</v>
      </c>
      <c r="AB29" s="160">
        <v>1000</v>
      </c>
      <c r="AC29" s="160">
        <v>1000</v>
      </c>
      <c r="AD29" s="117">
        <f t="shared" si="42"/>
        <v>3000</v>
      </c>
      <c r="AE29" s="144">
        <f>AD29/(S29/100)</f>
        <v>25</v>
      </c>
      <c r="AG29" s="117">
        <f t="shared" si="44"/>
        <v>7000</v>
      </c>
      <c r="AH29" s="117">
        <f t="shared" si="45"/>
        <v>58.333333333333336</v>
      </c>
      <c r="AJ29" s="160">
        <v>1000</v>
      </c>
      <c r="AK29" s="160">
        <v>1000</v>
      </c>
      <c r="AL29" s="160">
        <v>1000</v>
      </c>
      <c r="AM29" s="117">
        <f t="shared" si="47"/>
        <v>3000</v>
      </c>
      <c r="AN29" s="144">
        <f>AM29/(S29/100)</f>
        <v>25</v>
      </c>
      <c r="AP29" s="160">
        <v>1000</v>
      </c>
      <c r="AQ29" s="160">
        <v>1000</v>
      </c>
      <c r="AR29" s="160"/>
      <c r="AS29" s="117">
        <f t="shared" si="50"/>
        <v>2000</v>
      </c>
      <c r="AT29" s="144">
        <f>AS29/(S29/100)</f>
        <v>16.666666666666668</v>
      </c>
      <c r="AV29" s="117">
        <f t="shared" si="52"/>
        <v>5000</v>
      </c>
      <c r="AW29" s="117">
        <f t="shared" si="53"/>
        <v>41.666666666666664</v>
      </c>
      <c r="AY29" s="117">
        <f t="shared" si="54"/>
        <v>12000</v>
      </c>
      <c r="AZ29" s="117">
        <f t="shared" si="55"/>
        <v>100</v>
      </c>
      <c r="BB29" s="117">
        <f t="shared" si="56"/>
        <v>0</v>
      </c>
      <c r="BC29" s="117">
        <f t="shared" si="57"/>
        <v>0</v>
      </c>
      <c r="BD29" s="117">
        <f t="shared" si="58"/>
        <v>12000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3</v>
      </c>
      <c r="L30" s="83"/>
      <c r="M30" s="77"/>
      <c r="N30" s="128" t="s">
        <v>66</v>
      </c>
      <c r="O30" s="129">
        <v>30000</v>
      </c>
      <c r="P30" s="117">
        <v>21000</v>
      </c>
      <c r="Q30" s="117">
        <v>23000</v>
      </c>
      <c r="R30" s="117">
        <v>25000</v>
      </c>
      <c r="S30" s="117">
        <v>21000</v>
      </c>
      <c r="T30" s="117"/>
      <c r="U30" s="160"/>
      <c r="V30" s="160">
        <v>4000</v>
      </c>
      <c r="W30" s="160">
        <v>2000</v>
      </c>
      <c r="X30" s="117">
        <f t="shared" si="39"/>
        <v>6000</v>
      </c>
      <c r="Y30" s="144">
        <f t="shared" si="40"/>
        <v>28.571428571428573</v>
      </c>
      <c r="AA30" s="160">
        <v>2000</v>
      </c>
      <c r="AB30" s="160">
        <v>2000</v>
      </c>
      <c r="AC30" s="160">
        <v>2000</v>
      </c>
      <c r="AD30" s="117">
        <f t="shared" si="42"/>
        <v>6000</v>
      </c>
      <c r="AE30" s="144">
        <f>AD30/(S30/100)</f>
        <v>28.571428571428573</v>
      </c>
      <c r="AG30" s="117">
        <f t="shared" si="44"/>
        <v>12000</v>
      </c>
      <c r="AH30" s="117">
        <f t="shared" si="45"/>
        <v>57.142857142857146</v>
      </c>
      <c r="AJ30" s="160">
        <v>2000</v>
      </c>
      <c r="AK30" s="160">
        <v>2000</v>
      </c>
      <c r="AL30" s="160">
        <v>2000</v>
      </c>
      <c r="AM30" s="117">
        <f t="shared" si="47"/>
        <v>6000</v>
      </c>
      <c r="AN30" s="144">
        <f>AM30/(S30/100)</f>
        <v>28.571428571428573</v>
      </c>
      <c r="AP30" s="160">
        <v>1000</v>
      </c>
      <c r="AQ30" s="160">
        <v>1000</v>
      </c>
      <c r="AR30" s="160">
        <v>1000</v>
      </c>
      <c r="AS30" s="117">
        <f t="shared" si="50"/>
        <v>3000</v>
      </c>
      <c r="AT30" s="144">
        <f>AS30/(S30/100)</f>
        <v>14.285714285714286</v>
      </c>
      <c r="AV30" s="117">
        <f t="shared" si="52"/>
        <v>9000</v>
      </c>
      <c r="AW30" s="117">
        <f t="shared" si="53"/>
        <v>42.857142857142854</v>
      </c>
      <c r="AY30" s="117">
        <f t="shared" si="54"/>
        <v>21000</v>
      </c>
      <c r="AZ30" s="117">
        <f t="shared" si="55"/>
        <v>100</v>
      </c>
      <c r="BB30" s="117">
        <f t="shared" si="56"/>
        <v>0</v>
      </c>
      <c r="BC30" s="117">
        <f t="shared" si="57"/>
        <v>0</v>
      </c>
      <c r="BD30" s="117">
        <f t="shared" si="58"/>
        <v>21000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81"/>
      <c r="J31" s="78"/>
      <c r="K31" s="127">
        <v>5</v>
      </c>
      <c r="L31" s="83"/>
      <c r="M31" s="77"/>
      <c r="N31" s="128" t="s">
        <v>55</v>
      </c>
      <c r="O31" s="129">
        <v>2000</v>
      </c>
      <c r="P31" s="117">
        <v>2000</v>
      </c>
      <c r="Q31" s="117">
        <v>6000</v>
      </c>
      <c r="R31" s="117">
        <v>6000</v>
      </c>
      <c r="S31" s="117">
        <v>2000</v>
      </c>
      <c r="T31" s="117"/>
      <c r="U31" s="160"/>
      <c r="V31" s="160">
        <v>1000</v>
      </c>
      <c r="W31" s="160">
        <v>1000</v>
      </c>
      <c r="X31" s="117">
        <f t="shared" si="39"/>
        <v>2000</v>
      </c>
      <c r="Y31" s="144">
        <f t="shared" si="40"/>
        <v>100</v>
      </c>
      <c r="AA31" s="160"/>
      <c r="AB31" s="160"/>
      <c r="AC31" s="160"/>
      <c r="AD31" s="117">
        <f t="shared" si="42"/>
        <v>0</v>
      </c>
      <c r="AE31" s="144">
        <f>AD31/(S31/100)</f>
        <v>0</v>
      </c>
      <c r="AG31" s="117">
        <f t="shared" si="44"/>
        <v>2000</v>
      </c>
      <c r="AH31" s="117">
        <f t="shared" si="45"/>
        <v>100</v>
      </c>
      <c r="AJ31" s="160"/>
      <c r="AK31" s="160"/>
      <c r="AL31" s="160"/>
      <c r="AM31" s="117">
        <f t="shared" si="47"/>
        <v>0</v>
      </c>
      <c r="AN31" s="144">
        <f>AM31/(S31/100)</f>
        <v>0</v>
      </c>
      <c r="AP31" s="160"/>
      <c r="AQ31" s="160"/>
      <c r="AR31" s="160"/>
      <c r="AS31" s="117">
        <f t="shared" si="50"/>
        <v>0</v>
      </c>
      <c r="AT31" s="144">
        <f>AS31/(S31/100)</f>
        <v>0</v>
      </c>
      <c r="AV31" s="117">
        <f t="shared" si="52"/>
        <v>0</v>
      </c>
      <c r="AW31" s="117">
        <f t="shared" si="53"/>
        <v>0</v>
      </c>
      <c r="AY31" s="117">
        <f t="shared" si="54"/>
        <v>2000</v>
      </c>
      <c r="AZ31" s="117">
        <f t="shared" si="55"/>
        <v>100</v>
      </c>
      <c r="BB31" s="117">
        <f t="shared" si="56"/>
        <v>0</v>
      </c>
      <c r="BC31" s="117">
        <f t="shared" si="57"/>
        <v>0</v>
      </c>
      <c r="BD31" s="117">
        <f t="shared" si="58"/>
        <v>2000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81"/>
      <c r="J32" s="78"/>
      <c r="K32" s="127">
        <v>7</v>
      </c>
      <c r="L32" s="83"/>
      <c r="M32" s="77"/>
      <c r="N32" s="128" t="s">
        <v>56</v>
      </c>
      <c r="O32" s="129">
        <v>6000</v>
      </c>
      <c r="P32" s="117">
        <v>6000</v>
      </c>
      <c r="Q32" s="117">
        <v>6000</v>
      </c>
      <c r="R32" s="117">
        <v>7000</v>
      </c>
      <c r="S32" s="117">
        <v>6000</v>
      </c>
      <c r="T32" s="117"/>
      <c r="U32" s="160"/>
      <c r="V32" s="160"/>
      <c r="W32" s="160">
        <v>2000</v>
      </c>
      <c r="X32" s="117">
        <f t="shared" si="39"/>
        <v>2000</v>
      </c>
      <c r="Y32" s="144">
        <f t="shared" si="40"/>
        <v>33.333333333333336</v>
      </c>
      <c r="AA32" s="160">
        <v>500</v>
      </c>
      <c r="AB32" s="160">
        <v>500</v>
      </c>
      <c r="AC32" s="160">
        <v>1000</v>
      </c>
      <c r="AD32" s="117">
        <f t="shared" si="42"/>
        <v>2000</v>
      </c>
      <c r="AE32" s="144">
        <f>AD32/(S32/100)</f>
        <v>33.333333333333336</v>
      </c>
      <c r="AG32" s="117">
        <f t="shared" si="44"/>
        <v>4000</v>
      </c>
      <c r="AH32" s="117">
        <f t="shared" si="45"/>
        <v>66.666666666666671</v>
      </c>
      <c r="AJ32" s="160">
        <v>500</v>
      </c>
      <c r="AK32" s="160">
        <v>500</v>
      </c>
      <c r="AL32" s="160">
        <v>1000</v>
      </c>
      <c r="AM32" s="117">
        <f t="shared" si="47"/>
        <v>2000</v>
      </c>
      <c r="AN32" s="144">
        <f>AM32/(S32/100)</f>
        <v>33.333333333333336</v>
      </c>
      <c r="AP32" s="160"/>
      <c r="AQ32" s="160"/>
      <c r="AR32" s="160"/>
      <c r="AS32" s="117">
        <f t="shared" si="50"/>
        <v>0</v>
      </c>
      <c r="AT32" s="144">
        <f>AS32/(S32/100)</f>
        <v>0</v>
      </c>
      <c r="AV32" s="117">
        <f t="shared" si="52"/>
        <v>2000</v>
      </c>
      <c r="AW32" s="117">
        <f t="shared" si="53"/>
        <v>33.333333333333336</v>
      </c>
      <c r="AY32" s="117">
        <f t="shared" si="54"/>
        <v>6000</v>
      </c>
      <c r="AZ32" s="117">
        <f t="shared" si="55"/>
        <v>100</v>
      </c>
      <c r="BB32" s="117">
        <f t="shared" si="56"/>
        <v>0</v>
      </c>
      <c r="BC32" s="117">
        <f t="shared" si="57"/>
        <v>0</v>
      </c>
      <c r="BD32" s="117">
        <f t="shared" si="58"/>
        <v>6000</v>
      </c>
      <c r="BE32" s="93"/>
    </row>
    <row r="33" spans="1:58" ht="24.95" customHeight="1" x14ac:dyDescent="0.2">
      <c r="A33" s="74"/>
      <c r="B33" s="76"/>
      <c r="C33" s="76"/>
      <c r="D33" s="77"/>
      <c r="E33" s="78"/>
      <c r="F33" s="76"/>
      <c r="G33" s="104"/>
      <c r="H33" s="106" t="s">
        <v>49</v>
      </c>
      <c r="I33" s="107"/>
      <c r="J33" s="108"/>
      <c r="K33" s="109"/>
      <c r="L33" s="110"/>
      <c r="M33" s="111"/>
      <c r="N33" s="112" t="s">
        <v>50</v>
      </c>
      <c r="O33" s="113">
        <v>547000</v>
      </c>
      <c r="P33" s="114">
        <f>P34</f>
        <v>108000</v>
      </c>
      <c r="Q33" s="115">
        <f>Q34</f>
        <v>128000</v>
      </c>
      <c r="R33" s="116">
        <f>R34</f>
        <v>132000</v>
      </c>
      <c r="S33" s="114">
        <f>S34</f>
        <v>108000</v>
      </c>
      <c r="T33" s="114"/>
      <c r="U33" s="114">
        <f>U34</f>
        <v>0</v>
      </c>
      <c r="V33" s="114">
        <f>V34</f>
        <v>0</v>
      </c>
      <c r="W33" s="114">
        <f>W34</f>
        <v>88000</v>
      </c>
      <c r="X33" s="114">
        <f>X34</f>
        <v>88000</v>
      </c>
      <c r="Y33" s="114">
        <f t="shared" si="40"/>
        <v>81.481481481481481</v>
      </c>
      <c r="AA33" s="114">
        <f>AA34</f>
        <v>3500</v>
      </c>
      <c r="AB33" s="114">
        <f>AB34</f>
        <v>3500</v>
      </c>
      <c r="AC33" s="114">
        <f>AC34</f>
        <v>3500</v>
      </c>
      <c r="AD33" s="114">
        <f>AD34</f>
        <v>10500</v>
      </c>
      <c r="AE33" s="114">
        <f t="shared" si="43"/>
        <v>9.7222222222222214</v>
      </c>
      <c r="AG33" s="114">
        <f t="shared" si="44"/>
        <v>98500</v>
      </c>
      <c r="AH33" s="114">
        <f t="shared" si="45"/>
        <v>91.203703703703709</v>
      </c>
      <c r="AJ33" s="114">
        <f>AJ34</f>
        <v>3500</v>
      </c>
      <c r="AK33" s="114">
        <f>AK34</f>
        <v>2000</v>
      </c>
      <c r="AL33" s="114">
        <f>AL34</f>
        <v>2000</v>
      </c>
      <c r="AM33" s="114">
        <f>AM34</f>
        <v>7500</v>
      </c>
      <c r="AN33" s="114">
        <f t="shared" si="48"/>
        <v>6.9444444444444446</v>
      </c>
      <c r="AP33" s="114">
        <f>AP34</f>
        <v>1000</v>
      </c>
      <c r="AQ33" s="114">
        <f>AQ34</f>
        <v>1000</v>
      </c>
      <c r="AR33" s="114">
        <f>AR34</f>
        <v>0</v>
      </c>
      <c r="AS33" s="114">
        <f>AS34</f>
        <v>2000</v>
      </c>
      <c r="AT33" s="114">
        <f t="shared" si="51"/>
        <v>1.8518518518518519</v>
      </c>
      <c r="AV33" s="114">
        <f>AV34</f>
        <v>1000</v>
      </c>
      <c r="AW33" s="114">
        <f t="shared" si="53"/>
        <v>0.92592592592592593</v>
      </c>
      <c r="AY33" s="114">
        <f>AY34</f>
        <v>108000</v>
      </c>
      <c r="AZ33" s="114">
        <f t="shared" si="55"/>
        <v>100</v>
      </c>
      <c r="BB33" s="113">
        <f t="shared" si="56"/>
        <v>0</v>
      </c>
      <c r="BC33" s="117">
        <f t="shared" si="57"/>
        <v>0</v>
      </c>
      <c r="BD33" s="114">
        <f t="shared" si="58"/>
        <v>108000</v>
      </c>
      <c r="BE33" s="93"/>
    </row>
    <row r="34" spans="1:58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118">
        <v>2</v>
      </c>
      <c r="J34" s="78"/>
      <c r="K34" s="82"/>
      <c r="L34" s="83"/>
      <c r="M34" s="77"/>
      <c r="N34" s="119" t="s">
        <v>51</v>
      </c>
      <c r="O34" s="120">
        <v>547000</v>
      </c>
      <c r="P34" s="121">
        <f>P35+P38+P40</f>
        <v>108000</v>
      </c>
      <c r="Q34" s="122">
        <f>Q35+Q38+Q40</f>
        <v>128000</v>
      </c>
      <c r="R34" s="123">
        <f>R35+R38+R40</f>
        <v>132000</v>
      </c>
      <c r="S34" s="121">
        <f>S35+S38+S40</f>
        <v>108000</v>
      </c>
      <c r="T34" s="121"/>
      <c r="U34" s="121">
        <f t="shared" ref="U34:AD34" si="62">U35+U38+U40</f>
        <v>0</v>
      </c>
      <c r="V34" s="121">
        <f t="shared" si="62"/>
        <v>0</v>
      </c>
      <c r="W34" s="121">
        <f t="shared" si="62"/>
        <v>88000</v>
      </c>
      <c r="X34" s="121">
        <f t="shared" si="62"/>
        <v>88000</v>
      </c>
      <c r="Y34" s="121">
        <f t="shared" si="62"/>
        <v>215.40229885057471</v>
      </c>
      <c r="Z34" s="121">
        <f t="shared" si="62"/>
        <v>0</v>
      </c>
      <c r="AA34" s="121">
        <f>AA35+AA38+AA40</f>
        <v>3500</v>
      </c>
      <c r="AB34" s="121">
        <f>AB35+AB38+AB40</f>
        <v>3500</v>
      </c>
      <c r="AC34" s="121">
        <f>AC35+AC38+AC40</f>
        <v>3500</v>
      </c>
      <c r="AD34" s="121">
        <f t="shared" si="62"/>
        <v>10500</v>
      </c>
      <c r="AE34" s="121">
        <f t="shared" si="43"/>
        <v>9.7222222222222214</v>
      </c>
      <c r="AG34" s="121">
        <f t="shared" si="44"/>
        <v>98500</v>
      </c>
      <c r="AH34" s="121">
        <f t="shared" si="45"/>
        <v>91.203703703703709</v>
      </c>
      <c r="AJ34" s="121">
        <f>AJ35+AJ38+AJ40</f>
        <v>3500</v>
      </c>
      <c r="AK34" s="121">
        <f>AK35+AK38+AK40</f>
        <v>2000</v>
      </c>
      <c r="AL34" s="121">
        <f>AL35+AL38+AL40</f>
        <v>2000</v>
      </c>
      <c r="AM34" s="121">
        <f>AM35+AM38+AM40</f>
        <v>7500</v>
      </c>
      <c r="AN34" s="121">
        <f t="shared" si="48"/>
        <v>6.9444444444444446</v>
      </c>
      <c r="AP34" s="121">
        <f>AP35+AP38+AP40</f>
        <v>1000</v>
      </c>
      <c r="AQ34" s="121">
        <f>AQ35+AQ38+AQ40</f>
        <v>1000</v>
      </c>
      <c r="AR34" s="121">
        <f>AR35+AR38+AR40</f>
        <v>0</v>
      </c>
      <c r="AS34" s="121">
        <f>AS35+AS38+AS40</f>
        <v>2000</v>
      </c>
      <c r="AT34" s="121">
        <f t="shared" si="51"/>
        <v>1.8518518518518519</v>
      </c>
      <c r="AV34" s="121">
        <f>AV35</f>
        <v>1000</v>
      </c>
      <c r="AW34" s="121">
        <f t="shared" si="53"/>
        <v>0.92592592592592593</v>
      </c>
      <c r="AY34" s="121">
        <f>AY35+AY38+AY40</f>
        <v>108000</v>
      </c>
      <c r="AZ34" s="121">
        <f t="shared" si="55"/>
        <v>100</v>
      </c>
      <c r="BB34" s="120">
        <f t="shared" si="56"/>
        <v>0</v>
      </c>
      <c r="BC34" s="117">
        <f t="shared" si="57"/>
        <v>0</v>
      </c>
      <c r="BD34" s="121">
        <f t="shared" si="58"/>
        <v>108000</v>
      </c>
      <c r="BE34" s="93"/>
    </row>
    <row r="35" spans="1:58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124" t="s">
        <v>60</v>
      </c>
      <c r="K35" s="82"/>
      <c r="L35" s="83"/>
      <c r="M35" s="77"/>
      <c r="N35" s="101" t="s">
        <v>61</v>
      </c>
      <c r="O35" s="102">
        <v>525000</v>
      </c>
      <c r="P35" s="103">
        <f>P36+P37</f>
        <v>87000</v>
      </c>
      <c r="Q35" s="125">
        <f>Q36+Q37</f>
        <v>106000</v>
      </c>
      <c r="R35" s="126">
        <f>R36+R37</f>
        <v>108000</v>
      </c>
      <c r="S35" s="103">
        <f>S36+S37</f>
        <v>87000</v>
      </c>
      <c r="T35" s="103"/>
      <c r="U35" s="103">
        <f>U36+U37</f>
        <v>0</v>
      </c>
      <c r="V35" s="103">
        <f>V36+V37</f>
        <v>0</v>
      </c>
      <c r="W35" s="103">
        <f>W36+W37</f>
        <v>83000</v>
      </c>
      <c r="X35" s="103">
        <f>X36+X37</f>
        <v>83000</v>
      </c>
      <c r="Y35" s="103">
        <f t="shared" si="40"/>
        <v>95.402298850574709</v>
      </c>
      <c r="AA35" s="103">
        <f>AA36+AA37</f>
        <v>1000</v>
      </c>
      <c r="AB35" s="103">
        <f>AB36+AB37</f>
        <v>1000</v>
      </c>
      <c r="AC35" s="103">
        <f>AC36+AC37</f>
        <v>1000</v>
      </c>
      <c r="AD35" s="103">
        <f>AD36+AD37</f>
        <v>3000</v>
      </c>
      <c r="AE35" s="103">
        <f t="shared" si="43"/>
        <v>3.4482758620689653</v>
      </c>
      <c r="AG35" s="103">
        <f t="shared" si="44"/>
        <v>86000</v>
      </c>
      <c r="AH35" s="103">
        <f t="shared" si="45"/>
        <v>98.850574712643677</v>
      </c>
      <c r="AJ35" s="103">
        <f>AJ36+AJ37</f>
        <v>1000</v>
      </c>
      <c r="AK35" s="103">
        <f>AK36+AK37</f>
        <v>0</v>
      </c>
      <c r="AL35" s="103">
        <f>AL36+AL37</f>
        <v>0</v>
      </c>
      <c r="AM35" s="103">
        <f>AM36+AM37</f>
        <v>1000</v>
      </c>
      <c r="AN35" s="103">
        <f t="shared" si="48"/>
        <v>1.1494252873563218</v>
      </c>
      <c r="AP35" s="103">
        <f>AP36+AP37</f>
        <v>0</v>
      </c>
      <c r="AQ35" s="103">
        <f>AQ36+AQ37</f>
        <v>0</v>
      </c>
      <c r="AR35" s="103">
        <f>AR36+AR37</f>
        <v>0</v>
      </c>
      <c r="AS35" s="103">
        <f>AS36+AS37</f>
        <v>0</v>
      </c>
      <c r="AT35" s="103">
        <f t="shared" si="51"/>
        <v>0</v>
      </c>
      <c r="AV35" s="103">
        <f>AV36+AV37</f>
        <v>1000</v>
      </c>
      <c r="AW35" s="103">
        <f t="shared" si="53"/>
        <v>1.1494252873563218</v>
      </c>
      <c r="AY35" s="103">
        <f>AY36+AY37</f>
        <v>87000</v>
      </c>
      <c r="AZ35" s="103">
        <f t="shared" si="55"/>
        <v>100</v>
      </c>
      <c r="BB35" s="102">
        <f t="shared" si="56"/>
        <v>0</v>
      </c>
      <c r="BC35" s="117">
        <f t="shared" si="57"/>
        <v>0</v>
      </c>
      <c r="BD35" s="103">
        <f t="shared" si="58"/>
        <v>87000</v>
      </c>
      <c r="BE35" s="93"/>
    </row>
    <row r="36" spans="1:58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78"/>
      <c r="K36" s="127">
        <v>1</v>
      </c>
      <c r="L36" s="83"/>
      <c r="M36" s="77"/>
      <c r="N36" s="128" t="s">
        <v>62</v>
      </c>
      <c r="O36" s="129">
        <v>520000</v>
      </c>
      <c r="P36" s="117">
        <v>81000</v>
      </c>
      <c r="Q36" s="117">
        <v>98000</v>
      </c>
      <c r="R36" s="117">
        <v>100000</v>
      </c>
      <c r="S36" s="117">
        <v>81000</v>
      </c>
      <c r="T36" s="117"/>
      <c r="U36" s="117"/>
      <c r="V36" s="117"/>
      <c r="W36" s="117">
        <v>81000</v>
      </c>
      <c r="X36" s="117">
        <f>SUM(U36:W36)</f>
        <v>81000</v>
      </c>
      <c r="Y36" s="117">
        <f t="shared" si="40"/>
        <v>100</v>
      </c>
      <c r="AA36" s="117"/>
      <c r="AB36" s="117"/>
      <c r="AC36" s="117"/>
      <c r="AD36" s="117">
        <f>SUM(AA36:AC36)</f>
        <v>0</v>
      </c>
      <c r="AE36" s="117">
        <f t="shared" si="43"/>
        <v>0</v>
      </c>
      <c r="AG36" s="117">
        <f t="shared" si="44"/>
        <v>81000</v>
      </c>
      <c r="AH36" s="117">
        <f t="shared" si="45"/>
        <v>100</v>
      </c>
      <c r="AJ36" s="117"/>
      <c r="AK36" s="117"/>
      <c r="AL36" s="117"/>
      <c r="AM36" s="117">
        <f>SUM(AJ36:AL36)</f>
        <v>0</v>
      </c>
      <c r="AN36" s="117">
        <f t="shared" si="48"/>
        <v>0</v>
      </c>
      <c r="AP36" s="117"/>
      <c r="AQ36" s="117"/>
      <c r="AR36" s="117"/>
      <c r="AS36" s="117">
        <f>SUM(AP36:AR36)</f>
        <v>0</v>
      </c>
      <c r="AT36" s="117">
        <f t="shared" si="51"/>
        <v>0</v>
      </c>
      <c r="AV36" s="117">
        <f>AM36+AS36</f>
        <v>0</v>
      </c>
      <c r="AW36" s="117">
        <f t="shared" si="53"/>
        <v>0</v>
      </c>
      <c r="AY36" s="117">
        <f t="shared" ref="AY36:AY44" si="63">AG36+AV36</f>
        <v>81000</v>
      </c>
      <c r="AZ36" s="117">
        <f t="shared" si="55"/>
        <v>100</v>
      </c>
      <c r="BB36" s="117">
        <f t="shared" si="56"/>
        <v>0</v>
      </c>
      <c r="BC36" s="117">
        <f t="shared" si="57"/>
        <v>0</v>
      </c>
      <c r="BD36" s="117">
        <f t="shared" si="58"/>
        <v>81000</v>
      </c>
      <c r="BE36" s="93"/>
    </row>
    <row r="37" spans="1:58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4</v>
      </c>
      <c r="L37" s="83"/>
      <c r="M37" s="77"/>
      <c r="N37" s="128" t="s">
        <v>63</v>
      </c>
      <c r="O37" s="129">
        <v>5000</v>
      </c>
      <c r="P37" s="117">
        <v>6000</v>
      </c>
      <c r="Q37" s="117">
        <v>8000</v>
      </c>
      <c r="R37" s="117">
        <v>8000</v>
      </c>
      <c r="S37" s="117">
        <v>6000</v>
      </c>
      <c r="T37" s="117"/>
      <c r="U37" s="117"/>
      <c r="V37" s="117"/>
      <c r="W37" s="117">
        <v>2000</v>
      </c>
      <c r="X37" s="117">
        <f>SUM(U37:W37)</f>
        <v>2000</v>
      </c>
      <c r="Y37" s="117">
        <f t="shared" si="40"/>
        <v>33.333333333333336</v>
      </c>
      <c r="AA37" s="117">
        <v>1000</v>
      </c>
      <c r="AB37" s="117">
        <v>1000</v>
      </c>
      <c r="AC37" s="117">
        <v>1000</v>
      </c>
      <c r="AD37" s="117">
        <f>SUM(AA37:AC37)</f>
        <v>3000</v>
      </c>
      <c r="AE37" s="117">
        <f t="shared" si="43"/>
        <v>50</v>
      </c>
      <c r="AG37" s="117">
        <f t="shared" si="44"/>
        <v>5000</v>
      </c>
      <c r="AH37" s="117">
        <f t="shared" si="45"/>
        <v>83.333333333333329</v>
      </c>
      <c r="AJ37" s="117">
        <v>1000</v>
      </c>
      <c r="AK37" s="117"/>
      <c r="AL37" s="117"/>
      <c r="AM37" s="117">
        <f>SUM(AJ37:AL37)</f>
        <v>1000</v>
      </c>
      <c r="AN37" s="117">
        <f t="shared" si="48"/>
        <v>16.666666666666668</v>
      </c>
      <c r="AP37" s="117"/>
      <c r="AQ37" s="117"/>
      <c r="AR37" s="117"/>
      <c r="AS37" s="117">
        <f>SUM(AP37:AR37)</f>
        <v>0</v>
      </c>
      <c r="AT37" s="117">
        <f t="shared" si="51"/>
        <v>0</v>
      </c>
      <c r="AV37" s="117">
        <f>AM37+AS37</f>
        <v>1000</v>
      </c>
      <c r="AW37" s="117">
        <f t="shared" si="53"/>
        <v>16.666666666666668</v>
      </c>
      <c r="AY37" s="117">
        <f t="shared" si="63"/>
        <v>6000</v>
      </c>
      <c r="AZ37" s="117">
        <f t="shared" si="55"/>
        <v>100</v>
      </c>
      <c r="BB37" s="117">
        <f t="shared" si="56"/>
        <v>0</v>
      </c>
      <c r="BC37" s="117">
        <f t="shared" si="57"/>
        <v>0</v>
      </c>
      <c r="BD37" s="117">
        <f t="shared" si="58"/>
        <v>6000</v>
      </c>
      <c r="BE37" s="93"/>
    </row>
    <row r="38" spans="1:58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24" t="s">
        <v>64</v>
      </c>
      <c r="K38" s="82"/>
      <c r="L38" s="83"/>
      <c r="M38" s="77"/>
      <c r="N38" s="101" t="s">
        <v>65</v>
      </c>
      <c r="O38" s="102">
        <v>3000</v>
      </c>
      <c r="P38" s="103">
        <f>P39</f>
        <v>1000</v>
      </c>
      <c r="Q38" s="125">
        <f>Q39</f>
        <v>1000</v>
      </c>
      <c r="R38" s="126">
        <f>R39</f>
        <v>1000</v>
      </c>
      <c r="S38" s="103">
        <f>S39</f>
        <v>1000</v>
      </c>
      <c r="T38" s="103"/>
      <c r="U38" s="103">
        <f>U39</f>
        <v>0</v>
      </c>
      <c r="V38" s="103">
        <f>V39</f>
        <v>0</v>
      </c>
      <c r="W38" s="103">
        <f>W39</f>
        <v>1000</v>
      </c>
      <c r="X38" s="103">
        <f>X39</f>
        <v>1000</v>
      </c>
      <c r="Y38" s="103">
        <f t="shared" si="40"/>
        <v>100</v>
      </c>
      <c r="AA38" s="103">
        <f>AA39</f>
        <v>0</v>
      </c>
      <c r="AB38" s="103">
        <f>AB39</f>
        <v>0</v>
      </c>
      <c r="AC38" s="103">
        <f>AC39</f>
        <v>0</v>
      </c>
      <c r="AD38" s="103">
        <f>AD39</f>
        <v>0</v>
      </c>
      <c r="AE38" s="103">
        <f t="shared" si="43"/>
        <v>0</v>
      </c>
      <c r="AG38" s="103">
        <f t="shared" si="44"/>
        <v>1000</v>
      </c>
      <c r="AH38" s="103">
        <f t="shared" si="45"/>
        <v>100</v>
      </c>
      <c r="AJ38" s="103">
        <f>AJ39</f>
        <v>0</v>
      </c>
      <c r="AK38" s="103">
        <f>AK39</f>
        <v>0</v>
      </c>
      <c r="AL38" s="103">
        <f>AL39</f>
        <v>0</v>
      </c>
      <c r="AM38" s="103">
        <f>AM39</f>
        <v>0</v>
      </c>
      <c r="AN38" s="103">
        <f t="shared" si="48"/>
        <v>0</v>
      </c>
      <c r="AP38" s="103">
        <f>AP39</f>
        <v>0</v>
      </c>
      <c r="AQ38" s="103">
        <f>AQ39</f>
        <v>0</v>
      </c>
      <c r="AR38" s="103">
        <f>AR39</f>
        <v>0</v>
      </c>
      <c r="AS38" s="103">
        <f>AS39</f>
        <v>0</v>
      </c>
      <c r="AT38" s="103">
        <f t="shared" si="51"/>
        <v>0</v>
      </c>
      <c r="AV38" s="103">
        <f>AV39</f>
        <v>0</v>
      </c>
      <c r="AW38" s="103">
        <f t="shared" si="53"/>
        <v>0</v>
      </c>
      <c r="AY38" s="103">
        <f t="shared" si="63"/>
        <v>1000</v>
      </c>
      <c r="AZ38" s="103">
        <f t="shared" si="55"/>
        <v>100</v>
      </c>
      <c r="BB38" s="103">
        <f t="shared" si="56"/>
        <v>0</v>
      </c>
      <c r="BC38" s="117">
        <f t="shared" si="57"/>
        <v>0</v>
      </c>
      <c r="BD38" s="103">
        <f t="shared" si="58"/>
        <v>1000</v>
      </c>
      <c r="BE38" s="93"/>
      <c r="BF38" s="248"/>
    </row>
    <row r="39" spans="1:58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4</v>
      </c>
      <c r="L39" s="83"/>
      <c r="M39" s="77"/>
      <c r="N39" s="128" t="s">
        <v>63</v>
      </c>
      <c r="O39" s="129">
        <v>3000</v>
      </c>
      <c r="P39" s="117">
        <v>1000</v>
      </c>
      <c r="Q39" s="117">
        <v>1000</v>
      </c>
      <c r="R39" s="117">
        <v>1000</v>
      </c>
      <c r="S39" s="117">
        <v>1000</v>
      </c>
      <c r="T39" s="117"/>
      <c r="U39" s="117"/>
      <c r="V39" s="117"/>
      <c r="W39" s="117">
        <v>1000</v>
      </c>
      <c r="X39" s="117">
        <f t="shared" ref="X39:X44" si="64">SUM(U39:W39)</f>
        <v>1000</v>
      </c>
      <c r="Y39" s="117">
        <f t="shared" si="40"/>
        <v>100</v>
      </c>
      <c r="AA39" s="117"/>
      <c r="AB39" s="117"/>
      <c r="AC39" s="117"/>
      <c r="AD39" s="117">
        <f t="shared" ref="AD39:AD44" si="65">SUM(AA39:AC39)</f>
        <v>0</v>
      </c>
      <c r="AE39" s="117">
        <f t="shared" si="43"/>
        <v>0</v>
      </c>
      <c r="AG39" s="117">
        <f t="shared" si="44"/>
        <v>1000</v>
      </c>
      <c r="AH39" s="117">
        <f t="shared" si="45"/>
        <v>100</v>
      </c>
      <c r="AJ39" s="117"/>
      <c r="AK39" s="117"/>
      <c r="AL39" s="117"/>
      <c r="AM39" s="117">
        <f t="shared" ref="AM39:AM44" si="66">SUM(AJ39:AL39)</f>
        <v>0</v>
      </c>
      <c r="AN39" s="117">
        <f t="shared" si="48"/>
        <v>0</v>
      </c>
      <c r="AP39" s="117"/>
      <c r="AQ39" s="117"/>
      <c r="AR39" s="117"/>
      <c r="AS39" s="117">
        <f t="shared" ref="AS39:AS44" si="67">SUM(AP39:AR39)</f>
        <v>0</v>
      </c>
      <c r="AT39" s="117">
        <f t="shared" si="51"/>
        <v>0</v>
      </c>
      <c r="AV39" s="117">
        <f t="shared" ref="AV39:AV44" si="68">AM39+AS39</f>
        <v>0</v>
      </c>
      <c r="AW39" s="117">
        <f t="shared" si="53"/>
        <v>0</v>
      </c>
      <c r="AY39" s="117">
        <f t="shared" si="63"/>
        <v>1000</v>
      </c>
      <c r="AZ39" s="117">
        <f t="shared" si="55"/>
        <v>100</v>
      </c>
      <c r="BB39" s="117">
        <f t="shared" si="56"/>
        <v>0</v>
      </c>
      <c r="BC39" s="117">
        <f t="shared" si="57"/>
        <v>0</v>
      </c>
      <c r="BD39" s="117">
        <f t="shared" si="58"/>
        <v>1000</v>
      </c>
      <c r="BF39" s="249"/>
    </row>
    <row r="40" spans="1:58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124" t="s">
        <v>52</v>
      </c>
      <c r="K40" s="82"/>
      <c r="L40" s="83"/>
      <c r="M40" s="77"/>
      <c r="N40" s="101" t="s">
        <v>53</v>
      </c>
      <c r="O40" s="102">
        <v>19000</v>
      </c>
      <c r="P40" s="103">
        <f>SUM(P41:P43)</f>
        <v>20000</v>
      </c>
      <c r="Q40" s="125">
        <f>SUM(Q41:Q43)</f>
        <v>21000</v>
      </c>
      <c r="R40" s="126">
        <f>SUM(R41:R43)</f>
        <v>23000</v>
      </c>
      <c r="S40" s="103">
        <f>SUM(S41:S43)</f>
        <v>20000</v>
      </c>
      <c r="T40" s="103"/>
      <c r="U40" s="103">
        <f>SUM(U41:U43)</f>
        <v>0</v>
      </c>
      <c r="V40" s="103">
        <f>SUM(V41:V43)</f>
        <v>0</v>
      </c>
      <c r="W40" s="103">
        <f>SUM(W41:W43)</f>
        <v>4000</v>
      </c>
      <c r="X40" s="103">
        <f t="shared" si="64"/>
        <v>4000</v>
      </c>
      <c r="Y40" s="103">
        <f t="shared" si="40"/>
        <v>20</v>
      </c>
      <c r="AA40" s="103">
        <f>SUM(AA41:AA43)</f>
        <v>2500</v>
      </c>
      <c r="AB40" s="103">
        <f>SUM(AB41:AB43)</f>
        <v>2500</v>
      </c>
      <c r="AC40" s="103">
        <f>SUM(AC41:AC43)</f>
        <v>2500</v>
      </c>
      <c r="AD40" s="103">
        <f t="shared" si="65"/>
        <v>7500</v>
      </c>
      <c r="AE40" s="103">
        <f t="shared" si="43"/>
        <v>37.5</v>
      </c>
      <c r="AG40" s="103">
        <f t="shared" si="44"/>
        <v>11500</v>
      </c>
      <c r="AH40" s="103">
        <f t="shared" si="45"/>
        <v>57.5</v>
      </c>
      <c r="AJ40" s="103">
        <f>SUM(AJ41:AJ43)</f>
        <v>2500</v>
      </c>
      <c r="AK40" s="103">
        <f>SUM(AK41:AK43)</f>
        <v>2000</v>
      </c>
      <c r="AL40" s="103">
        <f>SUM(AL41:AL43)</f>
        <v>2000</v>
      </c>
      <c r="AM40" s="103">
        <f t="shared" si="66"/>
        <v>6500</v>
      </c>
      <c r="AN40" s="103">
        <f t="shared" si="48"/>
        <v>32.5</v>
      </c>
      <c r="AP40" s="103">
        <f>SUM(AP41:AP43)</f>
        <v>1000</v>
      </c>
      <c r="AQ40" s="103">
        <f>SUM(AQ41:AQ43)</f>
        <v>1000</v>
      </c>
      <c r="AR40" s="103">
        <f>SUM(AR41:AR43)</f>
        <v>0</v>
      </c>
      <c r="AS40" s="103">
        <f t="shared" si="67"/>
        <v>2000</v>
      </c>
      <c r="AT40" s="103">
        <f t="shared" si="51"/>
        <v>10</v>
      </c>
      <c r="AV40" s="103">
        <f t="shared" si="68"/>
        <v>8500</v>
      </c>
      <c r="AW40" s="103">
        <f t="shared" si="53"/>
        <v>42.5</v>
      </c>
      <c r="AY40" s="103">
        <f t="shared" si="63"/>
        <v>20000</v>
      </c>
      <c r="AZ40" s="103">
        <f t="shared" si="55"/>
        <v>100</v>
      </c>
      <c r="BB40" s="102">
        <f t="shared" si="56"/>
        <v>0</v>
      </c>
      <c r="BC40" s="117">
        <f t="shared" si="57"/>
        <v>0</v>
      </c>
      <c r="BD40" s="103">
        <f t="shared" si="58"/>
        <v>20000</v>
      </c>
      <c r="BE40" s="93"/>
    </row>
    <row r="41" spans="1:58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78"/>
      <c r="K41" s="127">
        <v>2</v>
      </c>
      <c r="L41" s="83"/>
      <c r="M41" s="77"/>
      <c r="N41" s="128" t="s">
        <v>54</v>
      </c>
      <c r="O41" s="129">
        <v>10000</v>
      </c>
      <c r="P41" s="117">
        <v>5000</v>
      </c>
      <c r="Q41" s="117">
        <v>6000</v>
      </c>
      <c r="R41" s="117">
        <v>7000</v>
      </c>
      <c r="S41" s="117">
        <v>5000</v>
      </c>
      <c r="T41" s="117"/>
      <c r="U41" s="117"/>
      <c r="V41" s="117"/>
      <c r="W41" s="117">
        <v>1000</v>
      </c>
      <c r="X41" s="117">
        <f t="shared" si="64"/>
        <v>1000</v>
      </c>
      <c r="Y41" s="117">
        <f t="shared" si="40"/>
        <v>20</v>
      </c>
      <c r="AA41" s="117">
        <v>500</v>
      </c>
      <c r="AB41" s="117">
        <v>500</v>
      </c>
      <c r="AC41" s="117">
        <v>500</v>
      </c>
      <c r="AD41" s="117">
        <f t="shared" si="65"/>
        <v>1500</v>
      </c>
      <c r="AE41" s="117">
        <f t="shared" si="43"/>
        <v>30</v>
      </c>
      <c r="AG41" s="117">
        <f t="shared" si="44"/>
        <v>2500</v>
      </c>
      <c r="AH41" s="117">
        <f t="shared" si="45"/>
        <v>50</v>
      </c>
      <c r="AJ41" s="117">
        <v>500</v>
      </c>
      <c r="AK41" s="117">
        <v>1000</v>
      </c>
      <c r="AL41" s="117">
        <v>1000</v>
      </c>
      <c r="AM41" s="117">
        <f t="shared" si="66"/>
        <v>2500</v>
      </c>
      <c r="AN41" s="117">
        <f t="shared" si="48"/>
        <v>50</v>
      </c>
      <c r="AP41" s="117"/>
      <c r="AQ41" s="117"/>
      <c r="AR41" s="117"/>
      <c r="AS41" s="117">
        <f t="shared" si="67"/>
        <v>0</v>
      </c>
      <c r="AT41" s="117">
        <f t="shared" si="51"/>
        <v>0</v>
      </c>
      <c r="AV41" s="117">
        <f t="shared" si="68"/>
        <v>2500</v>
      </c>
      <c r="AW41" s="117">
        <f t="shared" si="53"/>
        <v>50</v>
      </c>
      <c r="AY41" s="117">
        <f t="shared" si="63"/>
        <v>5000</v>
      </c>
      <c r="AZ41" s="117">
        <f t="shared" si="55"/>
        <v>100</v>
      </c>
      <c r="BB41" s="117">
        <f t="shared" si="56"/>
        <v>0</v>
      </c>
      <c r="BC41" s="117">
        <f t="shared" si="57"/>
        <v>0</v>
      </c>
      <c r="BD41" s="117">
        <f t="shared" si="58"/>
        <v>5000</v>
      </c>
      <c r="BE41" s="93"/>
    </row>
    <row r="42" spans="1:58" ht="24.95" customHeight="1" x14ac:dyDescent="0.2">
      <c r="A42" s="74"/>
      <c r="B42" s="76"/>
      <c r="C42" s="76"/>
      <c r="D42" s="77"/>
      <c r="E42" s="78"/>
      <c r="F42" s="76"/>
      <c r="G42" s="79"/>
      <c r="H42" s="80"/>
      <c r="I42" s="81"/>
      <c r="J42" s="78"/>
      <c r="K42" s="127">
        <v>3</v>
      </c>
      <c r="L42" s="83"/>
      <c r="M42" s="77"/>
      <c r="N42" s="128" t="s">
        <v>66</v>
      </c>
      <c r="O42" s="129">
        <v>0</v>
      </c>
      <c r="P42" s="117">
        <v>5000</v>
      </c>
      <c r="Q42" s="117">
        <v>5000</v>
      </c>
      <c r="R42" s="117">
        <v>6000</v>
      </c>
      <c r="S42" s="117">
        <v>5000</v>
      </c>
      <c r="T42" s="117"/>
      <c r="U42" s="117"/>
      <c r="V42" s="117"/>
      <c r="W42" s="117">
        <v>1000</v>
      </c>
      <c r="X42" s="117">
        <f t="shared" si="64"/>
        <v>1000</v>
      </c>
      <c r="Y42" s="117">
        <f t="shared" si="40"/>
        <v>20</v>
      </c>
      <c r="AA42" s="117">
        <v>1000</v>
      </c>
      <c r="AB42" s="117">
        <v>1000</v>
      </c>
      <c r="AC42" s="117">
        <v>1000</v>
      </c>
      <c r="AD42" s="117">
        <f t="shared" si="65"/>
        <v>3000</v>
      </c>
      <c r="AE42" s="117">
        <f t="shared" si="43"/>
        <v>60</v>
      </c>
      <c r="AG42" s="117">
        <f t="shared" si="44"/>
        <v>4000</v>
      </c>
      <c r="AH42" s="117">
        <f t="shared" si="45"/>
        <v>80</v>
      </c>
      <c r="AJ42" s="117">
        <v>1000</v>
      </c>
      <c r="AK42" s="117"/>
      <c r="AL42" s="117"/>
      <c r="AM42" s="117">
        <f t="shared" si="66"/>
        <v>1000</v>
      </c>
      <c r="AN42" s="117">
        <f t="shared" si="48"/>
        <v>20</v>
      </c>
      <c r="AP42" s="117"/>
      <c r="AQ42" s="117"/>
      <c r="AR42" s="117"/>
      <c r="AS42" s="117">
        <f t="shared" si="67"/>
        <v>0</v>
      </c>
      <c r="AT42" s="117">
        <f t="shared" si="51"/>
        <v>0</v>
      </c>
      <c r="AV42" s="117">
        <f t="shared" si="68"/>
        <v>1000</v>
      </c>
      <c r="AW42" s="117">
        <f t="shared" si="53"/>
        <v>20</v>
      </c>
      <c r="AY42" s="117">
        <f t="shared" si="63"/>
        <v>5000</v>
      </c>
      <c r="AZ42" s="117">
        <f t="shared" si="55"/>
        <v>100</v>
      </c>
      <c r="BB42" s="117">
        <f t="shared" si="56"/>
        <v>0</v>
      </c>
      <c r="BC42" s="117">
        <f t="shared" si="57"/>
        <v>0</v>
      </c>
      <c r="BD42" s="117">
        <f t="shared" si="58"/>
        <v>5000</v>
      </c>
      <c r="BE42" s="93"/>
    </row>
    <row r="43" spans="1:58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81"/>
      <c r="J43" s="78"/>
      <c r="K43" s="127">
        <v>7</v>
      </c>
      <c r="L43" s="83"/>
      <c r="M43" s="77"/>
      <c r="N43" s="128" t="s">
        <v>56</v>
      </c>
      <c r="O43" s="129">
        <v>6000</v>
      </c>
      <c r="P43" s="117">
        <v>10000</v>
      </c>
      <c r="Q43" s="117">
        <v>10000</v>
      </c>
      <c r="R43" s="117">
        <v>10000</v>
      </c>
      <c r="S43" s="117">
        <v>10000</v>
      </c>
      <c r="T43" s="117"/>
      <c r="U43" s="117"/>
      <c r="V43" s="117"/>
      <c r="W43" s="117">
        <v>2000</v>
      </c>
      <c r="X43" s="117">
        <f t="shared" si="64"/>
        <v>2000</v>
      </c>
      <c r="Y43" s="117">
        <f t="shared" si="40"/>
        <v>20</v>
      </c>
      <c r="AA43" s="117">
        <v>1000</v>
      </c>
      <c r="AB43" s="117">
        <v>1000</v>
      </c>
      <c r="AC43" s="117">
        <v>1000</v>
      </c>
      <c r="AD43" s="117">
        <f t="shared" si="65"/>
        <v>3000</v>
      </c>
      <c r="AE43" s="117">
        <f t="shared" si="43"/>
        <v>30</v>
      </c>
      <c r="AG43" s="117">
        <f t="shared" si="44"/>
        <v>5000</v>
      </c>
      <c r="AH43" s="117">
        <f t="shared" si="45"/>
        <v>50</v>
      </c>
      <c r="AJ43" s="117">
        <v>1000</v>
      </c>
      <c r="AK43" s="117">
        <v>1000</v>
      </c>
      <c r="AL43" s="117">
        <v>1000</v>
      </c>
      <c r="AM43" s="117">
        <f t="shared" si="66"/>
        <v>3000</v>
      </c>
      <c r="AN43" s="117">
        <f t="shared" si="48"/>
        <v>30</v>
      </c>
      <c r="AP43" s="117">
        <v>1000</v>
      </c>
      <c r="AQ43" s="117">
        <v>1000</v>
      </c>
      <c r="AR43" s="117"/>
      <c r="AS43" s="117">
        <f t="shared" si="67"/>
        <v>2000</v>
      </c>
      <c r="AT43" s="117">
        <f t="shared" si="51"/>
        <v>20</v>
      </c>
      <c r="AV43" s="117">
        <f t="shared" si="68"/>
        <v>5000</v>
      </c>
      <c r="AW43" s="117">
        <f t="shared" si="53"/>
        <v>50</v>
      </c>
      <c r="AY43" s="117">
        <f t="shared" si="63"/>
        <v>10000</v>
      </c>
      <c r="AZ43" s="117">
        <f t="shared" si="55"/>
        <v>100</v>
      </c>
      <c r="BB43" s="117">
        <f t="shared" si="56"/>
        <v>0</v>
      </c>
      <c r="BC43" s="117">
        <f t="shared" si="57"/>
        <v>0</v>
      </c>
      <c r="BD43" s="117">
        <f t="shared" si="58"/>
        <v>10000</v>
      </c>
      <c r="BE43" s="93"/>
    </row>
    <row r="44" spans="1:58" ht="24.95" customHeight="1" x14ac:dyDescent="0.2">
      <c r="A44" s="74"/>
      <c r="B44" s="76"/>
      <c r="C44" s="76"/>
      <c r="D44" s="77"/>
      <c r="E44" s="78"/>
      <c r="F44" s="76"/>
      <c r="G44" s="104"/>
      <c r="H44" s="130" t="s">
        <v>57</v>
      </c>
      <c r="I44" s="131"/>
      <c r="J44" s="132"/>
      <c r="K44" s="133"/>
      <c r="L44" s="134"/>
      <c r="M44" s="135"/>
      <c r="N44" s="136" t="s">
        <v>58</v>
      </c>
      <c r="O44" s="137">
        <v>65000</v>
      </c>
      <c r="P44" s="250">
        <f>P45</f>
        <v>19000</v>
      </c>
      <c r="Q44" s="251">
        <f>Q45</f>
        <v>18000</v>
      </c>
      <c r="R44" s="252">
        <f>R45</f>
        <v>28000</v>
      </c>
      <c r="S44" s="250">
        <f>S45</f>
        <v>19000</v>
      </c>
      <c r="T44" s="250"/>
      <c r="U44" s="253">
        <f>U45</f>
        <v>0</v>
      </c>
      <c r="V44" s="253">
        <f>V45</f>
        <v>0</v>
      </c>
      <c r="W44" s="253">
        <f>W45</f>
        <v>3000</v>
      </c>
      <c r="X44" s="253">
        <f t="shared" si="64"/>
        <v>3000</v>
      </c>
      <c r="Y44" s="253">
        <f t="shared" si="40"/>
        <v>15.789473684210526</v>
      </c>
      <c r="Z44" s="254"/>
      <c r="AA44" s="253">
        <f>AA45</f>
        <v>2000</v>
      </c>
      <c r="AB44" s="253">
        <f>AB45</f>
        <v>3000</v>
      </c>
      <c r="AC44" s="253">
        <f>AC45</f>
        <v>4000</v>
      </c>
      <c r="AD44" s="253">
        <f t="shared" si="65"/>
        <v>9000</v>
      </c>
      <c r="AE44" s="253">
        <f t="shared" si="43"/>
        <v>47.368421052631582</v>
      </c>
      <c r="AF44" s="254"/>
      <c r="AG44" s="253">
        <f t="shared" si="44"/>
        <v>12000</v>
      </c>
      <c r="AH44" s="253">
        <f t="shared" si="45"/>
        <v>63.157894736842103</v>
      </c>
      <c r="AI44" s="254"/>
      <c r="AJ44" s="253">
        <f>AJ45</f>
        <v>5000</v>
      </c>
      <c r="AK44" s="253">
        <f>AK45</f>
        <v>2000</v>
      </c>
      <c r="AL44" s="253">
        <f>AL45</f>
        <v>0</v>
      </c>
      <c r="AM44" s="253">
        <f t="shared" si="66"/>
        <v>7000</v>
      </c>
      <c r="AN44" s="253">
        <f t="shared" si="48"/>
        <v>36.842105263157897</v>
      </c>
      <c r="AO44" s="254"/>
      <c r="AP44" s="253">
        <f>AP45</f>
        <v>0</v>
      </c>
      <c r="AQ44" s="253">
        <f>AQ45</f>
        <v>0</v>
      </c>
      <c r="AR44" s="253">
        <f>AR45</f>
        <v>0</v>
      </c>
      <c r="AS44" s="253">
        <f t="shared" si="67"/>
        <v>0</v>
      </c>
      <c r="AT44" s="253">
        <f t="shared" si="51"/>
        <v>0</v>
      </c>
      <c r="AU44" s="254"/>
      <c r="AV44" s="253">
        <f t="shared" si="68"/>
        <v>7000</v>
      </c>
      <c r="AW44" s="253">
        <f t="shared" si="53"/>
        <v>36.842105263157897</v>
      </c>
      <c r="AX44" s="254"/>
      <c r="AY44" s="253">
        <f t="shared" si="63"/>
        <v>19000</v>
      </c>
      <c r="AZ44" s="253">
        <f t="shared" si="55"/>
        <v>100</v>
      </c>
      <c r="BA44" s="254"/>
      <c r="BB44" s="255">
        <f t="shared" si="56"/>
        <v>0</v>
      </c>
      <c r="BC44" s="253">
        <f t="shared" si="57"/>
        <v>0</v>
      </c>
      <c r="BD44" s="253">
        <f t="shared" si="58"/>
        <v>19000</v>
      </c>
      <c r="BE44" s="93"/>
    </row>
    <row r="45" spans="1:58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118">
        <v>2</v>
      </c>
      <c r="J45" s="78"/>
      <c r="K45" s="82"/>
      <c r="L45" s="83"/>
      <c r="M45" s="77"/>
      <c r="N45" s="119" t="s">
        <v>51</v>
      </c>
      <c r="O45" s="120">
        <v>65000</v>
      </c>
      <c r="P45" s="121">
        <f>P46+P48</f>
        <v>19000</v>
      </c>
      <c r="Q45" s="121">
        <f>Q46+Q48</f>
        <v>18000</v>
      </c>
      <c r="R45" s="121">
        <f>R46+R48</f>
        <v>28000</v>
      </c>
      <c r="S45" s="121">
        <f>S46+S48</f>
        <v>19000</v>
      </c>
      <c r="T45" s="121"/>
      <c r="U45" s="121">
        <f>U46+U48</f>
        <v>0</v>
      </c>
      <c r="V45" s="121">
        <f>V46+V48</f>
        <v>0</v>
      </c>
      <c r="W45" s="121">
        <f>W46+W48</f>
        <v>3000</v>
      </c>
      <c r="X45" s="121">
        <f t="shared" si="39"/>
        <v>3000</v>
      </c>
      <c r="Y45" s="121">
        <f t="shared" si="40"/>
        <v>15.789473684210526</v>
      </c>
      <c r="AA45" s="121">
        <f>AA46+AA48</f>
        <v>2000</v>
      </c>
      <c r="AB45" s="121">
        <f>AB46+AB48</f>
        <v>3000</v>
      </c>
      <c r="AC45" s="121">
        <f>AC46+AC48</f>
        <v>4000</v>
      </c>
      <c r="AD45" s="121">
        <f>AA45+AB45+AC45</f>
        <v>9000</v>
      </c>
      <c r="AE45" s="121">
        <f t="shared" si="43"/>
        <v>47.368421052631582</v>
      </c>
      <c r="AG45" s="121">
        <f t="shared" si="44"/>
        <v>12000</v>
      </c>
      <c r="AH45" s="121">
        <f t="shared" si="45"/>
        <v>63.157894736842103</v>
      </c>
      <c r="AJ45" s="121">
        <f>AJ46+AJ48</f>
        <v>5000</v>
      </c>
      <c r="AK45" s="121">
        <f>AK46+AK48</f>
        <v>2000</v>
      </c>
      <c r="AL45" s="121">
        <f>AL46+AL48</f>
        <v>0</v>
      </c>
      <c r="AM45" s="121">
        <f>AJ45+AK45+AL45</f>
        <v>7000</v>
      </c>
      <c r="AN45" s="121">
        <f t="shared" si="48"/>
        <v>36.842105263157897</v>
      </c>
      <c r="AP45" s="121">
        <f>AP46+AP48</f>
        <v>0</v>
      </c>
      <c r="AQ45" s="121">
        <f>AQ46+AQ48</f>
        <v>0</v>
      </c>
      <c r="AR45" s="121">
        <f>AR46+AR48</f>
        <v>0</v>
      </c>
      <c r="AS45" s="121">
        <f>AP45+AQ45+AR45</f>
        <v>0</v>
      </c>
      <c r="AT45" s="121">
        <f t="shared" si="51"/>
        <v>0</v>
      </c>
      <c r="AV45" s="121">
        <f t="shared" si="52"/>
        <v>7000</v>
      </c>
      <c r="AW45" s="121">
        <f t="shared" si="53"/>
        <v>36.842105263157897</v>
      </c>
      <c r="AY45" s="121">
        <f t="shared" si="54"/>
        <v>19000</v>
      </c>
      <c r="AZ45" s="121">
        <f t="shared" si="55"/>
        <v>100</v>
      </c>
      <c r="BB45" s="120">
        <f t="shared" si="56"/>
        <v>0</v>
      </c>
      <c r="BC45" s="121">
        <f t="shared" si="57"/>
        <v>0</v>
      </c>
      <c r="BD45" s="121">
        <f t="shared" si="58"/>
        <v>19000</v>
      </c>
      <c r="BE45" s="93"/>
    </row>
    <row r="46" spans="1:58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124" t="s">
        <v>60</v>
      </c>
      <c r="K46" s="82"/>
      <c r="L46" s="83"/>
      <c r="M46" s="77"/>
      <c r="N46" s="101" t="s">
        <v>61</v>
      </c>
      <c r="O46" s="102">
        <v>60000</v>
      </c>
      <c r="P46" s="103">
        <f>P47</f>
        <v>12000</v>
      </c>
      <c r="Q46" s="103">
        <f>Q47</f>
        <v>10000</v>
      </c>
      <c r="R46" s="103">
        <f>R47</f>
        <v>20000</v>
      </c>
      <c r="S46" s="103">
        <f>S47</f>
        <v>12000</v>
      </c>
      <c r="T46" s="103"/>
      <c r="U46" s="103">
        <f>U47</f>
        <v>0</v>
      </c>
      <c r="V46" s="103">
        <f>V47</f>
        <v>0</v>
      </c>
      <c r="W46" s="103">
        <f>W47</f>
        <v>2000</v>
      </c>
      <c r="X46" s="103">
        <f t="shared" si="39"/>
        <v>2000</v>
      </c>
      <c r="Y46" s="103">
        <f t="shared" si="40"/>
        <v>16.666666666666668</v>
      </c>
      <c r="AA46" s="103">
        <f>AA47</f>
        <v>2000</v>
      </c>
      <c r="AB46" s="103">
        <f>AB47</f>
        <v>3000</v>
      </c>
      <c r="AC46" s="103">
        <f>AC47</f>
        <v>3000</v>
      </c>
      <c r="AD46" s="103">
        <f>AA46+AB46+AC46</f>
        <v>8000</v>
      </c>
      <c r="AE46" s="103">
        <f t="shared" si="43"/>
        <v>66.666666666666671</v>
      </c>
      <c r="AG46" s="103">
        <f t="shared" si="44"/>
        <v>10000</v>
      </c>
      <c r="AH46" s="103">
        <f t="shared" si="45"/>
        <v>83.333333333333329</v>
      </c>
      <c r="AJ46" s="103">
        <f>AJ47</f>
        <v>2000</v>
      </c>
      <c r="AK46" s="103">
        <f>AK47</f>
        <v>0</v>
      </c>
      <c r="AL46" s="103">
        <f>AL47</f>
        <v>0</v>
      </c>
      <c r="AM46" s="103">
        <f>AJ46+AK46+AL46</f>
        <v>2000</v>
      </c>
      <c r="AN46" s="103">
        <f t="shared" si="48"/>
        <v>16.666666666666668</v>
      </c>
      <c r="AP46" s="103">
        <f>AP47</f>
        <v>0</v>
      </c>
      <c r="AQ46" s="103">
        <f>AQ47</f>
        <v>0</v>
      </c>
      <c r="AR46" s="103">
        <f>AR47</f>
        <v>0</v>
      </c>
      <c r="AS46" s="103">
        <f>AP46+AQ46+AR46</f>
        <v>0</v>
      </c>
      <c r="AT46" s="103">
        <f t="shared" si="51"/>
        <v>0</v>
      </c>
      <c r="AV46" s="103">
        <f t="shared" si="52"/>
        <v>2000</v>
      </c>
      <c r="AW46" s="103">
        <f t="shared" si="53"/>
        <v>16.666666666666668</v>
      </c>
      <c r="AY46" s="103">
        <f t="shared" si="54"/>
        <v>12000</v>
      </c>
      <c r="AZ46" s="103">
        <f t="shared" si="55"/>
        <v>100</v>
      </c>
      <c r="BB46" s="102">
        <f t="shared" si="56"/>
        <v>0</v>
      </c>
      <c r="BC46" s="103">
        <f t="shared" si="57"/>
        <v>0</v>
      </c>
      <c r="BD46" s="103">
        <f t="shared" si="58"/>
        <v>12000</v>
      </c>
      <c r="BE46" s="93"/>
    </row>
    <row r="47" spans="1:58" ht="24.95" customHeight="1" x14ac:dyDescent="0.2">
      <c r="A47" s="74"/>
      <c r="B47" s="76"/>
      <c r="C47" s="76"/>
      <c r="D47" s="77"/>
      <c r="E47" s="78"/>
      <c r="F47" s="76"/>
      <c r="G47" s="79"/>
      <c r="H47" s="80"/>
      <c r="I47" s="81"/>
      <c r="J47" s="78"/>
      <c r="K47" s="127">
        <v>1</v>
      </c>
      <c r="L47" s="83"/>
      <c r="M47" s="77"/>
      <c r="N47" s="128" t="s">
        <v>62</v>
      </c>
      <c r="O47" s="129">
        <v>60000</v>
      </c>
      <c r="P47" s="117">
        <v>12000</v>
      </c>
      <c r="Q47" s="117">
        <v>10000</v>
      </c>
      <c r="R47" s="117">
        <v>20000</v>
      </c>
      <c r="S47" s="117">
        <v>12000</v>
      </c>
      <c r="T47" s="117"/>
      <c r="U47" s="117"/>
      <c r="V47" s="117"/>
      <c r="W47" s="117">
        <v>2000</v>
      </c>
      <c r="X47" s="117">
        <f>SUM(U47:W47)</f>
        <v>2000</v>
      </c>
      <c r="Y47" s="117">
        <f t="shared" si="40"/>
        <v>16.666666666666668</v>
      </c>
      <c r="AA47" s="117">
        <v>2000</v>
      </c>
      <c r="AB47" s="117">
        <v>3000</v>
      </c>
      <c r="AC47" s="117">
        <v>3000</v>
      </c>
      <c r="AD47" s="117">
        <f>SUM(AA47:AC47)</f>
        <v>8000</v>
      </c>
      <c r="AE47" s="117">
        <f t="shared" si="43"/>
        <v>66.666666666666671</v>
      </c>
      <c r="AG47" s="117">
        <f t="shared" si="44"/>
        <v>10000</v>
      </c>
      <c r="AH47" s="117">
        <f t="shared" si="45"/>
        <v>83.333333333333329</v>
      </c>
      <c r="AJ47" s="117">
        <v>2000</v>
      </c>
      <c r="AK47" s="117"/>
      <c r="AL47" s="117"/>
      <c r="AM47" s="117">
        <f>SUM(AJ47:AL47)</f>
        <v>2000</v>
      </c>
      <c r="AN47" s="117">
        <f t="shared" si="48"/>
        <v>16.666666666666668</v>
      </c>
      <c r="AP47" s="117"/>
      <c r="AQ47" s="117"/>
      <c r="AR47" s="117"/>
      <c r="AS47" s="117">
        <f>SUM(AP47:AR47)</f>
        <v>0</v>
      </c>
      <c r="AT47" s="117">
        <f t="shared" si="51"/>
        <v>0</v>
      </c>
      <c r="AV47" s="117">
        <f t="shared" si="52"/>
        <v>2000</v>
      </c>
      <c r="AW47" s="117">
        <f t="shared" si="53"/>
        <v>16.666666666666668</v>
      </c>
      <c r="AY47" s="117">
        <f t="shared" si="54"/>
        <v>12000</v>
      </c>
      <c r="AZ47" s="144">
        <f t="shared" si="55"/>
        <v>100</v>
      </c>
      <c r="BB47" s="117">
        <f t="shared" si="56"/>
        <v>0</v>
      </c>
      <c r="BC47" s="117">
        <f>BB47/(P47/100)</f>
        <v>0</v>
      </c>
      <c r="BD47" s="117">
        <f t="shared" si="58"/>
        <v>12000</v>
      </c>
      <c r="BE47" s="93"/>
    </row>
    <row r="48" spans="1:58" ht="24.95" customHeight="1" x14ac:dyDescent="0.2">
      <c r="A48" s="74"/>
      <c r="B48" s="76"/>
      <c r="C48" s="76"/>
      <c r="D48" s="77"/>
      <c r="E48" s="78"/>
      <c r="F48" s="76"/>
      <c r="G48" s="79"/>
      <c r="H48" s="80"/>
      <c r="I48" s="81"/>
      <c r="J48" s="124" t="s">
        <v>52</v>
      </c>
      <c r="K48" s="82"/>
      <c r="L48" s="83"/>
      <c r="M48" s="77"/>
      <c r="N48" s="101" t="s">
        <v>53</v>
      </c>
      <c r="O48" s="102">
        <v>5000</v>
      </c>
      <c r="P48" s="103">
        <f>P49</f>
        <v>7000</v>
      </c>
      <c r="Q48" s="103">
        <f>Q49</f>
        <v>8000</v>
      </c>
      <c r="R48" s="103">
        <f>R49</f>
        <v>8000</v>
      </c>
      <c r="S48" s="103">
        <f>S49</f>
        <v>7000</v>
      </c>
      <c r="T48" s="103"/>
      <c r="U48" s="103">
        <f>U49</f>
        <v>0</v>
      </c>
      <c r="V48" s="103">
        <f>V49</f>
        <v>0</v>
      </c>
      <c r="W48" s="103">
        <f>W49</f>
        <v>1000</v>
      </c>
      <c r="X48" s="103">
        <f t="shared" si="39"/>
        <v>1000</v>
      </c>
      <c r="Y48" s="103">
        <f t="shared" si="40"/>
        <v>14.285714285714286</v>
      </c>
      <c r="AA48" s="103">
        <f>AA49</f>
        <v>0</v>
      </c>
      <c r="AB48" s="103">
        <f>AB49</f>
        <v>0</v>
      </c>
      <c r="AC48" s="103">
        <f>AC49</f>
        <v>1000</v>
      </c>
      <c r="AD48" s="103">
        <f>AA48+AB48+AC48</f>
        <v>1000</v>
      </c>
      <c r="AE48" s="103">
        <f t="shared" si="43"/>
        <v>14.285714285714286</v>
      </c>
      <c r="AG48" s="103">
        <f t="shared" si="44"/>
        <v>2000</v>
      </c>
      <c r="AH48" s="103">
        <f t="shared" si="45"/>
        <v>28.571428571428573</v>
      </c>
      <c r="AJ48" s="103">
        <f>AJ49</f>
        <v>3000</v>
      </c>
      <c r="AK48" s="103">
        <f>AK49</f>
        <v>2000</v>
      </c>
      <c r="AL48" s="103">
        <f>AL49</f>
        <v>0</v>
      </c>
      <c r="AM48" s="103">
        <f>AJ48+AK48+AL48</f>
        <v>5000</v>
      </c>
      <c r="AN48" s="103">
        <f t="shared" si="48"/>
        <v>71.428571428571431</v>
      </c>
      <c r="AP48" s="103">
        <f>AP49</f>
        <v>0</v>
      </c>
      <c r="AQ48" s="103">
        <f>AQ49</f>
        <v>0</v>
      </c>
      <c r="AR48" s="103">
        <f>AR49</f>
        <v>0</v>
      </c>
      <c r="AS48" s="103">
        <f>AP48+AQ48+AR48</f>
        <v>0</v>
      </c>
      <c r="AT48" s="103">
        <f t="shared" si="51"/>
        <v>0</v>
      </c>
      <c r="AV48" s="103">
        <f t="shared" si="52"/>
        <v>5000</v>
      </c>
      <c r="AW48" s="103">
        <f t="shared" si="53"/>
        <v>71.428571428571431</v>
      </c>
      <c r="AY48" s="103">
        <f t="shared" si="54"/>
        <v>7000</v>
      </c>
      <c r="AZ48" s="103">
        <f t="shared" si="55"/>
        <v>100</v>
      </c>
      <c r="BB48" s="102">
        <f t="shared" si="56"/>
        <v>0</v>
      </c>
      <c r="BC48" s="103">
        <f t="shared" si="57"/>
        <v>0</v>
      </c>
      <c r="BD48" s="103">
        <f t="shared" si="58"/>
        <v>7000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80"/>
      <c r="I49" s="81"/>
      <c r="J49" s="78"/>
      <c r="K49" s="127">
        <v>7</v>
      </c>
      <c r="L49" s="83"/>
      <c r="M49" s="77"/>
      <c r="N49" s="128" t="s">
        <v>56</v>
      </c>
      <c r="O49" s="129">
        <v>5000</v>
      </c>
      <c r="P49" s="117">
        <v>7000</v>
      </c>
      <c r="Q49" s="117">
        <v>8000</v>
      </c>
      <c r="R49" s="117">
        <v>8000</v>
      </c>
      <c r="S49" s="117">
        <v>7000</v>
      </c>
      <c r="T49" s="117"/>
      <c r="U49" s="117"/>
      <c r="V49" s="117"/>
      <c r="W49" s="117">
        <v>1000</v>
      </c>
      <c r="X49" s="117">
        <f>SUM(U49:W49)</f>
        <v>1000</v>
      </c>
      <c r="Y49" s="117">
        <f t="shared" si="40"/>
        <v>14.285714285714286</v>
      </c>
      <c r="AA49" s="117"/>
      <c r="AB49" s="117"/>
      <c r="AC49" s="117">
        <v>1000</v>
      </c>
      <c r="AD49" s="117">
        <f>SUM(AA49:AC49)</f>
        <v>1000</v>
      </c>
      <c r="AE49" s="117">
        <f t="shared" si="43"/>
        <v>14.285714285714286</v>
      </c>
      <c r="AG49" s="117">
        <f t="shared" si="44"/>
        <v>2000</v>
      </c>
      <c r="AH49" s="117">
        <f t="shared" si="45"/>
        <v>28.571428571428573</v>
      </c>
      <c r="AJ49" s="117">
        <v>3000</v>
      </c>
      <c r="AK49" s="117">
        <v>2000</v>
      </c>
      <c r="AL49" s="117"/>
      <c r="AM49" s="117">
        <f>SUM(AJ49:AL49)</f>
        <v>5000</v>
      </c>
      <c r="AN49" s="117">
        <f t="shared" si="48"/>
        <v>71.428571428571431</v>
      </c>
      <c r="AP49" s="117"/>
      <c r="AQ49" s="117"/>
      <c r="AR49" s="117"/>
      <c r="AS49" s="117">
        <f>SUM(AP49:AR49)</f>
        <v>0</v>
      </c>
      <c r="AT49" s="117">
        <f t="shared" si="51"/>
        <v>0</v>
      </c>
      <c r="AV49" s="117">
        <f t="shared" si="52"/>
        <v>5000</v>
      </c>
      <c r="AW49" s="117">
        <f t="shared" si="53"/>
        <v>71.428571428571431</v>
      </c>
      <c r="AY49" s="117">
        <f t="shared" si="54"/>
        <v>7000</v>
      </c>
      <c r="AZ49" s="144">
        <f t="shared" si="55"/>
        <v>100</v>
      </c>
      <c r="BB49" s="117">
        <f t="shared" si="56"/>
        <v>0</v>
      </c>
      <c r="BC49" s="117">
        <f>BB49/(P49/100)</f>
        <v>0</v>
      </c>
      <c r="BD49" s="117">
        <f t="shared" si="58"/>
        <v>7000</v>
      </c>
      <c r="BE49" s="93"/>
    </row>
    <row r="50" spans="1:57" ht="24.95" customHeight="1" x14ac:dyDescent="0.2">
      <c r="A50" s="74"/>
      <c r="B50" s="76"/>
      <c r="C50" s="76"/>
      <c r="D50" s="77"/>
      <c r="E50" s="78"/>
      <c r="F50" s="76"/>
      <c r="G50" s="79"/>
      <c r="H50" s="220" t="s">
        <v>71</v>
      </c>
      <c r="I50" s="221"/>
      <c r="J50" s="222"/>
      <c r="K50" s="223"/>
      <c r="L50" s="223"/>
      <c r="M50" s="224"/>
      <c r="N50" s="225" t="s">
        <v>72</v>
      </c>
      <c r="O50" s="226">
        <v>0</v>
      </c>
      <c r="P50" s="227">
        <f>P51</f>
        <v>2000</v>
      </c>
      <c r="Q50" s="227">
        <f t="shared" ref="Q50:R52" si="69">Q51</f>
        <v>4000</v>
      </c>
      <c r="R50" s="227">
        <f t="shared" si="69"/>
        <v>4000</v>
      </c>
      <c r="S50" s="227">
        <f>S51</f>
        <v>2000</v>
      </c>
      <c r="T50" s="227"/>
      <c r="U50" s="227">
        <f t="shared" ref="U50:W52" si="70">U51</f>
        <v>0</v>
      </c>
      <c r="V50" s="227">
        <f t="shared" si="70"/>
        <v>0</v>
      </c>
      <c r="W50" s="227">
        <f t="shared" si="70"/>
        <v>500</v>
      </c>
      <c r="X50" s="227">
        <f t="shared" si="39"/>
        <v>500</v>
      </c>
      <c r="Y50" s="227">
        <f t="shared" si="40"/>
        <v>25</v>
      </c>
      <c r="AA50" s="227">
        <f t="shared" ref="AA50:AC52" si="71">AA51</f>
        <v>0</v>
      </c>
      <c r="AB50" s="227">
        <f t="shared" si="71"/>
        <v>500</v>
      </c>
      <c r="AC50" s="227">
        <f t="shared" si="71"/>
        <v>0</v>
      </c>
      <c r="AD50" s="227">
        <f>AA50+AB50+AC50</f>
        <v>500</v>
      </c>
      <c r="AE50" s="227">
        <f t="shared" si="43"/>
        <v>25</v>
      </c>
      <c r="AG50" s="227">
        <f t="shared" si="44"/>
        <v>1000</v>
      </c>
      <c r="AH50" s="227">
        <f t="shared" si="45"/>
        <v>50</v>
      </c>
      <c r="AJ50" s="227">
        <f t="shared" ref="AJ50:AL52" si="72">AJ51</f>
        <v>0</v>
      </c>
      <c r="AK50" s="227">
        <f t="shared" si="72"/>
        <v>0</v>
      </c>
      <c r="AL50" s="227">
        <f t="shared" si="72"/>
        <v>0</v>
      </c>
      <c r="AM50" s="227">
        <f>AJ50+AK50+AL50</f>
        <v>0</v>
      </c>
      <c r="AN50" s="227">
        <f t="shared" si="48"/>
        <v>0</v>
      </c>
      <c r="AP50" s="227">
        <f t="shared" ref="AP50:AR52" si="73">AP51</f>
        <v>1000</v>
      </c>
      <c r="AQ50" s="227">
        <f t="shared" si="73"/>
        <v>0</v>
      </c>
      <c r="AR50" s="227">
        <f t="shared" si="73"/>
        <v>0</v>
      </c>
      <c r="AS50" s="227">
        <f>AP50+AQ50+AR50</f>
        <v>1000</v>
      </c>
      <c r="AT50" s="227">
        <f t="shared" si="51"/>
        <v>50</v>
      </c>
      <c r="AV50" s="227">
        <f t="shared" si="52"/>
        <v>1000</v>
      </c>
      <c r="AW50" s="227">
        <f t="shared" si="53"/>
        <v>50</v>
      </c>
      <c r="AY50" s="227">
        <f t="shared" si="54"/>
        <v>2000</v>
      </c>
      <c r="AZ50" s="227">
        <f t="shared" si="55"/>
        <v>100</v>
      </c>
      <c r="BB50" s="226">
        <f t="shared" si="56"/>
        <v>0</v>
      </c>
      <c r="BC50" s="227">
        <f t="shared" si="57"/>
        <v>0</v>
      </c>
      <c r="BD50" s="227">
        <f t="shared" si="58"/>
        <v>2000</v>
      </c>
      <c r="BE50" s="93"/>
    </row>
    <row r="51" spans="1:57" ht="24.95" customHeight="1" thickBot="1" x14ac:dyDescent="0.25">
      <c r="A51" s="74"/>
      <c r="B51" s="76"/>
      <c r="C51" s="76"/>
      <c r="D51" s="77"/>
      <c r="E51" s="78"/>
      <c r="F51" s="76"/>
      <c r="G51" s="79"/>
      <c r="H51" s="80"/>
      <c r="I51" s="118">
        <v>2</v>
      </c>
      <c r="J51" s="78"/>
      <c r="K51" s="76"/>
      <c r="L51" s="76"/>
      <c r="M51" s="77"/>
      <c r="N51" s="119" t="s">
        <v>51</v>
      </c>
      <c r="O51" s="120">
        <v>0</v>
      </c>
      <c r="P51" s="189">
        <f>P52</f>
        <v>2000</v>
      </c>
      <c r="Q51" s="189">
        <f t="shared" si="69"/>
        <v>4000</v>
      </c>
      <c r="R51" s="189">
        <f t="shared" si="69"/>
        <v>4000</v>
      </c>
      <c r="S51" s="189">
        <f>S52</f>
        <v>2000</v>
      </c>
      <c r="T51" s="189"/>
      <c r="U51" s="189">
        <f t="shared" si="70"/>
        <v>0</v>
      </c>
      <c r="V51" s="189">
        <f t="shared" si="70"/>
        <v>0</v>
      </c>
      <c r="W51" s="189">
        <f t="shared" si="70"/>
        <v>500</v>
      </c>
      <c r="X51" s="189">
        <f t="shared" si="39"/>
        <v>500</v>
      </c>
      <c r="Y51" s="189">
        <f t="shared" si="40"/>
        <v>25</v>
      </c>
      <c r="AA51" s="189">
        <f t="shared" si="71"/>
        <v>0</v>
      </c>
      <c r="AB51" s="189">
        <f t="shared" si="71"/>
        <v>500</v>
      </c>
      <c r="AC51" s="189">
        <f t="shared" si="71"/>
        <v>0</v>
      </c>
      <c r="AD51" s="189">
        <f>AA51+AB51+AC51</f>
        <v>500</v>
      </c>
      <c r="AE51" s="189">
        <f t="shared" si="43"/>
        <v>25</v>
      </c>
      <c r="AG51" s="189">
        <f t="shared" si="44"/>
        <v>1000</v>
      </c>
      <c r="AH51" s="189">
        <f t="shared" si="45"/>
        <v>50</v>
      </c>
      <c r="AJ51" s="189">
        <f t="shared" si="72"/>
        <v>0</v>
      </c>
      <c r="AK51" s="189">
        <f t="shared" si="72"/>
        <v>0</v>
      </c>
      <c r="AL51" s="189">
        <f t="shared" si="72"/>
        <v>0</v>
      </c>
      <c r="AM51" s="189">
        <f>AJ51+AK51+AL51</f>
        <v>0</v>
      </c>
      <c r="AN51" s="189">
        <f t="shared" si="48"/>
        <v>0</v>
      </c>
      <c r="AP51" s="189">
        <f t="shared" si="73"/>
        <v>1000</v>
      </c>
      <c r="AQ51" s="189">
        <f t="shared" si="73"/>
        <v>0</v>
      </c>
      <c r="AR51" s="189">
        <f t="shared" si="73"/>
        <v>0</v>
      </c>
      <c r="AS51" s="189">
        <f>AP51+AQ51+AR51</f>
        <v>1000</v>
      </c>
      <c r="AT51" s="189">
        <f t="shared" si="51"/>
        <v>50</v>
      </c>
      <c r="AV51" s="189">
        <f t="shared" si="52"/>
        <v>1000</v>
      </c>
      <c r="AW51" s="189">
        <f t="shared" si="53"/>
        <v>50</v>
      </c>
      <c r="AY51" s="189">
        <f t="shared" si="54"/>
        <v>2000</v>
      </c>
      <c r="AZ51" s="189">
        <f t="shared" si="55"/>
        <v>100</v>
      </c>
      <c r="BB51" s="120">
        <f t="shared" si="56"/>
        <v>0</v>
      </c>
      <c r="BC51" s="189">
        <f t="shared" si="57"/>
        <v>0</v>
      </c>
      <c r="BD51" s="189">
        <f t="shared" si="58"/>
        <v>2000</v>
      </c>
      <c r="BE51" s="93"/>
    </row>
    <row r="52" spans="1:57" ht="24.95" customHeight="1" thickBot="1" x14ac:dyDescent="0.25">
      <c r="A52" s="74"/>
      <c r="B52" s="76"/>
      <c r="C52" s="76"/>
      <c r="D52" s="77"/>
      <c r="E52" s="78"/>
      <c r="F52" s="76"/>
      <c r="G52" s="79"/>
      <c r="H52" s="191"/>
      <c r="I52" s="192"/>
      <c r="J52" s="124" t="s">
        <v>60</v>
      </c>
      <c r="K52" s="178"/>
      <c r="L52" s="178"/>
      <c r="M52" s="179"/>
      <c r="N52" s="101" t="s">
        <v>61</v>
      </c>
      <c r="O52" s="102">
        <v>0</v>
      </c>
      <c r="P52" s="193">
        <f>P53</f>
        <v>2000</v>
      </c>
      <c r="Q52" s="193">
        <f t="shared" si="69"/>
        <v>4000</v>
      </c>
      <c r="R52" s="193">
        <f t="shared" si="69"/>
        <v>4000</v>
      </c>
      <c r="S52" s="193">
        <f>S53</f>
        <v>2000</v>
      </c>
      <c r="T52" s="193"/>
      <c r="U52" s="193">
        <f t="shared" si="70"/>
        <v>0</v>
      </c>
      <c r="V52" s="193">
        <f t="shared" si="70"/>
        <v>0</v>
      </c>
      <c r="W52" s="193">
        <f t="shared" si="70"/>
        <v>500</v>
      </c>
      <c r="X52" s="193">
        <f t="shared" si="39"/>
        <v>500</v>
      </c>
      <c r="Y52" s="86">
        <f t="shared" si="40"/>
        <v>25</v>
      </c>
      <c r="AA52" s="193">
        <f t="shared" si="71"/>
        <v>0</v>
      </c>
      <c r="AB52" s="193">
        <f t="shared" si="71"/>
        <v>500</v>
      </c>
      <c r="AC52" s="193">
        <f t="shared" si="71"/>
        <v>0</v>
      </c>
      <c r="AD52" s="193">
        <f>AA52+AB52+AC52</f>
        <v>500</v>
      </c>
      <c r="AE52" s="170">
        <f t="shared" si="43"/>
        <v>25</v>
      </c>
      <c r="AG52" s="193">
        <f t="shared" si="44"/>
        <v>1000</v>
      </c>
      <c r="AH52" s="193">
        <f t="shared" si="45"/>
        <v>50</v>
      </c>
      <c r="AJ52" s="193">
        <f t="shared" si="72"/>
        <v>0</v>
      </c>
      <c r="AK52" s="193">
        <f t="shared" si="72"/>
        <v>0</v>
      </c>
      <c r="AL52" s="193">
        <f t="shared" si="72"/>
        <v>0</v>
      </c>
      <c r="AM52" s="193">
        <f>AJ52+AK52+AL52</f>
        <v>0</v>
      </c>
      <c r="AN52" s="170">
        <f t="shared" si="48"/>
        <v>0</v>
      </c>
      <c r="AP52" s="193">
        <f t="shared" si="73"/>
        <v>1000</v>
      </c>
      <c r="AQ52" s="193">
        <f t="shared" si="73"/>
        <v>0</v>
      </c>
      <c r="AR52" s="193">
        <f t="shared" si="73"/>
        <v>0</v>
      </c>
      <c r="AS52" s="193">
        <f>AP52+AQ52+AR52</f>
        <v>1000</v>
      </c>
      <c r="AT52" s="170">
        <f t="shared" si="51"/>
        <v>50</v>
      </c>
      <c r="AV52" s="193">
        <f t="shared" si="52"/>
        <v>1000</v>
      </c>
      <c r="AW52" s="86">
        <f t="shared" si="53"/>
        <v>50</v>
      </c>
      <c r="AY52" s="193">
        <f t="shared" si="54"/>
        <v>2000</v>
      </c>
      <c r="AZ52" s="193">
        <f t="shared" si="55"/>
        <v>100</v>
      </c>
      <c r="BB52" s="102">
        <f t="shared" si="56"/>
        <v>0</v>
      </c>
      <c r="BC52" s="193">
        <f t="shared" si="57"/>
        <v>0</v>
      </c>
      <c r="BD52" s="193">
        <f t="shared" si="58"/>
        <v>2000</v>
      </c>
      <c r="BE52" s="93"/>
    </row>
    <row r="53" spans="1:57" ht="24.95" customHeight="1" x14ac:dyDescent="0.2">
      <c r="A53" s="74"/>
      <c r="B53" s="76"/>
      <c r="C53" s="76"/>
      <c r="D53" s="77"/>
      <c r="E53" s="78"/>
      <c r="F53" s="76"/>
      <c r="G53" s="79"/>
      <c r="H53" s="80"/>
      <c r="I53" s="81"/>
      <c r="J53" s="78"/>
      <c r="K53" s="127">
        <v>1</v>
      </c>
      <c r="L53" s="83"/>
      <c r="M53" s="77"/>
      <c r="N53" s="128" t="s">
        <v>62</v>
      </c>
      <c r="O53" s="129">
        <v>0</v>
      </c>
      <c r="P53" s="117">
        <v>2000</v>
      </c>
      <c r="Q53" s="117">
        <v>4000</v>
      </c>
      <c r="R53" s="117">
        <v>4000</v>
      </c>
      <c r="S53" s="117">
        <v>2000</v>
      </c>
      <c r="T53" s="117"/>
      <c r="U53" s="117"/>
      <c r="V53" s="117"/>
      <c r="W53" s="117">
        <v>500</v>
      </c>
      <c r="X53" s="117">
        <f t="shared" si="39"/>
        <v>500</v>
      </c>
      <c r="Y53" s="86">
        <f t="shared" ref="Y53" si="74">X53/(S53/100)</f>
        <v>25</v>
      </c>
      <c r="AA53" s="117"/>
      <c r="AB53" s="117">
        <v>500</v>
      </c>
      <c r="AC53" s="117"/>
      <c r="AD53" s="117">
        <f>AA53+AB53+AC53</f>
        <v>500</v>
      </c>
      <c r="AE53" s="170">
        <f t="shared" si="43"/>
        <v>25</v>
      </c>
      <c r="AG53" s="117">
        <f t="shared" ref="AG53" si="75">X53+AD53</f>
        <v>1000</v>
      </c>
      <c r="AH53" s="117">
        <f t="shared" ref="AH53" si="76">AG53/(S53/100)</f>
        <v>50</v>
      </c>
      <c r="AJ53" s="117"/>
      <c r="AK53" s="117"/>
      <c r="AL53" s="117"/>
      <c r="AM53" s="117">
        <f>AJ53+AK53+AL53</f>
        <v>0</v>
      </c>
      <c r="AN53" s="170">
        <f t="shared" si="48"/>
        <v>0</v>
      </c>
      <c r="AP53" s="117">
        <v>1000</v>
      </c>
      <c r="AQ53" s="117"/>
      <c r="AR53" s="117"/>
      <c r="AS53" s="117">
        <f>AP53+AQ53+AR53</f>
        <v>1000</v>
      </c>
      <c r="AT53" s="170">
        <f t="shared" si="51"/>
        <v>50</v>
      </c>
      <c r="AV53" s="117">
        <f t="shared" si="52"/>
        <v>1000</v>
      </c>
      <c r="AW53" s="86">
        <f t="shared" si="53"/>
        <v>50</v>
      </c>
      <c r="AY53" s="117">
        <f t="shared" si="54"/>
        <v>2000</v>
      </c>
      <c r="AZ53" s="117">
        <f t="shared" si="55"/>
        <v>100</v>
      </c>
      <c r="BB53" s="117">
        <f t="shared" si="56"/>
        <v>0</v>
      </c>
      <c r="BC53" s="117">
        <f t="shared" si="57"/>
        <v>0</v>
      </c>
      <c r="BD53" s="117">
        <f t="shared" si="58"/>
        <v>2000</v>
      </c>
      <c r="BE53" s="93"/>
    </row>
    <row r="54" spans="1:57" ht="24.95" customHeight="1" x14ac:dyDescent="0.2">
      <c r="BD54" s="36"/>
    </row>
    <row r="55" spans="1:57" ht="18.75" customHeight="1" x14ac:dyDescent="0.2">
      <c r="BD55" s="36"/>
    </row>
    <row r="56" spans="1:57" ht="24.95" customHeight="1" x14ac:dyDescent="0.2">
      <c r="Q56" s="36" t="s">
        <v>168</v>
      </c>
      <c r="BD56" s="36"/>
    </row>
    <row r="57" spans="1:57" ht="24.95" customHeight="1" x14ac:dyDescent="0.2">
      <c r="BD57" s="36"/>
    </row>
    <row r="58" spans="1:57" ht="24.95" customHeight="1" x14ac:dyDescent="0.2">
      <c r="BD58" s="36"/>
    </row>
    <row r="59" spans="1:57" ht="24.95" customHeight="1" x14ac:dyDescent="0.2">
      <c r="BD59" s="36"/>
    </row>
    <row r="60" spans="1:57" ht="24.95" customHeight="1" x14ac:dyDescent="0.2">
      <c r="BD60" s="36"/>
    </row>
    <row r="61" spans="1:57" ht="24.95" customHeight="1" x14ac:dyDescent="0.2">
      <c r="BD61" s="36"/>
    </row>
    <row r="62" spans="1:57" ht="24.95" customHeight="1" x14ac:dyDescent="0.2">
      <c r="BD62" s="36"/>
    </row>
    <row r="63" spans="1:57" ht="24.95" customHeight="1" x14ac:dyDescent="0.2">
      <c r="BD63" s="36"/>
    </row>
    <row r="64" spans="1:57" ht="24.95" customHeight="1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ht="24.95" customHeight="1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ht="24.95" customHeight="1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ht="15" customHeight="1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ht="15" customHeight="1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ht="15" customHeight="1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ht="15" customHeight="1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ht="15" customHeight="1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  <row r="291" spans="16:56" x14ac:dyDescent="0.2"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6"/>
    </row>
    <row r="292" spans="16:56" x14ac:dyDescent="0.2"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6"/>
    </row>
    <row r="293" spans="16:56" x14ac:dyDescent="0.2"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6"/>
    </row>
    <row r="294" spans="16:56" x14ac:dyDescent="0.2"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6"/>
    </row>
    <row r="295" spans="16:56" x14ac:dyDescent="0.2"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6"/>
    </row>
    <row r="296" spans="16:56" x14ac:dyDescent="0.2"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6"/>
    </row>
    <row r="297" spans="16:56" x14ac:dyDescent="0.2"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6"/>
    </row>
    <row r="298" spans="16:56" x14ac:dyDescent="0.2"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6"/>
    </row>
    <row r="299" spans="16:56" x14ac:dyDescent="0.2"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6"/>
    </row>
    <row r="300" spans="16:56" x14ac:dyDescent="0.2"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6"/>
    </row>
    <row r="301" spans="16:56" x14ac:dyDescent="0.2"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6"/>
    </row>
    <row r="302" spans="16:56" x14ac:dyDescent="0.2"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6"/>
    </row>
    <row r="303" spans="16:56" x14ac:dyDescent="0.2"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6"/>
    </row>
    <row r="304" spans="16:56" x14ac:dyDescent="0.2"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6"/>
    </row>
    <row r="305" spans="16:56" x14ac:dyDescent="0.2"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6"/>
    </row>
    <row r="306" spans="16:56" x14ac:dyDescent="0.2"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6"/>
    </row>
    <row r="307" spans="16:56" x14ac:dyDescent="0.2"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6"/>
    </row>
    <row r="308" spans="16:56" x14ac:dyDescent="0.2"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6"/>
    </row>
    <row r="309" spans="16:56" x14ac:dyDescent="0.2"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6"/>
    </row>
    <row r="310" spans="16:56" x14ac:dyDescent="0.2"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6"/>
    </row>
    <row r="311" spans="16:56" x14ac:dyDescent="0.2"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6"/>
    </row>
    <row r="312" spans="16:56" x14ac:dyDescent="0.2"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6"/>
    </row>
    <row r="313" spans="16:56" x14ac:dyDescent="0.2"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6"/>
    </row>
    <row r="314" spans="16:56" x14ac:dyDescent="0.2"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6"/>
    </row>
    <row r="315" spans="16:56" x14ac:dyDescent="0.2"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6"/>
    </row>
    <row r="316" spans="16:56" x14ac:dyDescent="0.2"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6"/>
    </row>
    <row r="317" spans="16:56" x14ac:dyDescent="0.2"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6"/>
    </row>
    <row r="318" spans="16:56" x14ac:dyDescent="0.2"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6"/>
    </row>
    <row r="319" spans="16:56" x14ac:dyDescent="0.2"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6"/>
    </row>
    <row r="320" spans="16:56" x14ac:dyDescent="0.2"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6"/>
    </row>
    <row r="321" spans="16:56" x14ac:dyDescent="0.2"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6"/>
    </row>
    <row r="322" spans="16:56" x14ac:dyDescent="0.2"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6"/>
    </row>
    <row r="323" spans="16:56" x14ac:dyDescent="0.2"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6"/>
    </row>
    <row r="324" spans="16:56" x14ac:dyDescent="0.2"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6"/>
    </row>
    <row r="325" spans="16:56" x14ac:dyDescent="0.2"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6"/>
    </row>
    <row r="326" spans="16:56" x14ac:dyDescent="0.2"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6"/>
    </row>
    <row r="327" spans="16:56" x14ac:dyDescent="0.2"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6"/>
    </row>
    <row r="328" spans="16:56" x14ac:dyDescent="0.2"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6"/>
    </row>
    <row r="329" spans="16:56" x14ac:dyDescent="0.2"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6"/>
    </row>
    <row r="330" spans="16:56" x14ac:dyDescent="0.2"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6"/>
    </row>
    <row r="331" spans="16:56" x14ac:dyDescent="0.2"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6"/>
    </row>
    <row r="332" spans="16:56" x14ac:dyDescent="0.2"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6"/>
    </row>
    <row r="333" spans="16:56" x14ac:dyDescent="0.2"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6"/>
    </row>
    <row r="334" spans="16:56" x14ac:dyDescent="0.2"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6"/>
    </row>
    <row r="335" spans="16:56" x14ac:dyDescent="0.2"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6"/>
    </row>
    <row r="336" spans="16:56" x14ac:dyDescent="0.2"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6"/>
    </row>
    <row r="337" spans="16:56" x14ac:dyDescent="0.2"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6"/>
    </row>
    <row r="338" spans="16:56" x14ac:dyDescent="0.2"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6"/>
    </row>
    <row r="339" spans="16:56" x14ac:dyDescent="0.2"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6"/>
    </row>
    <row r="340" spans="16:56" x14ac:dyDescent="0.2"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6"/>
    </row>
    <row r="341" spans="16:56" x14ac:dyDescent="0.2"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6"/>
    </row>
    <row r="342" spans="16:56" x14ac:dyDescent="0.2"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6"/>
    </row>
    <row r="343" spans="16:56" x14ac:dyDescent="0.2"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6"/>
    </row>
    <row r="344" spans="16:56" x14ac:dyDescent="0.2"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6"/>
    </row>
    <row r="345" spans="16:56" x14ac:dyDescent="0.2"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6"/>
    </row>
    <row r="346" spans="16:56" x14ac:dyDescent="0.2"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6"/>
    </row>
    <row r="347" spans="16:56" x14ac:dyDescent="0.2"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6"/>
    </row>
    <row r="348" spans="16:56" x14ac:dyDescent="0.2"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6"/>
    </row>
    <row r="349" spans="16:56" x14ac:dyDescent="0.2"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6"/>
    </row>
    <row r="350" spans="16:56" x14ac:dyDescent="0.2"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6"/>
    </row>
    <row r="351" spans="16:56" x14ac:dyDescent="0.2"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6"/>
    </row>
    <row r="352" spans="16:56" x14ac:dyDescent="0.2"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6"/>
    </row>
    <row r="353" spans="16:56" x14ac:dyDescent="0.2"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6"/>
    </row>
    <row r="354" spans="16:56" x14ac:dyDescent="0.2"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6"/>
    </row>
    <row r="355" spans="16:56" x14ac:dyDescent="0.2"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6"/>
    </row>
    <row r="356" spans="16:56" x14ac:dyDescent="0.2"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6"/>
    </row>
    <row r="357" spans="16:56" x14ac:dyDescent="0.2"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6"/>
    </row>
    <row r="358" spans="16:56" x14ac:dyDescent="0.2"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6"/>
    </row>
    <row r="359" spans="16:56" x14ac:dyDescent="0.2"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6"/>
    </row>
    <row r="360" spans="16:56" x14ac:dyDescent="0.2"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6"/>
    </row>
    <row r="361" spans="16:56" x14ac:dyDescent="0.2"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6"/>
    </row>
    <row r="362" spans="16:56" x14ac:dyDescent="0.2"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6"/>
    </row>
    <row r="363" spans="16:56" x14ac:dyDescent="0.2"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60"/>
  <sheetViews>
    <sheetView zoomScale="81" zoomScaleNormal="81" workbookViewId="0">
      <pane xSplit="17" ySplit="12" topLeftCell="AR25" activePane="bottomRight" state="frozen"/>
      <selection activeCell="E26" sqref="E26"/>
      <selection pane="topRight" activeCell="E26" sqref="E26"/>
      <selection pane="bottomLeft" activeCell="E26" sqref="E26"/>
      <selection pane="bottomRight" activeCell="AS2" sqref="AS2"/>
    </sheetView>
  </sheetViews>
  <sheetFormatPr defaultRowHeight="12.75" x14ac:dyDescent="0.2"/>
  <cols>
    <col min="1" max="3" width="4" style="38" customWidth="1"/>
    <col min="4" max="4" width="5.425781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2" width="10.5703125" style="36" customWidth="1"/>
    <col min="23" max="23" width="11.85546875" style="36" customWidth="1"/>
    <col min="24" max="24" width="13.140625" style="36" customWidth="1"/>
    <col min="25" max="25" width="9.85546875" style="36" customWidth="1"/>
    <col min="26" max="26" width="1.7109375" style="36" customWidth="1"/>
    <col min="27" max="27" width="10.7109375" style="36" customWidth="1"/>
    <col min="28" max="28" width="12.5703125" style="36" customWidth="1"/>
    <col min="29" max="29" width="10.28515625" style="36" customWidth="1"/>
    <col min="30" max="30" width="14.7109375" style="36" customWidth="1"/>
    <col min="31" max="31" width="7.85546875" style="36" customWidth="1"/>
    <col min="32" max="32" width="2.42578125" style="36" customWidth="1"/>
    <col min="33" max="33" width="12.42578125" style="36" customWidth="1"/>
    <col min="34" max="34" width="9.28515625" style="36" customWidth="1"/>
    <col min="35" max="35" width="3" style="36" customWidth="1"/>
    <col min="36" max="36" width="11.7109375" style="36" customWidth="1"/>
    <col min="37" max="37" width="10.28515625" style="36" customWidth="1"/>
    <col min="38" max="38" width="10.5703125" style="36" customWidth="1"/>
    <col min="39" max="39" width="12.140625" style="36" customWidth="1"/>
    <col min="40" max="40" width="11.7109375" style="36" customWidth="1"/>
    <col min="41" max="41" width="2.42578125" style="36" customWidth="1"/>
    <col min="42" max="42" width="12.28515625" style="36" customWidth="1"/>
    <col min="43" max="43" width="10.5703125" style="36" customWidth="1"/>
    <col min="44" max="44" width="8.42578125" style="36" customWidth="1"/>
    <col min="45" max="48" width="6.28515625" style="36" customWidth="1"/>
    <col min="49" max="49" width="11.7109375" style="36" customWidth="1"/>
    <col min="50" max="50" width="3.28515625" style="36" customWidth="1"/>
    <col min="51" max="51" width="14.5703125" style="36" customWidth="1"/>
    <col min="52" max="52" width="11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9.25" customHeight="1" x14ac:dyDescent="0.25">
      <c r="A5" s="383" t="s">
        <v>172</v>
      </c>
      <c r="B5" s="383"/>
      <c r="C5" s="383"/>
      <c r="D5" s="383" t="s">
        <v>174</v>
      </c>
      <c r="E5" s="574" t="s">
        <v>104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39000</v>
      </c>
      <c r="T11" s="72"/>
      <c r="U11" s="72">
        <f t="shared" ref="U11:W13" si="0">U12</f>
        <v>0</v>
      </c>
      <c r="V11" s="72">
        <f t="shared" si="0"/>
        <v>0</v>
      </c>
      <c r="W11" s="72">
        <f t="shared" si="0"/>
        <v>10500</v>
      </c>
      <c r="X11" s="72">
        <f t="shared" ref="X11:X12" si="1">U11+V11+W11</f>
        <v>10500</v>
      </c>
      <c r="Y11" s="72">
        <f>X11/(S11/100)</f>
        <v>26.923076923076923</v>
      </c>
      <c r="Z11" s="73"/>
      <c r="AA11" s="72">
        <f t="shared" ref="AA11:AC13" si="2">AA12</f>
        <v>20000</v>
      </c>
      <c r="AB11" s="72">
        <f t="shared" si="2"/>
        <v>5000</v>
      </c>
      <c r="AC11" s="72">
        <f t="shared" si="2"/>
        <v>3500</v>
      </c>
      <c r="AD11" s="72">
        <f t="shared" ref="AD11:AD12" si="3">AA11+AB11+AC11</f>
        <v>28500</v>
      </c>
      <c r="AE11" s="72">
        <f>AD11/(S11/100)</f>
        <v>73.07692307692308</v>
      </c>
      <c r="AF11" s="73"/>
      <c r="AG11" s="72">
        <f t="shared" ref="AG11:AG12" si="4">X11+AD11</f>
        <v>39000</v>
      </c>
      <c r="AH11" s="72">
        <f>AG11/(S11/100)</f>
        <v>100</v>
      </c>
      <c r="AI11" s="73"/>
      <c r="AJ11" s="72">
        <f t="shared" ref="AJ11:AL13" si="5">AJ12</f>
        <v>0</v>
      </c>
      <c r="AK11" s="72">
        <f t="shared" si="5"/>
        <v>0</v>
      </c>
      <c r="AL11" s="72">
        <f t="shared" si="5"/>
        <v>0</v>
      </c>
      <c r="AM11" s="72">
        <f t="shared" ref="AM11:AM12" si="6">AJ11+AK11+AL11</f>
        <v>0</v>
      </c>
      <c r="AN11" s="72">
        <f>AM11/(S11/100)</f>
        <v>0</v>
      </c>
      <c r="AO11" s="73"/>
      <c r="AP11" s="72">
        <f t="shared" ref="AP11:AR13" si="7">AP12</f>
        <v>0</v>
      </c>
      <c r="AQ11" s="72">
        <f t="shared" si="7"/>
        <v>0</v>
      </c>
      <c r="AR11" s="72">
        <f t="shared" si="7"/>
        <v>0</v>
      </c>
      <c r="AS11" s="72">
        <f t="shared" ref="AS11:AS12" si="8">AP11+AQ11+AR11</f>
        <v>0</v>
      </c>
      <c r="AT11" s="72">
        <f>AS11/(S11/100)</f>
        <v>0</v>
      </c>
      <c r="AU11" s="73"/>
      <c r="AV11" s="72">
        <f t="shared" ref="AV11:AV12" si="9">AM11+AS11</f>
        <v>0</v>
      </c>
      <c r="AW11" s="72">
        <f>AV11/(S11/100)</f>
        <v>0</v>
      </c>
      <c r="AX11" s="73"/>
      <c r="AY11" s="72">
        <f>AG11+AV11</f>
        <v>39000</v>
      </c>
      <c r="AZ11" s="72">
        <f>AY11/(S11/100)</f>
        <v>100</v>
      </c>
      <c r="BA11" s="73"/>
      <c r="BB11" s="71">
        <f t="shared" ref="BB11:BB12" si="10">S11-AY11</f>
        <v>0</v>
      </c>
      <c r="BC11" s="72">
        <f t="shared" ref="BC11:BC12" si="11">BB11/(S11/100)</f>
        <v>0</v>
      </c>
      <c r="BD11" s="72">
        <f t="shared" ref="BD11:BD12" si="12">S11-BB11</f>
        <v>39000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#REF!+#REF!+#REF!+P13+#REF!</f>
        <v>#REF!</v>
      </c>
      <c r="Q12" s="86" t="e">
        <f>#REF!+#REF!+#REF!+Q13+#REF!</f>
        <v>#REF!</v>
      </c>
      <c r="R12" s="87" t="e">
        <f>#REF!+#REF!+#REF!+#REF!+R13</f>
        <v>#REF!</v>
      </c>
      <c r="S12" s="86">
        <f>S13</f>
        <v>39000</v>
      </c>
      <c r="T12" s="86"/>
      <c r="U12" s="86">
        <f t="shared" si="0"/>
        <v>0</v>
      </c>
      <c r="V12" s="86">
        <f t="shared" si="0"/>
        <v>0</v>
      </c>
      <c r="W12" s="86">
        <f t="shared" si="0"/>
        <v>10500</v>
      </c>
      <c r="X12" s="86">
        <f t="shared" si="1"/>
        <v>10500</v>
      </c>
      <c r="Y12" s="86">
        <f t="shared" ref="Y12" si="13">X12/(S12/100)</f>
        <v>26.923076923076923</v>
      </c>
      <c r="AA12" s="86">
        <f t="shared" si="2"/>
        <v>20000</v>
      </c>
      <c r="AB12" s="86">
        <f t="shared" si="2"/>
        <v>5000</v>
      </c>
      <c r="AC12" s="86">
        <f t="shared" si="2"/>
        <v>3500</v>
      </c>
      <c r="AD12" s="86">
        <f t="shared" si="3"/>
        <v>28500</v>
      </c>
      <c r="AE12" s="86">
        <f t="shared" ref="AE12" si="14">AD12/(S12/100)</f>
        <v>73.07692307692308</v>
      </c>
      <c r="AG12" s="86">
        <f t="shared" si="4"/>
        <v>39000</v>
      </c>
      <c r="AH12" s="86">
        <f t="shared" ref="AH12" si="15">AG12/(S12/100)</f>
        <v>100</v>
      </c>
      <c r="AJ12" s="86">
        <f t="shared" si="5"/>
        <v>0</v>
      </c>
      <c r="AK12" s="86">
        <f t="shared" si="5"/>
        <v>0</v>
      </c>
      <c r="AL12" s="86">
        <f t="shared" si="5"/>
        <v>0</v>
      </c>
      <c r="AM12" s="86">
        <f t="shared" si="6"/>
        <v>0</v>
      </c>
      <c r="AN12" s="86">
        <f t="shared" ref="AN12" si="16">AM12/(S12/100)</f>
        <v>0</v>
      </c>
      <c r="AP12" s="86">
        <f t="shared" si="7"/>
        <v>0</v>
      </c>
      <c r="AQ12" s="86">
        <f t="shared" si="7"/>
        <v>0</v>
      </c>
      <c r="AR12" s="86">
        <f t="shared" si="7"/>
        <v>0</v>
      </c>
      <c r="AS12" s="86">
        <f t="shared" si="8"/>
        <v>0</v>
      </c>
      <c r="AT12" s="86">
        <f t="shared" ref="AT12" si="17">AS12/(S12/100)</f>
        <v>0</v>
      </c>
      <c r="AV12" s="86">
        <f t="shared" si="9"/>
        <v>0</v>
      </c>
      <c r="AW12" s="86">
        <f t="shared" ref="AW12" si="18">AV12/(S12/100)</f>
        <v>0</v>
      </c>
      <c r="AY12" s="86">
        <f t="shared" ref="AY12" si="19">AG12+AV12</f>
        <v>39000</v>
      </c>
      <c r="AZ12" s="86">
        <f t="shared" ref="AZ12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39000</v>
      </c>
    </row>
    <row r="13" spans="1:57" ht="45.75" customHeight="1" x14ac:dyDescent="0.2">
      <c r="A13" s="74"/>
      <c r="B13" s="76"/>
      <c r="C13" s="88" t="s">
        <v>49</v>
      </c>
      <c r="D13" s="256"/>
      <c r="E13" s="124"/>
      <c r="F13" s="100"/>
      <c r="G13" s="104"/>
      <c r="H13" s="105"/>
      <c r="I13" s="257"/>
      <c r="J13" s="124"/>
      <c r="K13" s="258"/>
      <c r="L13" s="259"/>
      <c r="M13" s="256"/>
      <c r="N13" s="260" t="s">
        <v>102</v>
      </c>
      <c r="O13" s="261">
        <v>2659000</v>
      </c>
      <c r="P13" s="262" t="e">
        <f>P14+#REF!</f>
        <v>#REF!</v>
      </c>
      <c r="Q13" s="263" t="e">
        <f>Q14+#REF!</f>
        <v>#REF!</v>
      </c>
      <c r="R13" s="264" t="e">
        <f>R14+#REF!</f>
        <v>#REF!</v>
      </c>
      <c r="S13" s="262">
        <f>S14</f>
        <v>39000</v>
      </c>
      <c r="T13" s="262"/>
      <c r="U13" s="262">
        <f t="shared" si="0"/>
        <v>0</v>
      </c>
      <c r="V13" s="262">
        <f t="shared" si="0"/>
        <v>0</v>
      </c>
      <c r="W13" s="262">
        <f t="shared" si="0"/>
        <v>10500</v>
      </c>
      <c r="X13" s="262">
        <f t="shared" ref="X13:X32" si="21">U13+V13+W13</f>
        <v>10500</v>
      </c>
      <c r="Y13" s="262">
        <f t="shared" ref="Y13:Y32" si="22">X13/(S13/100)</f>
        <v>26.923076923076923</v>
      </c>
      <c r="AA13" s="262">
        <f t="shared" si="2"/>
        <v>20000</v>
      </c>
      <c r="AB13" s="262">
        <f t="shared" si="2"/>
        <v>5000</v>
      </c>
      <c r="AC13" s="262">
        <f t="shared" si="2"/>
        <v>3500</v>
      </c>
      <c r="AD13" s="262">
        <f t="shared" ref="AD13:AD32" si="23">AA13+AB13+AC13</f>
        <v>28500</v>
      </c>
      <c r="AE13" s="262">
        <f t="shared" ref="AE13:AE17" si="24">AD13/(S13/100)</f>
        <v>73.07692307692308</v>
      </c>
      <c r="AG13" s="262">
        <f t="shared" ref="AG13:AG32" si="25">X13+AD13</f>
        <v>39000</v>
      </c>
      <c r="AH13" s="262">
        <f t="shared" ref="AH13:AH32" si="26">AG13/(S13/100)</f>
        <v>100</v>
      </c>
      <c r="AJ13" s="262">
        <f t="shared" si="5"/>
        <v>0</v>
      </c>
      <c r="AK13" s="262">
        <f t="shared" si="5"/>
        <v>0</v>
      </c>
      <c r="AL13" s="262">
        <f t="shared" si="5"/>
        <v>0</v>
      </c>
      <c r="AM13" s="262">
        <f t="shared" ref="AM13:AM32" si="27">AJ13+AK13+AL13</f>
        <v>0</v>
      </c>
      <c r="AN13" s="262">
        <f t="shared" ref="AN13:AN17" si="28">AM13/(S13/100)</f>
        <v>0</v>
      </c>
      <c r="AP13" s="262">
        <f t="shared" si="7"/>
        <v>0</v>
      </c>
      <c r="AQ13" s="262">
        <f t="shared" si="7"/>
        <v>0</v>
      </c>
      <c r="AR13" s="262">
        <f t="shared" si="7"/>
        <v>0</v>
      </c>
      <c r="AS13" s="262">
        <f t="shared" ref="AS13:AS32" si="29">AP13+AQ13+AR13</f>
        <v>0</v>
      </c>
      <c r="AT13" s="262">
        <f t="shared" ref="AT13:AT17" si="30">AS13/(S13/100)</f>
        <v>0</v>
      </c>
      <c r="AV13" s="262">
        <f t="shared" ref="AV13:AV18" si="31">AM13+AS13</f>
        <v>0</v>
      </c>
      <c r="AW13" s="262">
        <f t="shared" ref="AW13:AW32" si="32">AV13/(S13/100)</f>
        <v>0</v>
      </c>
      <c r="AY13" s="262">
        <f t="shared" ref="AY13:AY32" si="33">AG13+AV13</f>
        <v>39000</v>
      </c>
      <c r="AZ13" s="262">
        <f t="shared" ref="AZ13:AZ32" si="34">AY13/(S13/100)</f>
        <v>100</v>
      </c>
      <c r="BB13" s="261">
        <f t="shared" ref="BB13:BB27" si="35">S13-AY13</f>
        <v>0</v>
      </c>
      <c r="BC13" s="262">
        <f t="shared" ref="BC13:BC27" si="36">BB13/(S13/100)</f>
        <v>0</v>
      </c>
      <c r="BD13" s="262">
        <f t="shared" ref="BD13:BD27" si="37">S13-BB13</f>
        <v>39000</v>
      </c>
      <c r="BE13" s="93"/>
    </row>
    <row r="14" spans="1:57" ht="24.95" customHeight="1" x14ac:dyDescent="0.2">
      <c r="A14" s="74"/>
      <c r="B14" s="76"/>
      <c r="C14" s="76"/>
      <c r="D14" s="386" t="s">
        <v>103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104</v>
      </c>
      <c r="O14" s="396">
        <v>20000</v>
      </c>
      <c r="P14" s="397">
        <f>SUM(P15)</f>
        <v>39000</v>
      </c>
      <c r="Q14" s="399">
        <f>SUM(Q15)</f>
        <v>43000</v>
      </c>
      <c r="R14" s="400">
        <f>SUM(R15)</f>
        <v>43000</v>
      </c>
      <c r="S14" s="397">
        <f>SUM(S15)</f>
        <v>39000</v>
      </c>
      <c r="T14" s="397"/>
      <c r="U14" s="397">
        <f>SUM(U15)</f>
        <v>0</v>
      </c>
      <c r="V14" s="397">
        <f>SUM(V15)</f>
        <v>0</v>
      </c>
      <c r="W14" s="397">
        <f>SUM(W15)</f>
        <v>10500</v>
      </c>
      <c r="X14" s="397">
        <f t="shared" si="21"/>
        <v>10500</v>
      </c>
      <c r="Y14" s="397">
        <f t="shared" si="22"/>
        <v>26.923076923076923</v>
      </c>
      <c r="Z14" s="398"/>
      <c r="AA14" s="397">
        <f>SUM(AA15)</f>
        <v>20000</v>
      </c>
      <c r="AB14" s="397">
        <f>SUM(AB15)</f>
        <v>5000</v>
      </c>
      <c r="AC14" s="397">
        <f>SUM(AC15)</f>
        <v>3500</v>
      </c>
      <c r="AD14" s="397">
        <f t="shared" si="23"/>
        <v>28500</v>
      </c>
      <c r="AE14" s="397">
        <f t="shared" si="24"/>
        <v>73.07692307692308</v>
      </c>
      <c r="AF14" s="398"/>
      <c r="AG14" s="397">
        <f t="shared" si="25"/>
        <v>39000</v>
      </c>
      <c r="AH14" s="397">
        <f t="shared" si="26"/>
        <v>100</v>
      </c>
      <c r="AI14" s="398"/>
      <c r="AJ14" s="397">
        <f>SUM(AJ15)</f>
        <v>0</v>
      </c>
      <c r="AK14" s="397">
        <f>SUM(AK15)</f>
        <v>0</v>
      </c>
      <c r="AL14" s="397">
        <f>SUM(AL15)</f>
        <v>0</v>
      </c>
      <c r="AM14" s="397">
        <f t="shared" si="27"/>
        <v>0</v>
      </c>
      <c r="AN14" s="397">
        <f t="shared" si="28"/>
        <v>0</v>
      </c>
      <c r="AO14" s="398"/>
      <c r="AP14" s="397">
        <f>SUM(AP15)</f>
        <v>0</v>
      </c>
      <c r="AQ14" s="397">
        <f>SUM(AQ15)</f>
        <v>0</v>
      </c>
      <c r="AR14" s="397">
        <f>SUM(AR15)</f>
        <v>0</v>
      </c>
      <c r="AS14" s="397">
        <f t="shared" si="29"/>
        <v>0</v>
      </c>
      <c r="AT14" s="397">
        <f t="shared" si="30"/>
        <v>0</v>
      </c>
      <c r="AU14" s="398"/>
      <c r="AV14" s="397">
        <f t="shared" si="31"/>
        <v>0</v>
      </c>
      <c r="AW14" s="397">
        <f t="shared" si="32"/>
        <v>0</v>
      </c>
      <c r="AX14" s="398"/>
      <c r="AY14" s="397">
        <f t="shared" si="33"/>
        <v>39000</v>
      </c>
      <c r="AZ14" s="397">
        <f t="shared" si="34"/>
        <v>100</v>
      </c>
      <c r="BB14" s="95">
        <f t="shared" si="35"/>
        <v>0</v>
      </c>
      <c r="BC14" s="96">
        <f t="shared" si="36"/>
        <v>0</v>
      </c>
      <c r="BD14" s="96">
        <f t="shared" si="37"/>
        <v>39000</v>
      </c>
      <c r="BE14" s="93"/>
    </row>
    <row r="15" spans="1:57" ht="24.95" customHeight="1" x14ac:dyDescent="0.2">
      <c r="A15" s="74"/>
      <c r="B15" s="76"/>
      <c r="C15" s="76"/>
      <c r="D15" s="94"/>
      <c r="E15" s="97" t="s">
        <v>45</v>
      </c>
      <c r="F15" s="76"/>
      <c r="G15" s="79"/>
      <c r="H15" s="80"/>
      <c r="I15" s="81"/>
      <c r="J15" s="78"/>
      <c r="K15" s="76"/>
      <c r="L15" s="76"/>
      <c r="M15" s="77"/>
      <c r="N15" s="84" t="s">
        <v>46</v>
      </c>
      <c r="O15" s="84">
        <v>20000</v>
      </c>
      <c r="P15" s="84">
        <f>SUM(P24,P16)</f>
        <v>39000</v>
      </c>
      <c r="Q15" s="265">
        <f>SUM(Q24,Q16)</f>
        <v>43000</v>
      </c>
      <c r="R15" s="266">
        <f>SUM(R24,R16)</f>
        <v>43000</v>
      </c>
      <c r="S15" s="577">
        <f>SUM(S24,S16)</f>
        <v>39000</v>
      </c>
      <c r="T15" s="577"/>
      <c r="U15" s="577">
        <f>SUM(U24,U16)</f>
        <v>0</v>
      </c>
      <c r="V15" s="577">
        <f>SUM(V24,V16)</f>
        <v>0</v>
      </c>
      <c r="W15" s="577">
        <f>SUM(W24,W16)</f>
        <v>10500</v>
      </c>
      <c r="X15" s="577">
        <f t="shared" si="21"/>
        <v>10500</v>
      </c>
      <c r="Y15" s="577">
        <f t="shared" si="22"/>
        <v>26.923076923076923</v>
      </c>
      <c r="AA15" s="577">
        <f>SUM(AA24,AA16)</f>
        <v>20000</v>
      </c>
      <c r="AB15" s="577">
        <f>SUM(AB24,AB16)</f>
        <v>5000</v>
      </c>
      <c r="AC15" s="577">
        <f>SUM(AC24,AC16)</f>
        <v>3500</v>
      </c>
      <c r="AD15" s="577">
        <f t="shared" si="23"/>
        <v>28500</v>
      </c>
      <c r="AE15" s="577">
        <f t="shared" si="24"/>
        <v>73.07692307692308</v>
      </c>
      <c r="AG15" s="577">
        <f t="shared" si="25"/>
        <v>39000</v>
      </c>
      <c r="AH15" s="577">
        <f t="shared" si="26"/>
        <v>100</v>
      </c>
      <c r="AJ15" s="577">
        <f>SUM(AJ24,AJ16)</f>
        <v>0</v>
      </c>
      <c r="AK15" s="577">
        <f>SUM(AK24,AK16)</f>
        <v>0</v>
      </c>
      <c r="AL15" s="577">
        <f>SUM(AL24,AL16)</f>
        <v>0</v>
      </c>
      <c r="AM15" s="577">
        <f t="shared" si="27"/>
        <v>0</v>
      </c>
      <c r="AN15" s="577">
        <f t="shared" si="28"/>
        <v>0</v>
      </c>
      <c r="AP15" s="577">
        <f>SUM(AP24,AP16)</f>
        <v>0</v>
      </c>
      <c r="AQ15" s="577">
        <f>SUM(AQ24,AQ16)</f>
        <v>0</v>
      </c>
      <c r="AR15" s="577">
        <f>SUM(AR24,AR16)</f>
        <v>0</v>
      </c>
      <c r="AS15" s="577">
        <f t="shared" si="29"/>
        <v>0</v>
      </c>
      <c r="AT15" s="577">
        <f t="shared" si="30"/>
        <v>0</v>
      </c>
      <c r="AV15" s="577">
        <f t="shared" si="31"/>
        <v>0</v>
      </c>
      <c r="AW15" s="577">
        <f t="shared" si="32"/>
        <v>0</v>
      </c>
      <c r="AY15" s="577">
        <f t="shared" si="33"/>
        <v>39000</v>
      </c>
      <c r="AZ15" s="577">
        <f t="shared" si="34"/>
        <v>100</v>
      </c>
      <c r="BB15" s="267">
        <f t="shared" si="35"/>
        <v>0</v>
      </c>
      <c r="BC15" s="84">
        <f t="shared" si="36"/>
        <v>0</v>
      </c>
      <c r="BD15" s="84">
        <f t="shared" si="37"/>
        <v>39000</v>
      </c>
      <c r="BE15" s="93"/>
    </row>
    <row r="16" spans="1:57" ht="24.95" customHeight="1" x14ac:dyDescent="0.2">
      <c r="A16" s="74"/>
      <c r="B16" s="76"/>
      <c r="C16" s="76"/>
      <c r="D16" s="94"/>
      <c r="E16" s="180"/>
      <c r="F16" s="100">
        <v>4</v>
      </c>
      <c r="G16" s="190"/>
      <c r="H16" s="191"/>
      <c r="I16" s="192"/>
      <c r="J16" s="180"/>
      <c r="K16" s="178"/>
      <c r="L16" s="178"/>
      <c r="M16" s="179"/>
      <c r="N16" s="101" t="s">
        <v>47</v>
      </c>
      <c r="O16" s="268">
        <f>SUM(O17:O19)</f>
        <v>0</v>
      </c>
      <c r="P16" s="269">
        <f t="shared" ref="P16:W19" si="38">SUM(P17)</f>
        <v>15000</v>
      </c>
      <c r="Q16" s="270">
        <f t="shared" si="38"/>
        <v>15000</v>
      </c>
      <c r="R16" s="271">
        <f t="shared" si="38"/>
        <v>15000</v>
      </c>
      <c r="S16" s="269">
        <f t="shared" si="38"/>
        <v>15000</v>
      </c>
      <c r="T16" s="269"/>
      <c r="U16" s="269">
        <f t="shared" si="38"/>
        <v>0</v>
      </c>
      <c r="V16" s="269">
        <f t="shared" si="38"/>
        <v>0</v>
      </c>
      <c r="W16" s="269">
        <f t="shared" si="38"/>
        <v>4500</v>
      </c>
      <c r="X16" s="269">
        <f t="shared" si="21"/>
        <v>4500</v>
      </c>
      <c r="Y16" s="269">
        <f t="shared" si="22"/>
        <v>30</v>
      </c>
      <c r="AA16" s="269">
        <f t="shared" ref="AA16:AC19" si="39">SUM(AA17)</f>
        <v>8500</v>
      </c>
      <c r="AB16" s="269">
        <f t="shared" si="39"/>
        <v>1000</v>
      </c>
      <c r="AC16" s="269">
        <f t="shared" si="39"/>
        <v>1000</v>
      </c>
      <c r="AD16" s="269">
        <f t="shared" si="23"/>
        <v>10500</v>
      </c>
      <c r="AE16" s="269">
        <f t="shared" si="24"/>
        <v>70</v>
      </c>
      <c r="AG16" s="269">
        <f t="shared" si="25"/>
        <v>15000</v>
      </c>
      <c r="AH16" s="269">
        <f t="shared" si="26"/>
        <v>100</v>
      </c>
      <c r="AJ16" s="269">
        <f t="shared" ref="AJ16:AL19" si="40">SUM(AJ17)</f>
        <v>0</v>
      </c>
      <c r="AK16" s="269">
        <f t="shared" si="40"/>
        <v>0</v>
      </c>
      <c r="AL16" s="269">
        <f t="shared" si="40"/>
        <v>0</v>
      </c>
      <c r="AM16" s="269">
        <f t="shared" si="27"/>
        <v>0</v>
      </c>
      <c r="AN16" s="269">
        <f t="shared" si="28"/>
        <v>0</v>
      </c>
      <c r="AP16" s="269">
        <f t="shared" ref="AP16:AR19" si="41">SUM(AP17)</f>
        <v>0</v>
      </c>
      <c r="AQ16" s="269">
        <f t="shared" si="41"/>
        <v>0</v>
      </c>
      <c r="AR16" s="269">
        <f t="shared" si="41"/>
        <v>0</v>
      </c>
      <c r="AS16" s="269">
        <f t="shared" si="29"/>
        <v>0</v>
      </c>
      <c r="AT16" s="269">
        <f t="shared" si="30"/>
        <v>0</v>
      </c>
      <c r="AV16" s="269">
        <f t="shared" si="31"/>
        <v>0</v>
      </c>
      <c r="AW16" s="269">
        <f t="shared" si="32"/>
        <v>0</v>
      </c>
      <c r="AY16" s="269">
        <f t="shared" si="33"/>
        <v>15000</v>
      </c>
      <c r="AZ16" s="269">
        <f t="shared" si="34"/>
        <v>100</v>
      </c>
      <c r="BB16" s="268">
        <f t="shared" si="35"/>
        <v>0</v>
      </c>
      <c r="BC16" s="269">
        <f t="shared" si="36"/>
        <v>0</v>
      </c>
      <c r="BD16" s="269">
        <f t="shared" si="37"/>
        <v>15000</v>
      </c>
      <c r="BE16" s="93"/>
    </row>
    <row r="17" spans="1:57" ht="24.95" customHeight="1" x14ac:dyDescent="0.2">
      <c r="A17" s="74"/>
      <c r="B17" s="76"/>
      <c r="C17" s="76"/>
      <c r="D17" s="94"/>
      <c r="E17" s="180"/>
      <c r="F17" s="178"/>
      <c r="G17" s="104">
        <v>1</v>
      </c>
      <c r="H17" s="105"/>
      <c r="I17" s="192"/>
      <c r="J17" s="180"/>
      <c r="K17" s="178"/>
      <c r="L17" s="178"/>
      <c r="M17" s="179"/>
      <c r="N17" s="101" t="s">
        <v>48</v>
      </c>
      <c r="O17" s="268">
        <f>SUM(O18:O20)</f>
        <v>0</v>
      </c>
      <c r="P17" s="269">
        <f t="shared" si="38"/>
        <v>15000</v>
      </c>
      <c r="Q17" s="270">
        <f t="shared" si="38"/>
        <v>15000</v>
      </c>
      <c r="R17" s="271">
        <f t="shared" si="38"/>
        <v>15000</v>
      </c>
      <c r="S17" s="269">
        <f t="shared" si="38"/>
        <v>15000</v>
      </c>
      <c r="T17" s="269"/>
      <c r="U17" s="269">
        <f t="shared" si="38"/>
        <v>0</v>
      </c>
      <c r="V17" s="269">
        <f t="shared" si="38"/>
        <v>0</v>
      </c>
      <c r="W17" s="269">
        <f t="shared" si="38"/>
        <v>4500</v>
      </c>
      <c r="X17" s="269">
        <f t="shared" si="21"/>
        <v>4500</v>
      </c>
      <c r="Y17" s="269">
        <f t="shared" si="22"/>
        <v>30</v>
      </c>
      <c r="AA17" s="269">
        <f t="shared" si="39"/>
        <v>8500</v>
      </c>
      <c r="AB17" s="269">
        <f t="shared" si="39"/>
        <v>1000</v>
      </c>
      <c r="AC17" s="269">
        <f t="shared" si="39"/>
        <v>1000</v>
      </c>
      <c r="AD17" s="269">
        <f t="shared" si="23"/>
        <v>10500</v>
      </c>
      <c r="AE17" s="269">
        <f t="shared" si="24"/>
        <v>70</v>
      </c>
      <c r="AG17" s="269">
        <f t="shared" si="25"/>
        <v>15000</v>
      </c>
      <c r="AH17" s="269">
        <f t="shared" si="26"/>
        <v>100</v>
      </c>
      <c r="AJ17" s="269">
        <f t="shared" si="40"/>
        <v>0</v>
      </c>
      <c r="AK17" s="269">
        <f t="shared" si="40"/>
        <v>0</v>
      </c>
      <c r="AL17" s="269">
        <f t="shared" si="40"/>
        <v>0</v>
      </c>
      <c r="AM17" s="269">
        <f t="shared" si="27"/>
        <v>0</v>
      </c>
      <c r="AN17" s="269">
        <f t="shared" si="28"/>
        <v>0</v>
      </c>
      <c r="AP17" s="269">
        <f t="shared" si="41"/>
        <v>0</v>
      </c>
      <c r="AQ17" s="269">
        <f t="shared" si="41"/>
        <v>0</v>
      </c>
      <c r="AR17" s="269">
        <f t="shared" si="41"/>
        <v>0</v>
      </c>
      <c r="AS17" s="269">
        <f t="shared" si="29"/>
        <v>0</v>
      </c>
      <c r="AT17" s="269">
        <f t="shared" si="30"/>
        <v>0</v>
      </c>
      <c r="AV17" s="269">
        <f t="shared" si="31"/>
        <v>0</v>
      </c>
      <c r="AW17" s="269">
        <f t="shared" si="32"/>
        <v>0</v>
      </c>
      <c r="AY17" s="269">
        <f t="shared" si="33"/>
        <v>15000</v>
      </c>
      <c r="AZ17" s="269">
        <f t="shared" si="34"/>
        <v>100</v>
      </c>
      <c r="BB17" s="268">
        <f t="shared" si="35"/>
        <v>0</v>
      </c>
      <c r="BC17" s="269">
        <f t="shared" si="36"/>
        <v>0</v>
      </c>
      <c r="BD17" s="269">
        <f t="shared" si="37"/>
        <v>15000</v>
      </c>
      <c r="BE17" s="93"/>
    </row>
    <row r="18" spans="1:57" ht="24.95" customHeight="1" x14ac:dyDescent="0.2">
      <c r="A18" s="177"/>
      <c r="B18" s="178"/>
      <c r="C18" s="178"/>
      <c r="D18" s="179"/>
      <c r="E18" s="180"/>
      <c r="F18" s="178"/>
      <c r="G18" s="104"/>
      <c r="H18" s="181" t="s">
        <v>71</v>
      </c>
      <c r="I18" s="182"/>
      <c r="J18" s="183"/>
      <c r="K18" s="184"/>
      <c r="L18" s="184"/>
      <c r="M18" s="185"/>
      <c r="N18" s="186" t="s">
        <v>72</v>
      </c>
      <c r="O18" s="188">
        <f>SUM(O19:O21)</f>
        <v>0</v>
      </c>
      <c r="P18" s="187">
        <f t="shared" si="38"/>
        <v>15000</v>
      </c>
      <c r="Q18" s="272">
        <f t="shared" si="38"/>
        <v>15000</v>
      </c>
      <c r="R18" s="273">
        <f t="shared" si="38"/>
        <v>15000</v>
      </c>
      <c r="S18" s="187">
        <f t="shared" si="38"/>
        <v>15000</v>
      </c>
      <c r="T18" s="187"/>
      <c r="U18" s="187">
        <f t="shared" si="38"/>
        <v>0</v>
      </c>
      <c r="V18" s="187">
        <f t="shared" si="38"/>
        <v>0</v>
      </c>
      <c r="W18" s="187">
        <f t="shared" si="38"/>
        <v>4500</v>
      </c>
      <c r="X18" s="187">
        <f t="shared" si="21"/>
        <v>4500</v>
      </c>
      <c r="Y18" s="187">
        <f t="shared" si="22"/>
        <v>30</v>
      </c>
      <c r="Z18" s="274"/>
      <c r="AA18" s="187">
        <f t="shared" si="39"/>
        <v>8500</v>
      </c>
      <c r="AB18" s="187">
        <f t="shared" si="39"/>
        <v>1000</v>
      </c>
      <c r="AC18" s="187">
        <f t="shared" si="39"/>
        <v>1000</v>
      </c>
      <c r="AD18" s="187">
        <f t="shared" si="23"/>
        <v>10500</v>
      </c>
      <c r="AE18" s="187">
        <f t="shared" ref="AE18:AE32" si="42">AD18/(S18/100)</f>
        <v>70</v>
      </c>
      <c r="AF18" s="274"/>
      <c r="AG18" s="187">
        <f t="shared" si="25"/>
        <v>15000</v>
      </c>
      <c r="AH18" s="187">
        <f t="shared" si="26"/>
        <v>100</v>
      </c>
      <c r="AI18" s="274"/>
      <c r="AJ18" s="187">
        <f t="shared" si="40"/>
        <v>0</v>
      </c>
      <c r="AK18" s="187">
        <f t="shared" si="40"/>
        <v>0</v>
      </c>
      <c r="AL18" s="187">
        <f t="shared" si="40"/>
        <v>0</v>
      </c>
      <c r="AM18" s="187">
        <f t="shared" si="27"/>
        <v>0</v>
      </c>
      <c r="AN18" s="187">
        <f t="shared" ref="AN18:AN32" si="43">AM18/(S18/100)</f>
        <v>0</v>
      </c>
      <c r="AO18" s="274"/>
      <c r="AP18" s="187">
        <f t="shared" si="41"/>
        <v>0</v>
      </c>
      <c r="AQ18" s="187">
        <f t="shared" si="41"/>
        <v>0</v>
      </c>
      <c r="AR18" s="187">
        <f t="shared" si="41"/>
        <v>0</v>
      </c>
      <c r="AS18" s="187">
        <f t="shared" si="29"/>
        <v>0</v>
      </c>
      <c r="AT18" s="187">
        <f t="shared" ref="AT18:AT32" si="44">AS18/(S18/100)</f>
        <v>0</v>
      </c>
      <c r="AU18" s="274"/>
      <c r="AV18" s="187">
        <f t="shared" si="31"/>
        <v>0</v>
      </c>
      <c r="AW18" s="187">
        <f t="shared" si="32"/>
        <v>0</v>
      </c>
      <c r="AX18" s="274"/>
      <c r="AY18" s="187">
        <f t="shared" si="33"/>
        <v>15000</v>
      </c>
      <c r="AZ18" s="187">
        <f t="shared" si="34"/>
        <v>100</v>
      </c>
      <c r="BA18" s="274"/>
      <c r="BB18" s="188">
        <f t="shared" si="35"/>
        <v>0</v>
      </c>
      <c r="BC18" s="187">
        <f t="shared" si="36"/>
        <v>0</v>
      </c>
      <c r="BD18" s="187">
        <f t="shared" si="37"/>
        <v>15000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76"/>
      <c r="L19" s="76"/>
      <c r="M19" s="77"/>
      <c r="N19" s="119" t="s">
        <v>51</v>
      </c>
      <c r="O19" s="120">
        <f>SUM(O20:O22)</f>
        <v>0</v>
      </c>
      <c r="P19" s="189">
        <f t="shared" si="38"/>
        <v>15000</v>
      </c>
      <c r="Q19" s="122">
        <f t="shared" si="38"/>
        <v>15000</v>
      </c>
      <c r="R19" s="123">
        <f t="shared" si="38"/>
        <v>15000</v>
      </c>
      <c r="S19" s="189">
        <f t="shared" si="38"/>
        <v>15000</v>
      </c>
      <c r="T19" s="189"/>
      <c r="U19" s="189">
        <f t="shared" si="38"/>
        <v>0</v>
      </c>
      <c r="V19" s="189">
        <f t="shared" si="38"/>
        <v>0</v>
      </c>
      <c r="W19" s="189">
        <f t="shared" si="38"/>
        <v>4500</v>
      </c>
      <c r="X19" s="189">
        <f t="shared" si="21"/>
        <v>4500</v>
      </c>
      <c r="Y19" s="189">
        <f t="shared" si="22"/>
        <v>30</v>
      </c>
      <c r="AA19" s="189">
        <f t="shared" si="39"/>
        <v>8500</v>
      </c>
      <c r="AB19" s="189">
        <f t="shared" si="39"/>
        <v>1000</v>
      </c>
      <c r="AC19" s="189">
        <f t="shared" si="39"/>
        <v>1000</v>
      </c>
      <c r="AD19" s="189">
        <f t="shared" si="23"/>
        <v>10500</v>
      </c>
      <c r="AE19" s="189">
        <f t="shared" si="42"/>
        <v>70</v>
      </c>
      <c r="AG19" s="189">
        <f t="shared" si="25"/>
        <v>15000</v>
      </c>
      <c r="AH19" s="189">
        <f t="shared" si="26"/>
        <v>100</v>
      </c>
      <c r="AJ19" s="189">
        <f t="shared" si="40"/>
        <v>0</v>
      </c>
      <c r="AK19" s="189">
        <f t="shared" si="40"/>
        <v>0</v>
      </c>
      <c r="AL19" s="189">
        <f t="shared" si="40"/>
        <v>0</v>
      </c>
      <c r="AM19" s="189">
        <f t="shared" si="27"/>
        <v>0</v>
      </c>
      <c r="AN19" s="189">
        <f t="shared" si="43"/>
        <v>0</v>
      </c>
      <c r="AP19" s="189">
        <f t="shared" si="41"/>
        <v>0</v>
      </c>
      <c r="AQ19" s="189">
        <f t="shared" si="41"/>
        <v>0</v>
      </c>
      <c r="AR19" s="189">
        <f t="shared" si="41"/>
        <v>0</v>
      </c>
      <c r="AS19" s="189">
        <f t="shared" si="29"/>
        <v>0</v>
      </c>
      <c r="AT19" s="189">
        <f t="shared" si="44"/>
        <v>0</v>
      </c>
      <c r="AV19" s="189">
        <f t="shared" ref="AV19:AV32" si="45">AM19+AS19</f>
        <v>0</v>
      </c>
      <c r="AW19" s="189">
        <f t="shared" si="32"/>
        <v>0</v>
      </c>
      <c r="AY19" s="189">
        <f t="shared" si="33"/>
        <v>15000</v>
      </c>
      <c r="AZ19" s="189">
        <f t="shared" si="34"/>
        <v>100</v>
      </c>
      <c r="BB19" s="120">
        <f t="shared" si="35"/>
        <v>0</v>
      </c>
      <c r="BC19" s="189">
        <f t="shared" si="36"/>
        <v>0</v>
      </c>
      <c r="BD19" s="189">
        <f t="shared" si="37"/>
        <v>15000</v>
      </c>
      <c r="BE19" s="93"/>
    </row>
    <row r="20" spans="1:57" ht="24.95" customHeight="1" thickBot="1" x14ac:dyDescent="0.25">
      <c r="A20" s="74"/>
      <c r="B20" s="76"/>
      <c r="C20" s="76"/>
      <c r="D20" s="94"/>
      <c r="E20" s="180"/>
      <c r="F20" s="178"/>
      <c r="G20" s="190"/>
      <c r="H20" s="191"/>
      <c r="I20" s="192"/>
      <c r="J20" s="124" t="s">
        <v>52</v>
      </c>
      <c r="K20" s="178"/>
      <c r="L20" s="178"/>
      <c r="M20" s="179"/>
      <c r="N20" s="101" t="s">
        <v>53</v>
      </c>
      <c r="O20" s="101">
        <f>SUM(O21:O23)</f>
        <v>0</v>
      </c>
      <c r="P20" s="101">
        <f>SUM(P21:P23)</f>
        <v>15000</v>
      </c>
      <c r="Q20" s="275">
        <f>SUM(Q21:Q23)</f>
        <v>15000</v>
      </c>
      <c r="R20" s="276">
        <f>SUM(R21:R23)</f>
        <v>15000</v>
      </c>
      <c r="S20" s="219">
        <f>SUM(S21:S23)</f>
        <v>15000</v>
      </c>
      <c r="T20" s="219"/>
      <c r="U20" s="219">
        <f>SUM(U21:U23)</f>
        <v>0</v>
      </c>
      <c r="V20" s="219">
        <f>SUM(V21:V23)</f>
        <v>0</v>
      </c>
      <c r="W20" s="219">
        <f>SUM(W21:W23)</f>
        <v>4500</v>
      </c>
      <c r="X20" s="219">
        <f t="shared" si="21"/>
        <v>4500</v>
      </c>
      <c r="Y20" s="86">
        <f t="shared" si="22"/>
        <v>30</v>
      </c>
      <c r="AA20" s="219">
        <f>SUM(AA21:AA23)</f>
        <v>8500</v>
      </c>
      <c r="AB20" s="219">
        <f>SUM(AB21:AB23)</f>
        <v>1000</v>
      </c>
      <c r="AC20" s="219">
        <f>SUM(AC21:AC23)</f>
        <v>1000</v>
      </c>
      <c r="AD20" s="219">
        <f t="shared" si="23"/>
        <v>10500</v>
      </c>
      <c r="AE20" s="170">
        <f t="shared" si="42"/>
        <v>70</v>
      </c>
      <c r="AG20" s="219">
        <f t="shared" si="25"/>
        <v>15000</v>
      </c>
      <c r="AH20" s="219">
        <f t="shared" si="26"/>
        <v>100</v>
      </c>
      <c r="AJ20" s="219">
        <f>SUM(AJ21:AJ23)</f>
        <v>0</v>
      </c>
      <c r="AK20" s="219">
        <f>SUM(AK21:AK23)</f>
        <v>0</v>
      </c>
      <c r="AL20" s="219">
        <f>SUM(AL21:AL23)</f>
        <v>0</v>
      </c>
      <c r="AM20" s="219">
        <f t="shared" si="27"/>
        <v>0</v>
      </c>
      <c r="AN20" s="170">
        <f t="shared" si="43"/>
        <v>0</v>
      </c>
      <c r="AP20" s="219">
        <f>SUM(AP21:AP23)</f>
        <v>0</v>
      </c>
      <c r="AQ20" s="219">
        <f>SUM(AQ21:AQ23)</f>
        <v>0</v>
      </c>
      <c r="AR20" s="219">
        <f>SUM(AR21:AR23)</f>
        <v>0</v>
      </c>
      <c r="AS20" s="219">
        <f t="shared" si="29"/>
        <v>0</v>
      </c>
      <c r="AT20" s="170">
        <f t="shared" si="44"/>
        <v>0</v>
      </c>
      <c r="AV20" s="219">
        <f t="shared" si="45"/>
        <v>0</v>
      </c>
      <c r="AW20" s="86">
        <f t="shared" si="32"/>
        <v>0</v>
      </c>
      <c r="AY20" s="219">
        <f t="shared" si="33"/>
        <v>15000</v>
      </c>
      <c r="AZ20" s="219">
        <f t="shared" si="34"/>
        <v>100</v>
      </c>
      <c r="BB20" s="101">
        <f t="shared" si="35"/>
        <v>0</v>
      </c>
      <c r="BC20" s="101">
        <f t="shared" si="36"/>
        <v>0</v>
      </c>
      <c r="BD20" s="101">
        <f t="shared" si="37"/>
        <v>15000</v>
      </c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2</v>
      </c>
      <c r="L21" s="83"/>
      <c r="M21" s="77"/>
      <c r="N21" s="128" t="s">
        <v>54</v>
      </c>
      <c r="O21" s="129">
        <v>0</v>
      </c>
      <c r="P21" s="117">
        <v>11000</v>
      </c>
      <c r="Q21" s="117">
        <v>11000</v>
      </c>
      <c r="R21" s="117">
        <v>11000</v>
      </c>
      <c r="S21" s="117">
        <v>11000</v>
      </c>
      <c r="T21" s="117"/>
      <c r="U21" s="117"/>
      <c r="V21" s="117"/>
      <c r="W21" s="117">
        <v>3000</v>
      </c>
      <c r="X21" s="117">
        <f t="shared" si="21"/>
        <v>3000</v>
      </c>
      <c r="Y21" s="86">
        <f t="shared" si="22"/>
        <v>27.272727272727273</v>
      </c>
      <c r="AA21" s="117">
        <v>6000</v>
      </c>
      <c r="AB21" s="117">
        <v>1000</v>
      </c>
      <c r="AC21" s="117">
        <v>1000</v>
      </c>
      <c r="AD21" s="117">
        <f t="shared" si="23"/>
        <v>8000</v>
      </c>
      <c r="AE21" s="170">
        <f t="shared" si="42"/>
        <v>72.727272727272734</v>
      </c>
      <c r="AG21" s="117">
        <f t="shared" si="25"/>
        <v>11000</v>
      </c>
      <c r="AH21" s="117">
        <f t="shared" si="26"/>
        <v>100</v>
      </c>
      <c r="AJ21" s="117"/>
      <c r="AK21" s="117"/>
      <c r="AL21" s="117"/>
      <c r="AM21" s="117">
        <f t="shared" si="27"/>
        <v>0</v>
      </c>
      <c r="AN21" s="170">
        <f t="shared" si="43"/>
        <v>0</v>
      </c>
      <c r="AP21" s="117"/>
      <c r="AQ21" s="117"/>
      <c r="AR21" s="117"/>
      <c r="AS21" s="117">
        <f t="shared" si="29"/>
        <v>0</v>
      </c>
      <c r="AT21" s="170">
        <f t="shared" si="44"/>
        <v>0</v>
      </c>
      <c r="AV21" s="117">
        <f t="shared" si="45"/>
        <v>0</v>
      </c>
      <c r="AW21" s="86">
        <f t="shared" si="32"/>
        <v>0</v>
      </c>
      <c r="AY21" s="117">
        <f t="shared" si="33"/>
        <v>11000</v>
      </c>
      <c r="AZ21" s="117">
        <f t="shared" si="34"/>
        <v>100</v>
      </c>
      <c r="BB21" s="117">
        <f t="shared" si="35"/>
        <v>0</v>
      </c>
      <c r="BC21" s="117">
        <f t="shared" si="36"/>
        <v>0</v>
      </c>
      <c r="BD21" s="117">
        <f t="shared" si="37"/>
        <v>11000</v>
      </c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5</v>
      </c>
      <c r="L22" s="83"/>
      <c r="M22" s="77"/>
      <c r="N22" s="128" t="s">
        <v>55</v>
      </c>
      <c r="O22" s="129">
        <v>0</v>
      </c>
      <c r="P22" s="117">
        <v>2000</v>
      </c>
      <c r="Q22" s="117">
        <v>2000</v>
      </c>
      <c r="R22" s="117">
        <v>2000</v>
      </c>
      <c r="S22" s="117">
        <v>2000</v>
      </c>
      <c r="T22" s="117"/>
      <c r="U22" s="117"/>
      <c r="V22" s="117"/>
      <c r="W22" s="117">
        <v>500</v>
      </c>
      <c r="X22" s="117">
        <f t="shared" si="21"/>
        <v>500</v>
      </c>
      <c r="Y22" s="86">
        <f t="shared" si="22"/>
        <v>25</v>
      </c>
      <c r="AA22" s="117">
        <v>1500</v>
      </c>
      <c r="AB22" s="117"/>
      <c r="AC22" s="117"/>
      <c r="AD22" s="117">
        <f t="shared" si="23"/>
        <v>1500</v>
      </c>
      <c r="AE22" s="170">
        <f t="shared" si="42"/>
        <v>75</v>
      </c>
      <c r="AG22" s="117">
        <f t="shared" si="25"/>
        <v>2000</v>
      </c>
      <c r="AH22" s="117">
        <f t="shared" si="26"/>
        <v>100</v>
      </c>
      <c r="AJ22" s="117"/>
      <c r="AK22" s="117"/>
      <c r="AL22" s="117"/>
      <c r="AM22" s="117">
        <f t="shared" si="27"/>
        <v>0</v>
      </c>
      <c r="AN22" s="170">
        <f t="shared" si="43"/>
        <v>0</v>
      </c>
      <c r="AP22" s="117"/>
      <c r="AQ22" s="117"/>
      <c r="AR22" s="117"/>
      <c r="AS22" s="117">
        <f t="shared" si="29"/>
        <v>0</v>
      </c>
      <c r="AT22" s="170">
        <f t="shared" si="44"/>
        <v>0</v>
      </c>
      <c r="AV22" s="117">
        <f t="shared" si="45"/>
        <v>0</v>
      </c>
      <c r="AW22" s="86">
        <f t="shared" si="32"/>
        <v>0</v>
      </c>
      <c r="AY22" s="117">
        <f t="shared" si="33"/>
        <v>2000</v>
      </c>
      <c r="AZ22" s="117">
        <f t="shared" si="34"/>
        <v>100</v>
      </c>
      <c r="BB22" s="117">
        <f t="shared" si="35"/>
        <v>0</v>
      </c>
      <c r="BC22" s="117">
        <f t="shared" si="36"/>
        <v>0</v>
      </c>
      <c r="BD22" s="117">
        <f t="shared" si="37"/>
        <v>2000</v>
      </c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7</v>
      </c>
      <c r="L23" s="83"/>
      <c r="M23" s="77"/>
      <c r="N23" s="128" t="s">
        <v>56</v>
      </c>
      <c r="O23" s="129">
        <v>0</v>
      </c>
      <c r="P23" s="117">
        <v>2000</v>
      </c>
      <c r="Q23" s="117">
        <v>2000</v>
      </c>
      <c r="R23" s="117">
        <v>2000</v>
      </c>
      <c r="S23" s="117">
        <v>2000</v>
      </c>
      <c r="T23" s="117"/>
      <c r="U23" s="117"/>
      <c r="V23" s="117"/>
      <c r="W23" s="117">
        <v>1000</v>
      </c>
      <c r="X23" s="117">
        <f t="shared" si="21"/>
        <v>1000</v>
      </c>
      <c r="Y23" s="86">
        <f t="shared" si="22"/>
        <v>50</v>
      </c>
      <c r="AA23" s="117">
        <v>1000</v>
      </c>
      <c r="AB23" s="117"/>
      <c r="AC23" s="117"/>
      <c r="AD23" s="117">
        <f t="shared" si="23"/>
        <v>1000</v>
      </c>
      <c r="AE23" s="170">
        <f t="shared" si="42"/>
        <v>50</v>
      </c>
      <c r="AG23" s="117">
        <f t="shared" si="25"/>
        <v>2000</v>
      </c>
      <c r="AH23" s="117">
        <f t="shared" si="26"/>
        <v>100</v>
      </c>
      <c r="AJ23" s="117"/>
      <c r="AK23" s="117"/>
      <c r="AL23" s="117"/>
      <c r="AM23" s="117">
        <f t="shared" si="27"/>
        <v>0</v>
      </c>
      <c r="AN23" s="170">
        <f t="shared" si="43"/>
        <v>0</v>
      </c>
      <c r="AP23" s="117"/>
      <c r="AQ23" s="117"/>
      <c r="AR23" s="117"/>
      <c r="AS23" s="117">
        <f t="shared" si="29"/>
        <v>0</v>
      </c>
      <c r="AT23" s="170">
        <f t="shared" si="44"/>
        <v>0</v>
      </c>
      <c r="AV23" s="117">
        <f t="shared" si="45"/>
        <v>0</v>
      </c>
      <c r="AW23" s="86">
        <f t="shared" si="32"/>
        <v>0</v>
      </c>
      <c r="AY23" s="117">
        <f t="shared" si="33"/>
        <v>2000</v>
      </c>
      <c r="AZ23" s="117">
        <f t="shared" si="34"/>
        <v>100</v>
      </c>
      <c r="BB23" s="117">
        <f t="shared" si="35"/>
        <v>0</v>
      </c>
      <c r="BC23" s="117">
        <f t="shared" si="36"/>
        <v>0</v>
      </c>
      <c r="BD23" s="117">
        <f t="shared" si="37"/>
        <v>2000</v>
      </c>
    </row>
    <row r="24" spans="1:57" ht="24.95" customHeight="1" x14ac:dyDescent="0.2">
      <c r="A24" s="74"/>
      <c r="B24" s="76"/>
      <c r="C24" s="76"/>
      <c r="D24" s="77"/>
      <c r="E24" s="78"/>
      <c r="F24" s="100">
        <v>8</v>
      </c>
      <c r="G24" s="79"/>
      <c r="H24" s="80"/>
      <c r="I24" s="81"/>
      <c r="J24" s="78"/>
      <c r="K24" s="82"/>
      <c r="L24" s="83"/>
      <c r="M24" s="77"/>
      <c r="N24" s="101" t="s">
        <v>105</v>
      </c>
      <c r="O24" s="102">
        <v>20000</v>
      </c>
      <c r="P24" s="103">
        <f t="shared" ref="P24:W27" si="46">P25</f>
        <v>24000</v>
      </c>
      <c r="Q24" s="125">
        <f t="shared" si="46"/>
        <v>28000</v>
      </c>
      <c r="R24" s="126">
        <f t="shared" si="46"/>
        <v>28000</v>
      </c>
      <c r="S24" s="103">
        <f t="shared" si="46"/>
        <v>24000</v>
      </c>
      <c r="T24" s="103"/>
      <c r="U24" s="103">
        <f t="shared" ref="U24:W25" si="47">U25</f>
        <v>0</v>
      </c>
      <c r="V24" s="103">
        <f t="shared" si="47"/>
        <v>0</v>
      </c>
      <c r="W24" s="103">
        <f t="shared" si="47"/>
        <v>6000</v>
      </c>
      <c r="X24" s="103">
        <f t="shared" si="21"/>
        <v>6000</v>
      </c>
      <c r="Y24" s="103">
        <f t="shared" si="22"/>
        <v>25</v>
      </c>
      <c r="AA24" s="103">
        <f t="shared" ref="AA24:AC27" si="48">AA25</f>
        <v>11500</v>
      </c>
      <c r="AB24" s="103">
        <f t="shared" si="48"/>
        <v>4000</v>
      </c>
      <c r="AC24" s="103">
        <f t="shared" si="48"/>
        <v>2500</v>
      </c>
      <c r="AD24" s="103">
        <f t="shared" si="23"/>
        <v>18000</v>
      </c>
      <c r="AE24" s="103">
        <f t="shared" si="42"/>
        <v>75</v>
      </c>
      <c r="AG24" s="103">
        <f t="shared" si="25"/>
        <v>24000</v>
      </c>
      <c r="AH24" s="103">
        <f t="shared" si="26"/>
        <v>100</v>
      </c>
      <c r="AJ24" s="103">
        <f t="shared" ref="AJ24:AL27" si="49">AJ25</f>
        <v>0</v>
      </c>
      <c r="AK24" s="103">
        <f t="shared" si="49"/>
        <v>0</v>
      </c>
      <c r="AL24" s="103">
        <f t="shared" si="49"/>
        <v>0</v>
      </c>
      <c r="AM24" s="103">
        <f t="shared" si="27"/>
        <v>0</v>
      </c>
      <c r="AN24" s="103">
        <f t="shared" si="43"/>
        <v>0</v>
      </c>
      <c r="AP24" s="103">
        <f t="shared" ref="AP24:AR27" si="50">AP25</f>
        <v>0</v>
      </c>
      <c r="AQ24" s="103">
        <f t="shared" si="50"/>
        <v>0</v>
      </c>
      <c r="AR24" s="103">
        <f t="shared" si="50"/>
        <v>0</v>
      </c>
      <c r="AS24" s="103">
        <f t="shared" si="29"/>
        <v>0</v>
      </c>
      <c r="AT24" s="103">
        <f t="shared" si="44"/>
        <v>0</v>
      </c>
      <c r="AV24" s="103">
        <f t="shared" si="45"/>
        <v>0</v>
      </c>
      <c r="AW24" s="103">
        <f t="shared" si="32"/>
        <v>0</v>
      </c>
      <c r="AY24" s="103">
        <f t="shared" si="33"/>
        <v>24000</v>
      </c>
      <c r="AZ24" s="103">
        <f t="shared" si="34"/>
        <v>100</v>
      </c>
      <c r="BB24" s="102">
        <f t="shared" si="35"/>
        <v>0</v>
      </c>
      <c r="BC24" s="103">
        <f t="shared" si="36"/>
        <v>0</v>
      </c>
      <c r="BD24" s="103">
        <f t="shared" si="37"/>
        <v>24000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104">
        <v>8</v>
      </c>
      <c r="H25" s="105"/>
      <c r="I25" s="81"/>
      <c r="J25" s="78"/>
      <c r="K25" s="82"/>
      <c r="L25" s="83"/>
      <c r="M25" s="77"/>
      <c r="N25" s="101" t="s">
        <v>105</v>
      </c>
      <c r="O25" s="102">
        <v>20000</v>
      </c>
      <c r="P25" s="103">
        <f t="shared" si="46"/>
        <v>24000</v>
      </c>
      <c r="Q25" s="125">
        <f t="shared" si="46"/>
        <v>28000</v>
      </c>
      <c r="R25" s="126">
        <f t="shared" si="46"/>
        <v>28000</v>
      </c>
      <c r="S25" s="103">
        <f t="shared" si="46"/>
        <v>24000</v>
      </c>
      <c r="T25" s="103"/>
      <c r="U25" s="103">
        <f t="shared" si="47"/>
        <v>0</v>
      </c>
      <c r="V25" s="103">
        <f t="shared" si="47"/>
        <v>0</v>
      </c>
      <c r="W25" s="103">
        <f t="shared" si="47"/>
        <v>6000</v>
      </c>
      <c r="X25" s="103">
        <f t="shared" si="21"/>
        <v>6000</v>
      </c>
      <c r="Y25" s="103">
        <f t="shared" si="22"/>
        <v>25</v>
      </c>
      <c r="AA25" s="103">
        <f t="shared" si="48"/>
        <v>11500</v>
      </c>
      <c r="AB25" s="103">
        <f t="shared" si="48"/>
        <v>4000</v>
      </c>
      <c r="AC25" s="103">
        <f t="shared" si="48"/>
        <v>2500</v>
      </c>
      <c r="AD25" s="103">
        <f t="shared" si="23"/>
        <v>18000</v>
      </c>
      <c r="AE25" s="103">
        <f t="shared" si="42"/>
        <v>75</v>
      </c>
      <c r="AG25" s="103">
        <f t="shared" si="25"/>
        <v>24000</v>
      </c>
      <c r="AH25" s="103">
        <f t="shared" si="26"/>
        <v>100</v>
      </c>
      <c r="AJ25" s="103">
        <f t="shared" si="49"/>
        <v>0</v>
      </c>
      <c r="AK25" s="103">
        <f t="shared" si="49"/>
        <v>0</v>
      </c>
      <c r="AL25" s="103">
        <f t="shared" si="49"/>
        <v>0</v>
      </c>
      <c r="AM25" s="103">
        <f t="shared" si="27"/>
        <v>0</v>
      </c>
      <c r="AN25" s="103">
        <f t="shared" si="43"/>
        <v>0</v>
      </c>
      <c r="AP25" s="103">
        <f t="shared" si="50"/>
        <v>0</v>
      </c>
      <c r="AQ25" s="103">
        <f t="shared" si="50"/>
        <v>0</v>
      </c>
      <c r="AR25" s="103">
        <f t="shared" si="50"/>
        <v>0</v>
      </c>
      <c r="AS25" s="103">
        <f t="shared" si="29"/>
        <v>0</v>
      </c>
      <c r="AT25" s="103">
        <f t="shared" si="44"/>
        <v>0</v>
      </c>
      <c r="AV25" s="103">
        <f t="shared" si="45"/>
        <v>0</v>
      </c>
      <c r="AW25" s="103">
        <f t="shared" si="32"/>
        <v>0</v>
      </c>
      <c r="AY25" s="103">
        <f t="shared" si="33"/>
        <v>24000</v>
      </c>
      <c r="AZ25" s="103">
        <f t="shared" si="34"/>
        <v>100</v>
      </c>
      <c r="BB25" s="102">
        <f t="shared" si="35"/>
        <v>0</v>
      </c>
      <c r="BC25" s="103">
        <f t="shared" si="36"/>
        <v>0</v>
      </c>
      <c r="BD25" s="103">
        <f t="shared" si="37"/>
        <v>24000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104"/>
      <c r="H26" s="169" t="s">
        <v>43</v>
      </c>
      <c r="I26" s="81"/>
      <c r="J26" s="78"/>
      <c r="K26" s="82"/>
      <c r="L26" s="83"/>
      <c r="M26" s="77"/>
      <c r="N26" s="101" t="s">
        <v>105</v>
      </c>
      <c r="O26" s="102">
        <v>20000</v>
      </c>
      <c r="P26" s="103">
        <f t="shared" si="46"/>
        <v>24000</v>
      </c>
      <c r="Q26" s="125">
        <f t="shared" si="46"/>
        <v>28000</v>
      </c>
      <c r="R26" s="126">
        <f t="shared" si="46"/>
        <v>28000</v>
      </c>
      <c r="S26" s="103">
        <f t="shared" si="46"/>
        <v>24000</v>
      </c>
      <c r="T26" s="103"/>
      <c r="U26" s="103">
        <f t="shared" si="46"/>
        <v>0</v>
      </c>
      <c r="V26" s="103">
        <f t="shared" si="46"/>
        <v>0</v>
      </c>
      <c r="W26" s="103">
        <f t="shared" si="46"/>
        <v>6000</v>
      </c>
      <c r="X26" s="103">
        <f t="shared" si="21"/>
        <v>6000</v>
      </c>
      <c r="Y26" s="103">
        <f t="shared" si="22"/>
        <v>25</v>
      </c>
      <c r="AA26" s="103">
        <f t="shared" si="48"/>
        <v>11500</v>
      </c>
      <c r="AB26" s="103">
        <f t="shared" si="48"/>
        <v>4000</v>
      </c>
      <c r="AC26" s="103">
        <f t="shared" si="48"/>
        <v>2500</v>
      </c>
      <c r="AD26" s="103">
        <f t="shared" si="23"/>
        <v>18000</v>
      </c>
      <c r="AE26" s="103">
        <f t="shared" si="42"/>
        <v>75</v>
      </c>
      <c r="AG26" s="103">
        <f t="shared" si="25"/>
        <v>24000</v>
      </c>
      <c r="AH26" s="103">
        <f t="shared" si="26"/>
        <v>100</v>
      </c>
      <c r="AJ26" s="103">
        <f t="shared" si="49"/>
        <v>0</v>
      </c>
      <c r="AK26" s="103">
        <f t="shared" si="49"/>
        <v>0</v>
      </c>
      <c r="AL26" s="103">
        <f t="shared" si="49"/>
        <v>0</v>
      </c>
      <c r="AM26" s="103">
        <f t="shared" si="27"/>
        <v>0</v>
      </c>
      <c r="AN26" s="103">
        <f t="shared" si="43"/>
        <v>0</v>
      </c>
      <c r="AP26" s="103">
        <f t="shared" si="50"/>
        <v>0</v>
      </c>
      <c r="AQ26" s="103">
        <f t="shared" si="50"/>
        <v>0</v>
      </c>
      <c r="AR26" s="103">
        <f t="shared" si="50"/>
        <v>0</v>
      </c>
      <c r="AS26" s="103">
        <f t="shared" si="29"/>
        <v>0</v>
      </c>
      <c r="AT26" s="103">
        <f t="shared" si="44"/>
        <v>0</v>
      </c>
      <c r="AV26" s="103">
        <f t="shared" si="45"/>
        <v>0</v>
      </c>
      <c r="AW26" s="103">
        <f t="shared" si="32"/>
        <v>0</v>
      </c>
      <c r="AY26" s="103">
        <f t="shared" si="33"/>
        <v>24000</v>
      </c>
      <c r="AZ26" s="103">
        <f t="shared" si="34"/>
        <v>100</v>
      </c>
      <c r="BB26" s="102">
        <f t="shared" si="35"/>
        <v>0</v>
      </c>
      <c r="BC26" s="103">
        <f t="shared" si="36"/>
        <v>0</v>
      </c>
      <c r="BD26" s="103">
        <f t="shared" si="37"/>
        <v>24000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118">
        <v>2</v>
      </c>
      <c r="J27" s="78"/>
      <c r="K27" s="82"/>
      <c r="L27" s="83"/>
      <c r="M27" s="77"/>
      <c r="N27" s="119" t="s">
        <v>51</v>
      </c>
      <c r="O27" s="120">
        <v>20000</v>
      </c>
      <c r="P27" s="121">
        <f t="shared" si="46"/>
        <v>24000</v>
      </c>
      <c r="Q27" s="122">
        <f t="shared" si="46"/>
        <v>28000</v>
      </c>
      <c r="R27" s="123">
        <f t="shared" si="46"/>
        <v>28000</v>
      </c>
      <c r="S27" s="121">
        <f t="shared" si="46"/>
        <v>24000</v>
      </c>
      <c r="T27" s="121"/>
      <c r="U27" s="121">
        <f t="shared" si="46"/>
        <v>0</v>
      </c>
      <c r="V27" s="121">
        <f t="shared" si="46"/>
        <v>0</v>
      </c>
      <c r="W27" s="121">
        <f t="shared" si="46"/>
        <v>6000</v>
      </c>
      <c r="X27" s="121">
        <f t="shared" si="21"/>
        <v>6000</v>
      </c>
      <c r="Y27" s="121">
        <f t="shared" si="22"/>
        <v>25</v>
      </c>
      <c r="AA27" s="121">
        <f t="shared" si="48"/>
        <v>11500</v>
      </c>
      <c r="AB27" s="121">
        <f t="shared" si="48"/>
        <v>4000</v>
      </c>
      <c r="AC27" s="121">
        <f t="shared" si="48"/>
        <v>2500</v>
      </c>
      <c r="AD27" s="121">
        <f t="shared" si="23"/>
        <v>18000</v>
      </c>
      <c r="AE27" s="121">
        <f t="shared" si="42"/>
        <v>75</v>
      </c>
      <c r="AG27" s="121">
        <f t="shared" si="25"/>
        <v>24000</v>
      </c>
      <c r="AH27" s="121">
        <f t="shared" si="26"/>
        <v>100</v>
      </c>
      <c r="AJ27" s="121">
        <f t="shared" si="49"/>
        <v>0</v>
      </c>
      <c r="AK27" s="121">
        <f t="shared" si="49"/>
        <v>0</v>
      </c>
      <c r="AL27" s="121">
        <f t="shared" si="49"/>
        <v>0</v>
      </c>
      <c r="AM27" s="121">
        <f t="shared" si="27"/>
        <v>0</v>
      </c>
      <c r="AN27" s="121">
        <f t="shared" si="43"/>
        <v>0</v>
      </c>
      <c r="AP27" s="121">
        <f t="shared" si="50"/>
        <v>0</v>
      </c>
      <c r="AQ27" s="121">
        <f t="shared" si="50"/>
        <v>0</v>
      </c>
      <c r="AR27" s="121">
        <f t="shared" si="50"/>
        <v>0</v>
      </c>
      <c r="AS27" s="121">
        <f t="shared" si="29"/>
        <v>0</v>
      </c>
      <c r="AT27" s="121">
        <f t="shared" si="44"/>
        <v>0</v>
      </c>
      <c r="AV27" s="121">
        <f t="shared" si="45"/>
        <v>0</v>
      </c>
      <c r="AW27" s="121">
        <f t="shared" si="32"/>
        <v>0</v>
      </c>
      <c r="AY27" s="121">
        <f t="shared" si="33"/>
        <v>24000</v>
      </c>
      <c r="AZ27" s="121">
        <f t="shared" si="34"/>
        <v>100</v>
      </c>
      <c r="BB27" s="120">
        <f t="shared" si="35"/>
        <v>0</v>
      </c>
      <c r="BC27" s="121">
        <f t="shared" si="36"/>
        <v>0</v>
      </c>
      <c r="BD27" s="121">
        <f t="shared" si="37"/>
        <v>24000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124" t="s">
        <v>52</v>
      </c>
      <c r="K28" s="82"/>
      <c r="L28" s="83"/>
      <c r="M28" s="77"/>
      <c r="N28" s="101" t="s">
        <v>53</v>
      </c>
      <c r="O28" s="102">
        <v>20000</v>
      </c>
      <c r="P28" s="103">
        <f>P29+P30+P31+P32</f>
        <v>24000</v>
      </c>
      <c r="Q28" s="125">
        <f>Q29+Q30+Q31+Q32</f>
        <v>28000</v>
      </c>
      <c r="R28" s="126">
        <f>R29+R30+R31+R32</f>
        <v>28000</v>
      </c>
      <c r="S28" s="103">
        <f>S29+S30+S31+S32</f>
        <v>24000</v>
      </c>
      <c r="T28" s="103"/>
      <c r="U28" s="103">
        <f>U29+U30+U31+U32</f>
        <v>0</v>
      </c>
      <c r="V28" s="103">
        <f>V29+V30+V31+V32</f>
        <v>0</v>
      </c>
      <c r="W28" s="103">
        <f>W29+W30+W31+W32</f>
        <v>6000</v>
      </c>
      <c r="X28" s="103">
        <f t="shared" si="21"/>
        <v>6000</v>
      </c>
      <c r="Y28" s="103">
        <f t="shared" si="22"/>
        <v>25</v>
      </c>
      <c r="AA28" s="103">
        <f>AA29+AA30+AA31+AA32</f>
        <v>11500</v>
      </c>
      <c r="AB28" s="103">
        <f>AB29+AB30+AB31+AB32</f>
        <v>4000</v>
      </c>
      <c r="AC28" s="103">
        <f>AC29+AC30+AC31+AC32</f>
        <v>2500</v>
      </c>
      <c r="AD28" s="103">
        <f t="shared" si="23"/>
        <v>18000</v>
      </c>
      <c r="AE28" s="103">
        <f t="shared" si="42"/>
        <v>75</v>
      </c>
      <c r="AG28" s="103">
        <f t="shared" si="25"/>
        <v>24000</v>
      </c>
      <c r="AH28" s="103">
        <f t="shared" si="26"/>
        <v>100</v>
      </c>
      <c r="AJ28" s="103">
        <f>AJ29+AJ30+AJ31+AJ32</f>
        <v>0</v>
      </c>
      <c r="AK28" s="103">
        <f>AK29+AK30+AK31+AK32</f>
        <v>0</v>
      </c>
      <c r="AL28" s="103">
        <f>AL29+AL30+AL31+AL32</f>
        <v>0</v>
      </c>
      <c r="AM28" s="103">
        <f t="shared" si="27"/>
        <v>0</v>
      </c>
      <c r="AN28" s="103">
        <f t="shared" si="43"/>
        <v>0</v>
      </c>
      <c r="AP28" s="103">
        <f>AP29+AP30+AP31+AP32</f>
        <v>0</v>
      </c>
      <c r="AQ28" s="103">
        <f>AQ29+AQ30+AQ31+AQ32</f>
        <v>0</v>
      </c>
      <c r="AR28" s="103">
        <f>AR29+AR30+AR31+AR32</f>
        <v>0</v>
      </c>
      <c r="AS28" s="103">
        <f t="shared" si="29"/>
        <v>0</v>
      </c>
      <c r="AT28" s="103">
        <f t="shared" si="44"/>
        <v>0</v>
      </c>
      <c r="AV28" s="103">
        <f t="shared" si="45"/>
        <v>0</v>
      </c>
      <c r="AW28" s="103">
        <f t="shared" si="32"/>
        <v>0</v>
      </c>
      <c r="AY28" s="103">
        <f t="shared" si="33"/>
        <v>24000</v>
      </c>
      <c r="AZ28" s="103">
        <f t="shared" si="34"/>
        <v>100</v>
      </c>
      <c r="BB28" s="103">
        <f>S28-AY28</f>
        <v>0</v>
      </c>
      <c r="BC28" s="103">
        <f>BB28/(S28/100)</f>
        <v>0</v>
      </c>
      <c r="BD28" s="103">
        <f>S28-BB28</f>
        <v>24000</v>
      </c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2</v>
      </c>
      <c r="L29" s="83"/>
      <c r="M29" s="77"/>
      <c r="N29" s="128" t="s">
        <v>54</v>
      </c>
      <c r="O29" s="129">
        <v>3000</v>
      </c>
      <c r="P29" s="117">
        <v>5000</v>
      </c>
      <c r="Q29" s="117">
        <v>5000</v>
      </c>
      <c r="R29" s="117">
        <v>5000</v>
      </c>
      <c r="S29" s="117">
        <v>5000</v>
      </c>
      <c r="T29" s="117"/>
      <c r="U29" s="117"/>
      <c r="V29" s="117"/>
      <c r="W29" s="117">
        <v>1000</v>
      </c>
      <c r="X29" s="117">
        <f t="shared" si="21"/>
        <v>1000</v>
      </c>
      <c r="Y29" s="117">
        <f t="shared" si="22"/>
        <v>20</v>
      </c>
      <c r="AA29" s="117">
        <v>2000</v>
      </c>
      <c r="AB29" s="117">
        <v>2000</v>
      </c>
      <c r="AC29" s="117"/>
      <c r="AD29" s="117">
        <f t="shared" si="23"/>
        <v>4000</v>
      </c>
      <c r="AE29" s="117">
        <f t="shared" si="42"/>
        <v>80</v>
      </c>
      <c r="AG29" s="117">
        <f t="shared" si="25"/>
        <v>5000</v>
      </c>
      <c r="AH29" s="117">
        <f t="shared" si="26"/>
        <v>100</v>
      </c>
      <c r="AJ29" s="117"/>
      <c r="AK29" s="117"/>
      <c r="AL29" s="117"/>
      <c r="AM29" s="117">
        <f t="shared" si="27"/>
        <v>0</v>
      </c>
      <c r="AN29" s="117">
        <f t="shared" si="43"/>
        <v>0</v>
      </c>
      <c r="AP29" s="117"/>
      <c r="AQ29" s="117"/>
      <c r="AR29" s="117"/>
      <c r="AS29" s="117">
        <f t="shared" si="29"/>
        <v>0</v>
      </c>
      <c r="AT29" s="117">
        <f t="shared" si="44"/>
        <v>0</v>
      </c>
      <c r="AV29" s="117">
        <f t="shared" si="45"/>
        <v>0</v>
      </c>
      <c r="AW29" s="117">
        <f t="shared" si="32"/>
        <v>0</v>
      </c>
      <c r="AY29" s="117">
        <f t="shared" si="33"/>
        <v>5000</v>
      </c>
      <c r="AZ29" s="117">
        <f t="shared" si="34"/>
        <v>100</v>
      </c>
      <c r="BB29" s="117">
        <f>S29-AY29</f>
        <v>0</v>
      </c>
      <c r="BC29" s="117">
        <f>BB29/(S29/100)</f>
        <v>0</v>
      </c>
      <c r="BD29" s="117">
        <f>S29-BB29</f>
        <v>5000</v>
      </c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3</v>
      </c>
      <c r="L30" s="83"/>
      <c r="M30" s="77"/>
      <c r="N30" s="128" t="s">
        <v>66</v>
      </c>
      <c r="O30" s="129">
        <v>10000</v>
      </c>
      <c r="P30" s="117">
        <v>13000</v>
      </c>
      <c r="Q30" s="117">
        <v>14000</v>
      </c>
      <c r="R30" s="117">
        <v>14000</v>
      </c>
      <c r="S30" s="117">
        <v>13000</v>
      </c>
      <c r="T30" s="117"/>
      <c r="U30" s="117"/>
      <c r="V30" s="117"/>
      <c r="W30" s="117">
        <v>3000</v>
      </c>
      <c r="X30" s="117">
        <f t="shared" si="21"/>
        <v>3000</v>
      </c>
      <c r="Y30" s="117">
        <f t="shared" si="22"/>
        <v>23.076923076923077</v>
      </c>
      <c r="AA30" s="117">
        <v>7000</v>
      </c>
      <c r="AB30" s="117">
        <v>1500</v>
      </c>
      <c r="AC30" s="117">
        <v>1500</v>
      </c>
      <c r="AD30" s="117">
        <f t="shared" si="23"/>
        <v>10000</v>
      </c>
      <c r="AE30" s="117">
        <f t="shared" si="42"/>
        <v>76.92307692307692</v>
      </c>
      <c r="AG30" s="117">
        <f t="shared" si="25"/>
        <v>13000</v>
      </c>
      <c r="AH30" s="117">
        <f t="shared" si="26"/>
        <v>100</v>
      </c>
      <c r="AJ30" s="117"/>
      <c r="AK30" s="117"/>
      <c r="AL30" s="117"/>
      <c r="AM30" s="117">
        <f t="shared" si="27"/>
        <v>0</v>
      </c>
      <c r="AN30" s="117">
        <f t="shared" si="43"/>
        <v>0</v>
      </c>
      <c r="AP30" s="117"/>
      <c r="AQ30" s="117"/>
      <c r="AR30" s="117"/>
      <c r="AS30" s="117">
        <f t="shared" si="29"/>
        <v>0</v>
      </c>
      <c r="AT30" s="117">
        <f t="shared" si="44"/>
        <v>0</v>
      </c>
      <c r="AV30" s="117">
        <f t="shared" si="45"/>
        <v>0</v>
      </c>
      <c r="AW30" s="117">
        <f t="shared" si="32"/>
        <v>0</v>
      </c>
      <c r="AY30" s="117">
        <f t="shared" si="33"/>
        <v>13000</v>
      </c>
      <c r="AZ30" s="117">
        <f t="shared" si="34"/>
        <v>100</v>
      </c>
      <c r="BB30" s="117">
        <f>S30-AY30</f>
        <v>0</v>
      </c>
      <c r="BC30" s="117">
        <f>BB30/(S30/100)</f>
        <v>0</v>
      </c>
      <c r="BD30" s="117">
        <f>S30-BB30</f>
        <v>13000</v>
      </c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81"/>
      <c r="J31" s="78"/>
      <c r="K31" s="127">
        <v>5</v>
      </c>
      <c r="L31" s="83"/>
      <c r="M31" s="77"/>
      <c r="N31" s="128" t="s">
        <v>55</v>
      </c>
      <c r="O31" s="129">
        <v>2000</v>
      </c>
      <c r="P31" s="117">
        <v>3000</v>
      </c>
      <c r="Q31" s="117">
        <v>4000</v>
      </c>
      <c r="R31" s="117">
        <v>4000</v>
      </c>
      <c r="S31" s="117">
        <v>3000</v>
      </c>
      <c r="T31" s="117"/>
      <c r="U31" s="160"/>
      <c r="V31" s="160"/>
      <c r="W31" s="160">
        <v>1000</v>
      </c>
      <c r="X31" s="117">
        <f t="shared" si="21"/>
        <v>1000</v>
      </c>
      <c r="Y31" s="117">
        <f t="shared" si="22"/>
        <v>33.333333333333336</v>
      </c>
      <c r="AA31" s="160">
        <v>2000</v>
      </c>
      <c r="AB31" s="160"/>
      <c r="AC31" s="160"/>
      <c r="AD31" s="117">
        <f t="shared" si="23"/>
        <v>2000</v>
      </c>
      <c r="AE31" s="117">
        <f t="shared" si="42"/>
        <v>66.666666666666671</v>
      </c>
      <c r="AG31" s="117">
        <f t="shared" si="25"/>
        <v>3000</v>
      </c>
      <c r="AH31" s="117">
        <f t="shared" si="26"/>
        <v>100</v>
      </c>
      <c r="AJ31" s="160"/>
      <c r="AK31" s="160"/>
      <c r="AL31" s="160"/>
      <c r="AM31" s="117">
        <f t="shared" si="27"/>
        <v>0</v>
      </c>
      <c r="AN31" s="117">
        <f t="shared" si="43"/>
        <v>0</v>
      </c>
      <c r="AP31" s="160"/>
      <c r="AQ31" s="160"/>
      <c r="AR31" s="160"/>
      <c r="AS31" s="117">
        <f t="shared" si="29"/>
        <v>0</v>
      </c>
      <c r="AT31" s="117">
        <f t="shared" si="44"/>
        <v>0</v>
      </c>
      <c r="AV31" s="117">
        <f t="shared" si="45"/>
        <v>0</v>
      </c>
      <c r="AW31" s="117">
        <f t="shared" si="32"/>
        <v>0</v>
      </c>
      <c r="AY31" s="117">
        <f t="shared" si="33"/>
        <v>3000</v>
      </c>
      <c r="AZ31" s="117">
        <f t="shared" si="34"/>
        <v>100</v>
      </c>
      <c r="BB31" s="117">
        <f>S31-AY31</f>
        <v>0</v>
      </c>
      <c r="BC31" s="117">
        <f>BB31/(S31/100)</f>
        <v>0</v>
      </c>
      <c r="BD31" s="117">
        <f>S31-BB31</f>
        <v>3000</v>
      </c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81"/>
      <c r="J32" s="78"/>
      <c r="K32" s="127">
        <v>7</v>
      </c>
      <c r="L32" s="83"/>
      <c r="M32" s="77"/>
      <c r="N32" s="128" t="s">
        <v>56</v>
      </c>
      <c r="O32" s="129">
        <v>5000</v>
      </c>
      <c r="P32" s="117">
        <v>3000</v>
      </c>
      <c r="Q32" s="117">
        <v>5000</v>
      </c>
      <c r="R32" s="117">
        <v>5000</v>
      </c>
      <c r="S32" s="117">
        <v>3000</v>
      </c>
      <c r="T32" s="117"/>
      <c r="U32" s="117"/>
      <c r="V32" s="117"/>
      <c r="W32" s="117">
        <v>1000</v>
      </c>
      <c r="X32" s="117">
        <f t="shared" si="21"/>
        <v>1000</v>
      </c>
      <c r="Y32" s="117">
        <f t="shared" si="22"/>
        <v>33.333333333333336</v>
      </c>
      <c r="AA32" s="117">
        <v>500</v>
      </c>
      <c r="AB32" s="117">
        <v>500</v>
      </c>
      <c r="AC32" s="117">
        <v>1000</v>
      </c>
      <c r="AD32" s="117">
        <f t="shared" si="23"/>
        <v>2000</v>
      </c>
      <c r="AE32" s="117">
        <f t="shared" si="42"/>
        <v>66.666666666666671</v>
      </c>
      <c r="AG32" s="117">
        <f t="shared" si="25"/>
        <v>3000</v>
      </c>
      <c r="AH32" s="117">
        <f t="shared" si="26"/>
        <v>100</v>
      </c>
      <c r="AJ32" s="117">
        <v>0</v>
      </c>
      <c r="AK32" s="117">
        <v>0</v>
      </c>
      <c r="AL32" s="117"/>
      <c r="AM32" s="117">
        <f t="shared" si="27"/>
        <v>0</v>
      </c>
      <c r="AN32" s="117">
        <f t="shared" si="43"/>
        <v>0</v>
      </c>
      <c r="AP32" s="117">
        <v>0</v>
      </c>
      <c r="AQ32" s="117">
        <v>0</v>
      </c>
      <c r="AR32" s="117"/>
      <c r="AS32" s="117">
        <f t="shared" si="29"/>
        <v>0</v>
      </c>
      <c r="AT32" s="117">
        <f t="shared" si="44"/>
        <v>0</v>
      </c>
      <c r="AV32" s="117">
        <f t="shared" si="45"/>
        <v>0</v>
      </c>
      <c r="AW32" s="117">
        <f t="shared" si="32"/>
        <v>0</v>
      </c>
      <c r="AY32" s="117">
        <f t="shared" si="33"/>
        <v>3000</v>
      </c>
      <c r="AZ32" s="117">
        <f t="shared" si="34"/>
        <v>100</v>
      </c>
      <c r="BB32" s="117">
        <f>S32-AY32</f>
        <v>0</v>
      </c>
      <c r="BC32" s="117">
        <f>BB32/(S32/100)</f>
        <v>0</v>
      </c>
      <c r="BD32" s="117">
        <f>S32-BB32</f>
        <v>3000</v>
      </c>
    </row>
    <row r="33" spans="16:56" ht="24.95" customHeight="1" x14ac:dyDescent="0.2"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6"/>
    </row>
    <row r="34" spans="16:56" ht="24.95" customHeight="1" x14ac:dyDescent="0.2"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6"/>
    </row>
    <row r="35" spans="16:56" ht="24.95" customHeight="1" x14ac:dyDescent="0.2"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6"/>
    </row>
    <row r="36" spans="16:56" ht="24.95" customHeight="1" x14ac:dyDescent="0.2"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6"/>
    </row>
    <row r="37" spans="16:56" ht="24.95" customHeight="1" x14ac:dyDescent="0.2"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6"/>
    </row>
    <row r="38" spans="16:56" ht="24.95" customHeight="1" x14ac:dyDescent="0.2"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6"/>
    </row>
    <row r="39" spans="16:56" ht="24.95" customHeight="1" x14ac:dyDescent="0.2"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6"/>
    </row>
    <row r="40" spans="16:56" ht="24.95" customHeight="1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6:56" ht="24.95" customHeight="1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6:56" ht="24.95" customHeight="1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6:56" ht="24.95" customHeight="1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6:56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6:56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6:56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6:56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6:56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93"/>
  <sheetViews>
    <sheetView zoomScale="85" workbookViewId="0">
      <pane xSplit="17" ySplit="12" topLeftCell="AM13" activePane="bottomRight" state="frozen"/>
      <selection activeCell="E26" sqref="E26"/>
      <selection pane="topRight" activeCell="E26" sqref="E26"/>
      <selection pane="bottomLeft" activeCell="E26" sqref="E26"/>
      <selection pane="bottomRight" activeCell="AN21" sqref="AN21"/>
    </sheetView>
  </sheetViews>
  <sheetFormatPr defaultRowHeight="12.75" x14ac:dyDescent="0.2"/>
  <cols>
    <col min="1" max="3" width="4" style="38" customWidth="1"/>
    <col min="4" max="4" width="5.285156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1" width="11.85546875" style="36" customWidth="1"/>
    <col min="22" max="22" width="12" style="36" customWidth="1"/>
    <col min="23" max="23" width="12.42578125" style="36" customWidth="1"/>
    <col min="24" max="24" width="12.85546875" style="36" customWidth="1"/>
    <col min="25" max="25" width="8.28515625" style="36" customWidth="1"/>
    <col min="26" max="26" width="1.7109375" style="36" customWidth="1"/>
    <col min="27" max="27" width="12" style="36" customWidth="1"/>
    <col min="28" max="29" width="10.85546875" style="36" customWidth="1"/>
    <col min="30" max="30" width="12.140625" style="36" customWidth="1"/>
    <col min="31" max="31" width="7.7109375" style="36" customWidth="1"/>
    <col min="32" max="32" width="2.42578125" style="36" customWidth="1"/>
    <col min="33" max="33" width="12.28515625" style="36" customWidth="1"/>
    <col min="34" max="34" width="11.7109375" style="36" customWidth="1"/>
    <col min="35" max="35" width="3" style="36" customWidth="1"/>
    <col min="36" max="36" width="12.28515625" style="36" customWidth="1"/>
    <col min="37" max="37" width="11.85546875" style="36" customWidth="1"/>
    <col min="38" max="39" width="11.140625" style="36" customWidth="1"/>
    <col min="40" max="40" width="6.28515625" style="36" customWidth="1"/>
    <col min="41" max="41" width="3.42578125" style="36" customWidth="1"/>
    <col min="42" max="42" width="12" style="36" customWidth="1"/>
    <col min="43" max="43" width="11.7109375" style="36" customWidth="1"/>
    <col min="44" max="44" width="10.85546875" style="36" customWidth="1"/>
    <col min="45" max="45" width="12.5703125" style="36" customWidth="1"/>
    <col min="46" max="46" width="7.5703125" style="36" customWidth="1"/>
    <col min="47" max="47" width="3" style="36" customWidth="1"/>
    <col min="48" max="48" width="13.7109375" style="36" customWidth="1"/>
    <col min="49" max="49" width="6.5703125" style="36" customWidth="1"/>
    <col min="50" max="50" width="3.28515625" style="36" customWidth="1"/>
    <col min="51" max="51" width="14.5703125" style="36" customWidth="1"/>
    <col min="52" max="52" width="5.57031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20.2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7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2.5" customHeight="1" x14ac:dyDescent="0.25">
      <c r="A5" s="383" t="s">
        <v>172</v>
      </c>
      <c r="B5" s="383"/>
      <c r="C5" s="383"/>
      <c r="D5" s="383" t="s">
        <v>174</v>
      </c>
      <c r="E5" s="574" t="s">
        <v>104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3511000</v>
      </c>
      <c r="T11" s="72"/>
      <c r="U11" s="72">
        <f t="shared" ref="U11:W14" si="0">U12</f>
        <v>387000</v>
      </c>
      <c r="V11" s="72">
        <f t="shared" si="0"/>
        <v>271000</v>
      </c>
      <c r="W11" s="72">
        <f t="shared" si="0"/>
        <v>316000</v>
      </c>
      <c r="X11" s="72">
        <f t="shared" ref="X11:X12" si="1">U11+V11+W11</f>
        <v>974000</v>
      </c>
      <c r="Y11" s="72">
        <f>X11/(S11/100)</f>
        <v>27.741384221019654</v>
      </c>
      <c r="Z11" s="73"/>
      <c r="AA11" s="72">
        <f t="shared" ref="AA11:AC14" si="2">AA12</f>
        <v>321500</v>
      </c>
      <c r="AB11" s="72">
        <f t="shared" si="2"/>
        <v>310000</v>
      </c>
      <c r="AC11" s="72">
        <f t="shared" si="2"/>
        <v>307000</v>
      </c>
      <c r="AD11" s="72">
        <f t="shared" ref="AD11:AD12" si="3">AA11+AB11+AC11</f>
        <v>938500</v>
      </c>
      <c r="AE11" s="72">
        <f>AD11/(S11/100)</f>
        <v>26.73027627456565</v>
      </c>
      <c r="AF11" s="73"/>
      <c r="AG11" s="72">
        <f t="shared" ref="AG11:AG12" si="4">X11+AD11</f>
        <v>1912500</v>
      </c>
      <c r="AH11" s="72">
        <f>AG11/(S11/100)</f>
        <v>54.471660495585304</v>
      </c>
      <c r="AI11" s="73"/>
      <c r="AJ11" s="72">
        <f t="shared" ref="AJ11:AL14" si="5">AJ12</f>
        <v>303500</v>
      </c>
      <c r="AK11" s="72">
        <f t="shared" si="5"/>
        <v>302500</v>
      </c>
      <c r="AL11" s="72">
        <f t="shared" si="5"/>
        <v>306000</v>
      </c>
      <c r="AM11" s="72">
        <f t="shared" ref="AM11:AM12" si="6">AJ11+AK11+AL11</f>
        <v>912000</v>
      </c>
      <c r="AN11" s="72">
        <f>AM11/(S11/100)</f>
        <v>25.975505553973228</v>
      </c>
      <c r="AO11" s="73"/>
      <c r="AP11" s="72">
        <f t="shared" ref="AP11:AR14" si="7">AP12</f>
        <v>243500</v>
      </c>
      <c r="AQ11" s="72">
        <f t="shared" si="7"/>
        <v>241000</v>
      </c>
      <c r="AR11" s="72">
        <f t="shared" si="7"/>
        <v>202000</v>
      </c>
      <c r="AS11" s="72">
        <f t="shared" ref="AS11:AS12" si="8">AP11+AQ11+AR11</f>
        <v>686500</v>
      </c>
      <c r="AT11" s="72">
        <f>AS11/(S11/100)</f>
        <v>19.552833950441471</v>
      </c>
      <c r="AU11" s="73"/>
      <c r="AV11" s="72">
        <f t="shared" ref="AV11:AV12" si="9">AM11+AS11</f>
        <v>1598500</v>
      </c>
      <c r="AW11" s="72">
        <f>AV11/(S11/100)</f>
        <v>45.528339504414696</v>
      </c>
      <c r="AX11" s="73"/>
      <c r="AY11" s="72">
        <f>AG11+AV11</f>
        <v>3511000</v>
      </c>
      <c r="AZ11" s="72">
        <f>AY11/(S11/100)</f>
        <v>100</v>
      </c>
      <c r="BA11" s="73"/>
      <c r="BB11" s="71">
        <f t="shared" ref="BB11:BB12" si="10">S11-AY11</f>
        <v>0</v>
      </c>
      <c r="BC11" s="72">
        <f t="shared" ref="BC11:BC12" si="11">BB11/(S11/100)</f>
        <v>0</v>
      </c>
      <c r="BD11" s="72">
        <f t="shared" ref="BD11:BD12" si="12">S11-BB11</f>
        <v>3511000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#REF!+#REF!+#REF!+P13+#REF!</f>
        <v>#REF!</v>
      </c>
      <c r="Q12" s="86" t="e">
        <f>#REF!+#REF!+#REF!+Q13+#REF!</f>
        <v>#REF!</v>
      </c>
      <c r="R12" s="87" t="e">
        <f>#REF!+#REF!+#REF!+#REF!+R13</f>
        <v>#REF!</v>
      </c>
      <c r="S12" s="86">
        <f>S13</f>
        <v>3511000</v>
      </c>
      <c r="T12" s="86"/>
      <c r="U12" s="86">
        <f t="shared" si="0"/>
        <v>387000</v>
      </c>
      <c r="V12" s="86">
        <f t="shared" si="0"/>
        <v>271000</v>
      </c>
      <c r="W12" s="86">
        <f t="shared" si="0"/>
        <v>316000</v>
      </c>
      <c r="X12" s="86">
        <f t="shared" si="1"/>
        <v>974000</v>
      </c>
      <c r="Y12" s="86">
        <f t="shared" ref="Y12" si="13">X12/(S12/100)</f>
        <v>27.741384221019654</v>
      </c>
      <c r="AA12" s="86">
        <f t="shared" si="2"/>
        <v>321500</v>
      </c>
      <c r="AB12" s="86">
        <f t="shared" si="2"/>
        <v>310000</v>
      </c>
      <c r="AC12" s="86">
        <f t="shared" si="2"/>
        <v>307000</v>
      </c>
      <c r="AD12" s="86">
        <f t="shared" si="3"/>
        <v>938500</v>
      </c>
      <c r="AE12" s="86">
        <f t="shared" ref="AE12" si="14">AD12/(S12/100)</f>
        <v>26.73027627456565</v>
      </c>
      <c r="AG12" s="86">
        <f t="shared" si="4"/>
        <v>1912500</v>
      </c>
      <c r="AH12" s="86">
        <f t="shared" ref="AH12" si="15">AG12/(S12/100)</f>
        <v>54.471660495585304</v>
      </c>
      <c r="AJ12" s="86">
        <f t="shared" si="5"/>
        <v>303500</v>
      </c>
      <c r="AK12" s="86">
        <f t="shared" si="5"/>
        <v>302500</v>
      </c>
      <c r="AL12" s="86">
        <f t="shared" si="5"/>
        <v>306000</v>
      </c>
      <c r="AM12" s="86">
        <f t="shared" si="6"/>
        <v>912000</v>
      </c>
      <c r="AN12" s="86">
        <f t="shared" ref="AN12" si="16">AM12/(S12/100)</f>
        <v>25.975505553973228</v>
      </c>
      <c r="AP12" s="86">
        <f t="shared" si="7"/>
        <v>243500</v>
      </c>
      <c r="AQ12" s="86">
        <f t="shared" si="7"/>
        <v>241000</v>
      </c>
      <c r="AR12" s="86">
        <f t="shared" si="7"/>
        <v>202000</v>
      </c>
      <c r="AS12" s="86">
        <f t="shared" si="8"/>
        <v>686500</v>
      </c>
      <c r="AT12" s="86">
        <f t="shared" ref="AT12" si="17">AS12/(S12/100)</f>
        <v>19.552833950441471</v>
      </c>
      <c r="AV12" s="86">
        <f t="shared" si="9"/>
        <v>1598500</v>
      </c>
      <c r="AW12" s="86">
        <f t="shared" ref="AW12" si="18">AV12/(S12/100)</f>
        <v>45.528339504414696</v>
      </c>
      <c r="AY12" s="86">
        <f t="shared" ref="AY12" si="19">AG12+AV12</f>
        <v>3511000</v>
      </c>
      <c r="AZ12" s="86">
        <f t="shared" ref="AZ12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3511000</v>
      </c>
    </row>
    <row r="13" spans="1:57" ht="45.75" customHeight="1" x14ac:dyDescent="0.2">
      <c r="A13" s="74"/>
      <c r="B13" s="76"/>
      <c r="C13" s="88" t="s">
        <v>49</v>
      </c>
      <c r="D13" s="256"/>
      <c r="E13" s="124"/>
      <c r="F13" s="100"/>
      <c r="G13" s="104"/>
      <c r="H13" s="105"/>
      <c r="I13" s="257"/>
      <c r="J13" s="124"/>
      <c r="K13" s="258"/>
      <c r="L13" s="259"/>
      <c r="M13" s="256"/>
      <c r="N13" s="260" t="s">
        <v>102</v>
      </c>
      <c r="O13" s="261">
        <v>2659000</v>
      </c>
      <c r="P13" s="262" t="e">
        <f>#REF!+P14</f>
        <v>#REF!</v>
      </c>
      <c r="Q13" s="263" t="e">
        <f>#REF!+Q14</f>
        <v>#REF!</v>
      </c>
      <c r="R13" s="264" t="e">
        <f>#REF!+R14</f>
        <v>#REF!</v>
      </c>
      <c r="S13" s="262">
        <f>S14</f>
        <v>3511000</v>
      </c>
      <c r="T13" s="262"/>
      <c r="U13" s="262">
        <f t="shared" si="0"/>
        <v>387000</v>
      </c>
      <c r="V13" s="262">
        <f t="shared" si="0"/>
        <v>271000</v>
      </c>
      <c r="W13" s="262">
        <f t="shared" si="0"/>
        <v>316000</v>
      </c>
      <c r="X13" s="262">
        <f t="shared" ref="X13:X17" si="21">U13+V13+W13</f>
        <v>974000</v>
      </c>
      <c r="Y13" s="262">
        <f t="shared" ref="Y13:Y49" si="22">X13/(S13/100)</f>
        <v>27.741384221019654</v>
      </c>
      <c r="AA13" s="262">
        <f t="shared" si="2"/>
        <v>321500</v>
      </c>
      <c r="AB13" s="262">
        <f t="shared" si="2"/>
        <v>310000</v>
      </c>
      <c r="AC13" s="262">
        <f t="shared" si="2"/>
        <v>307000</v>
      </c>
      <c r="AD13" s="262">
        <f t="shared" ref="AD13:AD30" si="23">AA13+AB13+AC13</f>
        <v>938500</v>
      </c>
      <c r="AE13" s="262">
        <f t="shared" ref="AE13" si="24">AD13/(S13/100)</f>
        <v>26.73027627456565</v>
      </c>
      <c r="AG13" s="262">
        <f t="shared" ref="AG13:AG49" si="25">X13+AD13</f>
        <v>1912500</v>
      </c>
      <c r="AH13" s="262">
        <f t="shared" ref="AH13:AH49" si="26">AG13/(S13/100)</f>
        <v>54.471660495585304</v>
      </c>
      <c r="AJ13" s="262">
        <f t="shared" si="5"/>
        <v>303500</v>
      </c>
      <c r="AK13" s="262">
        <f t="shared" si="5"/>
        <v>302500</v>
      </c>
      <c r="AL13" s="262">
        <f t="shared" si="5"/>
        <v>306000</v>
      </c>
      <c r="AM13" s="262">
        <f t="shared" ref="AM13:AM30" si="27">AJ13+AK13+AL13</f>
        <v>912000</v>
      </c>
      <c r="AN13" s="262">
        <f t="shared" ref="AN13" si="28">AM13/(S13/100)</f>
        <v>25.975505553973228</v>
      </c>
      <c r="AP13" s="262">
        <f t="shared" si="7"/>
        <v>243500</v>
      </c>
      <c r="AQ13" s="262">
        <f t="shared" si="7"/>
        <v>241000</v>
      </c>
      <c r="AR13" s="262">
        <f t="shared" si="7"/>
        <v>202000</v>
      </c>
      <c r="AS13" s="262">
        <f t="shared" ref="AS13:AS30" si="29">AP13+AQ13+AR13</f>
        <v>686500</v>
      </c>
      <c r="AT13" s="262">
        <f t="shared" ref="AT13" si="30">AS13/(S13/100)</f>
        <v>19.552833950441471</v>
      </c>
      <c r="AV13" s="262">
        <f t="shared" ref="AV13" si="31">AM13+AS13</f>
        <v>1598500</v>
      </c>
      <c r="AW13" s="262">
        <f t="shared" ref="AW13:AW17" si="32">AV13/(S13/100)</f>
        <v>45.528339504414696</v>
      </c>
      <c r="AY13" s="262">
        <f t="shared" ref="AY13:AY17" si="33">AG13+AV13</f>
        <v>3511000</v>
      </c>
      <c r="AZ13" s="262">
        <f t="shared" ref="AZ13:AZ17" si="34">AY13/(S13/100)</f>
        <v>100</v>
      </c>
      <c r="BB13" s="261">
        <f t="shared" ref="BB13:BB17" si="35">S13-AY13</f>
        <v>0</v>
      </c>
      <c r="BC13" s="262">
        <f t="shared" ref="BC13:BC17" si="36">BB13/(S13/100)</f>
        <v>0</v>
      </c>
      <c r="BD13" s="262">
        <f t="shared" ref="BD13:BD17" si="37">S13-BB13</f>
        <v>3511000</v>
      </c>
      <c r="BE13" s="93"/>
    </row>
    <row r="14" spans="1:57" ht="30" customHeight="1" x14ac:dyDescent="0.2">
      <c r="A14" s="74"/>
      <c r="B14" s="76"/>
      <c r="C14" s="76"/>
      <c r="D14" s="386" t="s">
        <v>106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107</v>
      </c>
      <c r="O14" s="396">
        <v>2639000</v>
      </c>
      <c r="P14" s="397">
        <f t="shared" ref="P14:W16" si="38">P15</f>
        <v>3511000</v>
      </c>
      <c r="Q14" s="399">
        <f t="shared" si="38"/>
        <v>4109000</v>
      </c>
      <c r="R14" s="400">
        <f t="shared" si="38"/>
        <v>4484000</v>
      </c>
      <c r="S14" s="397">
        <f t="shared" si="38"/>
        <v>3511000</v>
      </c>
      <c r="T14" s="397"/>
      <c r="U14" s="397">
        <f t="shared" si="0"/>
        <v>387000</v>
      </c>
      <c r="V14" s="397">
        <f t="shared" si="0"/>
        <v>271000</v>
      </c>
      <c r="W14" s="397">
        <f t="shared" si="0"/>
        <v>316000</v>
      </c>
      <c r="X14" s="397">
        <f t="shared" si="21"/>
        <v>974000</v>
      </c>
      <c r="Y14" s="397">
        <f t="shared" si="22"/>
        <v>27.741384221019654</v>
      </c>
      <c r="Z14" s="398"/>
      <c r="AA14" s="397">
        <f t="shared" si="2"/>
        <v>321500</v>
      </c>
      <c r="AB14" s="397">
        <f t="shared" si="2"/>
        <v>310000</v>
      </c>
      <c r="AC14" s="397">
        <f t="shared" si="2"/>
        <v>307000</v>
      </c>
      <c r="AD14" s="397">
        <f t="shared" si="23"/>
        <v>938500</v>
      </c>
      <c r="AE14" s="397">
        <f t="shared" ref="AE14:AE49" si="39">AD14/(S14/100)</f>
        <v>26.73027627456565</v>
      </c>
      <c r="AF14" s="398"/>
      <c r="AG14" s="397">
        <f t="shared" si="25"/>
        <v>1912500</v>
      </c>
      <c r="AH14" s="397">
        <f t="shared" si="26"/>
        <v>54.471660495585304</v>
      </c>
      <c r="AI14" s="398"/>
      <c r="AJ14" s="397">
        <f t="shared" si="5"/>
        <v>303500</v>
      </c>
      <c r="AK14" s="397">
        <f t="shared" si="5"/>
        <v>302500</v>
      </c>
      <c r="AL14" s="397">
        <f t="shared" si="5"/>
        <v>306000</v>
      </c>
      <c r="AM14" s="397">
        <f t="shared" si="27"/>
        <v>912000</v>
      </c>
      <c r="AN14" s="397">
        <f t="shared" ref="AN14:AN49" si="40">AM14/(S14/100)</f>
        <v>25.975505553973228</v>
      </c>
      <c r="AO14" s="398"/>
      <c r="AP14" s="397">
        <f t="shared" si="7"/>
        <v>243500</v>
      </c>
      <c r="AQ14" s="397">
        <f t="shared" si="7"/>
        <v>241000</v>
      </c>
      <c r="AR14" s="397">
        <f t="shared" si="7"/>
        <v>202000</v>
      </c>
      <c r="AS14" s="397">
        <f t="shared" si="29"/>
        <v>686500</v>
      </c>
      <c r="AT14" s="397">
        <f t="shared" ref="AT14:AT49" si="41">AS14/(S14/100)</f>
        <v>19.552833950441471</v>
      </c>
      <c r="AU14" s="398"/>
      <c r="AV14" s="397">
        <f t="shared" ref="AV14:AV23" si="42">AM14+AS14</f>
        <v>1598500</v>
      </c>
      <c r="AW14" s="397">
        <f t="shared" si="32"/>
        <v>45.528339504414696</v>
      </c>
      <c r="AX14" s="398"/>
      <c r="AY14" s="397">
        <f t="shared" si="33"/>
        <v>3511000</v>
      </c>
      <c r="AZ14" s="397">
        <f t="shared" si="34"/>
        <v>100</v>
      </c>
      <c r="BB14" s="95">
        <f t="shared" si="35"/>
        <v>0</v>
      </c>
      <c r="BC14" s="96">
        <f t="shared" si="36"/>
        <v>0</v>
      </c>
      <c r="BD14" s="96">
        <f t="shared" si="37"/>
        <v>3511000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2639000</v>
      </c>
      <c r="P15" s="99">
        <f t="shared" si="38"/>
        <v>3511000</v>
      </c>
      <c r="Q15" s="86">
        <f t="shared" si="38"/>
        <v>4109000</v>
      </c>
      <c r="R15" s="87">
        <f t="shared" si="38"/>
        <v>4484000</v>
      </c>
      <c r="S15" s="99">
        <f t="shared" si="38"/>
        <v>3511000</v>
      </c>
      <c r="T15" s="99"/>
      <c r="U15" s="99">
        <f t="shared" si="38"/>
        <v>387000</v>
      </c>
      <c r="V15" s="99">
        <f t="shared" si="38"/>
        <v>271000</v>
      </c>
      <c r="W15" s="99">
        <f t="shared" si="38"/>
        <v>316000</v>
      </c>
      <c r="X15" s="99">
        <f t="shared" si="21"/>
        <v>974000</v>
      </c>
      <c r="Y15" s="99">
        <f t="shared" si="22"/>
        <v>27.741384221019654</v>
      </c>
      <c r="AA15" s="99">
        <f t="shared" ref="AA15:AC16" si="43">AA16</f>
        <v>321500</v>
      </c>
      <c r="AB15" s="99">
        <f t="shared" si="43"/>
        <v>310000</v>
      </c>
      <c r="AC15" s="99">
        <f t="shared" si="43"/>
        <v>307000</v>
      </c>
      <c r="AD15" s="99">
        <f t="shared" si="23"/>
        <v>938500</v>
      </c>
      <c r="AE15" s="99">
        <f t="shared" si="39"/>
        <v>26.73027627456565</v>
      </c>
      <c r="AG15" s="99">
        <f t="shared" si="25"/>
        <v>1912500</v>
      </c>
      <c r="AH15" s="99">
        <f t="shared" si="26"/>
        <v>54.471660495585304</v>
      </c>
      <c r="AJ15" s="99">
        <f t="shared" ref="AJ15:AL16" si="44">AJ16</f>
        <v>303500</v>
      </c>
      <c r="AK15" s="99">
        <f t="shared" si="44"/>
        <v>302500</v>
      </c>
      <c r="AL15" s="99">
        <f t="shared" si="44"/>
        <v>306000</v>
      </c>
      <c r="AM15" s="99">
        <f t="shared" si="27"/>
        <v>912000</v>
      </c>
      <c r="AN15" s="99">
        <f t="shared" si="40"/>
        <v>25.975505553973228</v>
      </c>
      <c r="AP15" s="99">
        <f t="shared" ref="AP15:AR16" si="45">AP16</f>
        <v>243500</v>
      </c>
      <c r="AQ15" s="99">
        <f t="shared" si="45"/>
        <v>241000</v>
      </c>
      <c r="AR15" s="99">
        <f t="shared" si="45"/>
        <v>202000</v>
      </c>
      <c r="AS15" s="99">
        <f t="shared" si="29"/>
        <v>686500</v>
      </c>
      <c r="AT15" s="99">
        <f t="shared" si="41"/>
        <v>19.552833950441471</v>
      </c>
      <c r="AV15" s="99">
        <f t="shared" si="42"/>
        <v>1598500</v>
      </c>
      <c r="AW15" s="99">
        <f t="shared" si="32"/>
        <v>45.528339504414696</v>
      </c>
      <c r="AY15" s="99">
        <f t="shared" si="33"/>
        <v>3511000</v>
      </c>
      <c r="AZ15" s="99">
        <f t="shared" si="34"/>
        <v>100</v>
      </c>
      <c r="BB15" s="98">
        <f t="shared" si="35"/>
        <v>0</v>
      </c>
      <c r="BC15" s="99">
        <f t="shared" si="36"/>
        <v>0</v>
      </c>
      <c r="BD15" s="99">
        <f t="shared" si="37"/>
        <v>3511000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2639000</v>
      </c>
      <c r="P16" s="103">
        <f t="shared" si="38"/>
        <v>3511000</v>
      </c>
      <c r="Q16" s="125">
        <f t="shared" si="38"/>
        <v>4109000</v>
      </c>
      <c r="R16" s="126">
        <f t="shared" si="38"/>
        <v>4484000</v>
      </c>
      <c r="S16" s="103">
        <f t="shared" si="38"/>
        <v>3511000</v>
      </c>
      <c r="T16" s="103"/>
      <c r="U16" s="103">
        <f t="shared" si="38"/>
        <v>387000</v>
      </c>
      <c r="V16" s="103">
        <f t="shared" si="38"/>
        <v>271000</v>
      </c>
      <c r="W16" s="103">
        <f t="shared" si="38"/>
        <v>316000</v>
      </c>
      <c r="X16" s="103">
        <f t="shared" si="21"/>
        <v>974000</v>
      </c>
      <c r="Y16" s="103">
        <f t="shared" si="22"/>
        <v>27.741384221019654</v>
      </c>
      <c r="AA16" s="103">
        <f t="shared" si="43"/>
        <v>321500</v>
      </c>
      <c r="AB16" s="103">
        <f t="shared" si="43"/>
        <v>310000</v>
      </c>
      <c r="AC16" s="103">
        <f t="shared" si="43"/>
        <v>307000</v>
      </c>
      <c r="AD16" s="103">
        <f t="shared" si="23"/>
        <v>938500</v>
      </c>
      <c r="AE16" s="103">
        <f t="shared" si="39"/>
        <v>26.73027627456565</v>
      </c>
      <c r="AG16" s="103">
        <f t="shared" si="25"/>
        <v>1912500</v>
      </c>
      <c r="AH16" s="103">
        <f t="shared" si="26"/>
        <v>54.471660495585304</v>
      </c>
      <c r="AJ16" s="103">
        <f t="shared" si="44"/>
        <v>303500</v>
      </c>
      <c r="AK16" s="103">
        <f t="shared" si="44"/>
        <v>302500</v>
      </c>
      <c r="AL16" s="103">
        <f t="shared" si="44"/>
        <v>306000</v>
      </c>
      <c r="AM16" s="103">
        <f t="shared" si="27"/>
        <v>912000</v>
      </c>
      <c r="AN16" s="103">
        <f t="shared" si="40"/>
        <v>25.975505553973228</v>
      </c>
      <c r="AP16" s="103">
        <f t="shared" si="45"/>
        <v>243500</v>
      </c>
      <c r="AQ16" s="103">
        <f t="shared" si="45"/>
        <v>241000</v>
      </c>
      <c r="AR16" s="103">
        <f t="shared" si="45"/>
        <v>202000</v>
      </c>
      <c r="AS16" s="103">
        <f t="shared" si="29"/>
        <v>686500</v>
      </c>
      <c r="AT16" s="103">
        <f t="shared" si="41"/>
        <v>19.552833950441471</v>
      </c>
      <c r="AV16" s="103">
        <f t="shared" si="42"/>
        <v>1598500</v>
      </c>
      <c r="AW16" s="103">
        <f t="shared" si="32"/>
        <v>45.528339504414696</v>
      </c>
      <c r="AY16" s="103">
        <f t="shared" si="33"/>
        <v>3511000</v>
      </c>
      <c r="AZ16" s="103">
        <f t="shared" si="34"/>
        <v>100</v>
      </c>
      <c r="BB16" s="102">
        <f t="shared" si="35"/>
        <v>0</v>
      </c>
      <c r="BC16" s="103">
        <f t="shared" si="36"/>
        <v>0</v>
      </c>
      <c r="BD16" s="103">
        <f t="shared" si="37"/>
        <v>3511000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2639000</v>
      </c>
      <c r="P17" s="103">
        <f>P18+P31+P38+P42</f>
        <v>3511000</v>
      </c>
      <c r="Q17" s="125">
        <f>Q18+Q31+Q38+Q42</f>
        <v>4109000</v>
      </c>
      <c r="R17" s="126">
        <f>R18+R31+R38+R42</f>
        <v>4484000</v>
      </c>
      <c r="S17" s="103">
        <f>S18+S31+S38+S42</f>
        <v>3511000</v>
      </c>
      <c r="T17" s="103"/>
      <c r="U17" s="103">
        <f>U18+U31+U38+U42</f>
        <v>387000</v>
      </c>
      <c r="V17" s="103">
        <f>V18+V31+V38+V42</f>
        <v>271000</v>
      </c>
      <c r="W17" s="103">
        <f>W18+W31+W38+W42</f>
        <v>316000</v>
      </c>
      <c r="X17" s="103">
        <f t="shared" si="21"/>
        <v>974000</v>
      </c>
      <c r="Y17" s="103">
        <f t="shared" si="22"/>
        <v>27.741384221019654</v>
      </c>
      <c r="AA17" s="103">
        <f>AA18+AA31+AA38+AA42</f>
        <v>321500</v>
      </c>
      <c r="AB17" s="103">
        <f>AB18+AB31+AB38+AB42</f>
        <v>310000</v>
      </c>
      <c r="AC17" s="103">
        <f>AC18+AC31+AC38+AC42</f>
        <v>307000</v>
      </c>
      <c r="AD17" s="103">
        <f t="shared" si="23"/>
        <v>938500</v>
      </c>
      <c r="AE17" s="103">
        <f t="shared" si="39"/>
        <v>26.73027627456565</v>
      </c>
      <c r="AG17" s="103">
        <f t="shared" si="25"/>
        <v>1912500</v>
      </c>
      <c r="AH17" s="103">
        <f t="shared" si="26"/>
        <v>54.471660495585304</v>
      </c>
      <c r="AJ17" s="103">
        <f>AJ18+AJ31+AJ38+AJ42</f>
        <v>303500</v>
      </c>
      <c r="AK17" s="103">
        <f>AK18+AK31+AK38+AK42</f>
        <v>302500</v>
      </c>
      <c r="AL17" s="103">
        <f>AL18+AL31+AL38+AL42</f>
        <v>306000</v>
      </c>
      <c r="AM17" s="103">
        <f t="shared" si="27"/>
        <v>912000</v>
      </c>
      <c r="AN17" s="103">
        <f t="shared" si="40"/>
        <v>25.975505553973228</v>
      </c>
      <c r="AP17" s="103">
        <f>AP18+AP31+AP38+AP42</f>
        <v>243500</v>
      </c>
      <c r="AQ17" s="103">
        <f>AQ18+AQ31+AQ38+AQ42</f>
        <v>241000</v>
      </c>
      <c r="AR17" s="103">
        <f>AR18+AR31+AR38+AR42</f>
        <v>202000</v>
      </c>
      <c r="AS17" s="103">
        <f t="shared" si="29"/>
        <v>686500</v>
      </c>
      <c r="AT17" s="103">
        <f t="shared" si="41"/>
        <v>19.552833950441471</v>
      </c>
      <c r="AV17" s="103">
        <f t="shared" si="42"/>
        <v>1598500</v>
      </c>
      <c r="AW17" s="103">
        <f t="shared" si="32"/>
        <v>45.528339504414696</v>
      </c>
      <c r="AY17" s="103">
        <f t="shared" si="33"/>
        <v>3511000</v>
      </c>
      <c r="AZ17" s="103">
        <f t="shared" si="34"/>
        <v>100</v>
      </c>
      <c r="BB17" s="102">
        <f t="shared" si="35"/>
        <v>0</v>
      </c>
      <c r="BC17" s="103">
        <f t="shared" si="36"/>
        <v>0</v>
      </c>
      <c r="BD17" s="103">
        <f t="shared" si="37"/>
        <v>3511000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2485000</v>
      </c>
      <c r="P18" s="103">
        <f>P19</f>
        <v>3357000</v>
      </c>
      <c r="Q18" s="125">
        <f>Q19</f>
        <v>3954000</v>
      </c>
      <c r="R18" s="126">
        <f>R19</f>
        <v>4329000</v>
      </c>
      <c r="S18" s="103">
        <f>S19</f>
        <v>3357000</v>
      </c>
      <c r="T18" s="103"/>
      <c r="U18" s="103">
        <f>U19</f>
        <v>387000</v>
      </c>
      <c r="V18" s="103">
        <f>V19</f>
        <v>270000</v>
      </c>
      <c r="W18" s="103">
        <f>W19</f>
        <v>271000</v>
      </c>
      <c r="X18" s="103">
        <f t="shared" ref="X18:X30" si="46">U18+V18+W18</f>
        <v>928000</v>
      </c>
      <c r="Y18" s="103">
        <f t="shared" si="22"/>
        <v>27.643729520405124</v>
      </c>
      <c r="AA18" s="103">
        <f>AA19</f>
        <v>296000</v>
      </c>
      <c r="AB18" s="103">
        <f>AB19</f>
        <v>295000</v>
      </c>
      <c r="AC18" s="103">
        <f>AC19</f>
        <v>295000</v>
      </c>
      <c r="AD18" s="103">
        <f t="shared" si="23"/>
        <v>886000</v>
      </c>
      <c r="AE18" s="103">
        <f t="shared" si="39"/>
        <v>26.392612451593685</v>
      </c>
      <c r="AG18" s="103">
        <f t="shared" si="25"/>
        <v>1814000</v>
      </c>
      <c r="AH18" s="103">
        <f t="shared" si="26"/>
        <v>54.036341971998809</v>
      </c>
      <c r="AJ18" s="103">
        <f>AJ19</f>
        <v>292500</v>
      </c>
      <c r="AK18" s="103">
        <f>AK19</f>
        <v>292500</v>
      </c>
      <c r="AL18" s="103">
        <f>AL19</f>
        <v>272000</v>
      </c>
      <c r="AM18" s="103">
        <f t="shared" si="27"/>
        <v>857000</v>
      </c>
      <c r="AN18" s="103">
        <f t="shared" si="40"/>
        <v>25.528745904081024</v>
      </c>
      <c r="AP18" s="103">
        <f>AP19</f>
        <v>243000</v>
      </c>
      <c r="AQ18" s="103">
        <f>AQ19</f>
        <v>241000</v>
      </c>
      <c r="AR18" s="103">
        <f>AR19</f>
        <v>202000</v>
      </c>
      <c r="AS18" s="103">
        <f t="shared" si="29"/>
        <v>686000</v>
      </c>
      <c r="AT18" s="103">
        <f t="shared" si="41"/>
        <v>20.434912123920167</v>
      </c>
      <c r="AV18" s="103">
        <f t="shared" si="42"/>
        <v>1543000</v>
      </c>
      <c r="AW18" s="103">
        <f t="shared" ref="AW18:AW23" si="47">AV18/(S18/100)</f>
        <v>45.963658028001191</v>
      </c>
      <c r="AY18" s="103">
        <f t="shared" ref="AY18:AY23" si="48">AG18+AV18</f>
        <v>3357000</v>
      </c>
      <c r="AZ18" s="103">
        <f t="shared" ref="AZ18:AZ23" si="49">AY18/(S18/100)</f>
        <v>100</v>
      </c>
      <c r="BB18" s="102">
        <f t="shared" ref="BB18:BB37" si="50">S18-AY18</f>
        <v>0</v>
      </c>
      <c r="BC18" s="103">
        <f t="shared" ref="BC18:BC37" si="51">BB18/(S18/100)</f>
        <v>0</v>
      </c>
      <c r="BD18" s="103">
        <f t="shared" ref="BD18:BD37" si="52">S18-BB18</f>
        <v>3357000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2485000</v>
      </c>
      <c r="P19" s="121">
        <f>P20+P23+P26</f>
        <v>3357000</v>
      </c>
      <c r="Q19" s="122">
        <f>Q20+Q23+Q26</f>
        <v>3954000</v>
      </c>
      <c r="R19" s="123">
        <f>R20+R23+R26</f>
        <v>4329000</v>
      </c>
      <c r="S19" s="121">
        <f>S20+S23+S26</f>
        <v>3357000</v>
      </c>
      <c r="T19" s="121"/>
      <c r="U19" s="121">
        <f>U20+U23+U26</f>
        <v>387000</v>
      </c>
      <c r="V19" s="121">
        <f>V20+V23+V26</f>
        <v>270000</v>
      </c>
      <c r="W19" s="121">
        <f>W20+W23+W26</f>
        <v>271000</v>
      </c>
      <c r="X19" s="121">
        <f t="shared" si="46"/>
        <v>928000</v>
      </c>
      <c r="Y19" s="121">
        <f t="shared" si="22"/>
        <v>27.643729520405124</v>
      </c>
      <c r="AA19" s="121">
        <f>AA20+AA23+AA26</f>
        <v>296000</v>
      </c>
      <c r="AB19" s="121">
        <f>AB20+AB23+AB26</f>
        <v>295000</v>
      </c>
      <c r="AC19" s="121">
        <f>AC20+AC23+AC26</f>
        <v>295000</v>
      </c>
      <c r="AD19" s="121">
        <f t="shared" si="23"/>
        <v>886000</v>
      </c>
      <c r="AE19" s="121">
        <f t="shared" si="39"/>
        <v>26.392612451593685</v>
      </c>
      <c r="AG19" s="121">
        <f t="shared" si="25"/>
        <v>1814000</v>
      </c>
      <c r="AH19" s="121">
        <f t="shared" si="26"/>
        <v>54.036341971998809</v>
      </c>
      <c r="AJ19" s="121">
        <f>AJ20+AJ23+AJ26</f>
        <v>292500</v>
      </c>
      <c r="AK19" s="121">
        <f>AK20+AK23+AK26</f>
        <v>292500</v>
      </c>
      <c r="AL19" s="121">
        <f>AL20+AL23+AL26</f>
        <v>272000</v>
      </c>
      <c r="AM19" s="121">
        <f t="shared" si="27"/>
        <v>857000</v>
      </c>
      <c r="AN19" s="121">
        <f t="shared" si="40"/>
        <v>25.528745904081024</v>
      </c>
      <c r="AP19" s="121">
        <f>AP20+AP23+AP26</f>
        <v>243000</v>
      </c>
      <c r="AQ19" s="121">
        <f>AQ20+AQ23+AQ26</f>
        <v>241000</v>
      </c>
      <c r="AR19" s="121">
        <f>AR20+AR23+AR26</f>
        <v>202000</v>
      </c>
      <c r="AS19" s="121">
        <f t="shared" si="29"/>
        <v>686000</v>
      </c>
      <c r="AT19" s="121">
        <f t="shared" si="41"/>
        <v>20.434912123920167</v>
      </c>
      <c r="AV19" s="121">
        <f t="shared" si="42"/>
        <v>1543000</v>
      </c>
      <c r="AW19" s="121">
        <f t="shared" si="47"/>
        <v>45.963658028001191</v>
      </c>
      <c r="AY19" s="121">
        <f t="shared" si="48"/>
        <v>3357000</v>
      </c>
      <c r="AZ19" s="121">
        <f t="shared" si="49"/>
        <v>100</v>
      </c>
      <c r="BB19" s="120">
        <f t="shared" si="50"/>
        <v>0</v>
      </c>
      <c r="BC19" s="121">
        <f t="shared" si="51"/>
        <v>0</v>
      </c>
      <c r="BD19" s="121">
        <f t="shared" si="52"/>
        <v>3357000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2100000</v>
      </c>
      <c r="P20" s="103">
        <f>P21+P22</f>
        <v>2745000</v>
      </c>
      <c r="Q20" s="103">
        <f>Q21+Q22</f>
        <v>3218000</v>
      </c>
      <c r="R20" s="103">
        <f>R21+R22</f>
        <v>3535000</v>
      </c>
      <c r="S20" s="103">
        <f>S21+S22</f>
        <v>2745000</v>
      </c>
      <c r="T20" s="103"/>
      <c r="U20" s="103">
        <f>U21+U22</f>
        <v>337000</v>
      </c>
      <c r="V20" s="103">
        <f>V21+V22</f>
        <v>234000</v>
      </c>
      <c r="W20" s="103">
        <f>W21+W22</f>
        <v>228000</v>
      </c>
      <c r="X20" s="103">
        <f t="shared" si="46"/>
        <v>799000</v>
      </c>
      <c r="Y20" s="103">
        <f t="shared" si="22"/>
        <v>29.107468123861565</v>
      </c>
      <c r="AA20" s="103">
        <f>AA21+AA22</f>
        <v>232000</v>
      </c>
      <c r="AB20" s="103">
        <f>AB21+AB22</f>
        <v>232000</v>
      </c>
      <c r="AC20" s="103">
        <f>AC21+AC22</f>
        <v>231000</v>
      </c>
      <c r="AD20" s="103">
        <f t="shared" si="23"/>
        <v>695000</v>
      </c>
      <c r="AE20" s="170">
        <f t="shared" ref="AE20:AE25" si="53">AD20/(P20/100)</f>
        <v>25.318761384335154</v>
      </c>
      <c r="AG20" s="103">
        <f t="shared" si="25"/>
        <v>1494000</v>
      </c>
      <c r="AH20" s="103">
        <f t="shared" si="26"/>
        <v>54.42622950819672</v>
      </c>
      <c r="AJ20" s="103">
        <f>AJ21+AJ22</f>
        <v>230000</v>
      </c>
      <c r="AK20" s="103">
        <f>AK21+AK22</f>
        <v>230000</v>
      </c>
      <c r="AL20" s="103">
        <f>AL21+AL22</f>
        <v>230000</v>
      </c>
      <c r="AM20" s="103">
        <f t="shared" si="27"/>
        <v>690000</v>
      </c>
      <c r="AN20" s="170">
        <f t="shared" ref="AN20:AN25" si="54">AM20/(P20/100)</f>
        <v>25.136612021857925</v>
      </c>
      <c r="AP20" s="103">
        <f>AP21+AP22</f>
        <v>200000</v>
      </c>
      <c r="AQ20" s="103">
        <f>AQ21+AQ22</f>
        <v>200000</v>
      </c>
      <c r="AR20" s="103">
        <f>AR21+AR22</f>
        <v>161000</v>
      </c>
      <c r="AS20" s="103">
        <f t="shared" si="29"/>
        <v>561000</v>
      </c>
      <c r="AT20" s="170">
        <f t="shared" ref="AT20:AT25" si="55">AS20/(P20/100)</f>
        <v>20.437158469945356</v>
      </c>
      <c r="AV20" s="103">
        <f t="shared" si="42"/>
        <v>1251000</v>
      </c>
      <c r="AW20" s="103">
        <f t="shared" si="47"/>
        <v>45.57377049180328</v>
      </c>
      <c r="AY20" s="103">
        <f t="shared" si="48"/>
        <v>2745000</v>
      </c>
      <c r="AZ20" s="103">
        <f t="shared" si="49"/>
        <v>100</v>
      </c>
      <c r="BB20" s="102">
        <f t="shared" si="50"/>
        <v>0</v>
      </c>
      <c r="BC20" s="103">
        <f t="shared" si="51"/>
        <v>0</v>
      </c>
      <c r="BD20" s="103">
        <f t="shared" si="52"/>
        <v>2745000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2080000</v>
      </c>
      <c r="P21" s="117">
        <v>2740000</v>
      </c>
      <c r="Q21" s="117">
        <v>3210000</v>
      </c>
      <c r="R21" s="117">
        <v>3520000</v>
      </c>
      <c r="S21" s="117">
        <v>2740000</v>
      </c>
      <c r="T21" s="117"/>
      <c r="U21" s="160">
        <v>337000</v>
      </c>
      <c r="V21" s="160">
        <v>234000</v>
      </c>
      <c r="W21" s="160">
        <v>228000</v>
      </c>
      <c r="X21" s="117">
        <f t="shared" si="46"/>
        <v>799000</v>
      </c>
      <c r="Y21" s="117">
        <f t="shared" si="22"/>
        <v>29.160583941605839</v>
      </c>
      <c r="AA21" s="160">
        <v>230000</v>
      </c>
      <c r="AB21" s="160">
        <v>230000</v>
      </c>
      <c r="AC21" s="160">
        <v>230000</v>
      </c>
      <c r="AD21" s="117">
        <f>AA21+AB21+AC21</f>
        <v>690000</v>
      </c>
      <c r="AE21" s="170">
        <f>AD21/(P21/100)</f>
        <v>25.182481751824817</v>
      </c>
      <c r="AG21" s="117">
        <f t="shared" si="25"/>
        <v>1489000</v>
      </c>
      <c r="AH21" s="117">
        <f t="shared" si="26"/>
        <v>54.34306569343066</v>
      </c>
      <c r="AJ21" s="160">
        <v>230000</v>
      </c>
      <c r="AK21" s="160">
        <v>230000</v>
      </c>
      <c r="AL21" s="160">
        <v>230000</v>
      </c>
      <c r="AM21" s="117">
        <f>AJ21+AK21+AL21</f>
        <v>690000</v>
      </c>
      <c r="AN21" s="170">
        <f>AM21/(P21/100)</f>
        <v>25.182481751824817</v>
      </c>
      <c r="AP21" s="160">
        <v>200000</v>
      </c>
      <c r="AQ21" s="160">
        <v>200000</v>
      </c>
      <c r="AR21" s="160">
        <v>161000</v>
      </c>
      <c r="AS21" s="117">
        <f>AP21+AQ21+AR21</f>
        <v>561000</v>
      </c>
      <c r="AT21" s="170">
        <f>AS21/(P21/100)</f>
        <v>20.474452554744527</v>
      </c>
      <c r="AV21" s="117">
        <f t="shared" si="42"/>
        <v>1251000</v>
      </c>
      <c r="AW21" s="117">
        <f t="shared" si="47"/>
        <v>45.65693430656934</v>
      </c>
      <c r="AY21" s="117">
        <f t="shared" si="48"/>
        <v>2740000</v>
      </c>
      <c r="AZ21" s="117">
        <f t="shared" si="49"/>
        <v>100</v>
      </c>
      <c r="BB21" s="117">
        <f t="shared" si="50"/>
        <v>0</v>
      </c>
      <c r="BC21" s="117">
        <f t="shared" si="51"/>
        <v>0</v>
      </c>
      <c r="BD21" s="117">
        <f t="shared" si="52"/>
        <v>2740000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4</v>
      </c>
      <c r="L22" s="83"/>
      <c r="M22" s="77"/>
      <c r="N22" s="128" t="s">
        <v>63</v>
      </c>
      <c r="O22" s="117">
        <v>20000</v>
      </c>
      <c r="P22" s="117">
        <v>5000</v>
      </c>
      <c r="Q22" s="117">
        <v>8000</v>
      </c>
      <c r="R22" s="117">
        <v>15000</v>
      </c>
      <c r="S22" s="117">
        <v>5000</v>
      </c>
      <c r="T22" s="117"/>
      <c r="U22" s="160"/>
      <c r="V22" s="160"/>
      <c r="W22" s="160"/>
      <c r="X22" s="117">
        <f t="shared" si="46"/>
        <v>0</v>
      </c>
      <c r="Y22" s="117">
        <f t="shared" si="22"/>
        <v>0</v>
      </c>
      <c r="AA22" s="160">
        <v>2000</v>
      </c>
      <c r="AB22" s="160">
        <v>2000</v>
      </c>
      <c r="AC22" s="160">
        <v>1000</v>
      </c>
      <c r="AD22" s="117">
        <f>AA22+AB22+AC22</f>
        <v>5000</v>
      </c>
      <c r="AE22" s="170">
        <f>AD22/(P22/100)</f>
        <v>100</v>
      </c>
      <c r="AG22" s="117">
        <f t="shared" si="25"/>
        <v>5000</v>
      </c>
      <c r="AH22" s="117">
        <f t="shared" si="26"/>
        <v>100</v>
      </c>
      <c r="AJ22" s="160"/>
      <c r="AK22" s="160"/>
      <c r="AL22" s="160"/>
      <c r="AM22" s="117">
        <f>AJ22+AK22+AL22</f>
        <v>0</v>
      </c>
      <c r="AN22" s="170">
        <f>AM22/(P22/100)</f>
        <v>0</v>
      </c>
      <c r="AP22" s="160"/>
      <c r="AQ22" s="160"/>
      <c r="AR22" s="160"/>
      <c r="AS22" s="117">
        <f>AP22+AQ22+AR22</f>
        <v>0</v>
      </c>
      <c r="AT22" s="170">
        <f>AS22/(P22/100)</f>
        <v>0</v>
      </c>
      <c r="AV22" s="117">
        <f t="shared" si="42"/>
        <v>0</v>
      </c>
      <c r="AW22" s="117">
        <f t="shared" si="47"/>
        <v>0</v>
      </c>
      <c r="AY22" s="117">
        <f t="shared" si="48"/>
        <v>5000</v>
      </c>
      <c r="AZ22" s="117">
        <f t="shared" si="49"/>
        <v>100</v>
      </c>
      <c r="BB22" s="117">
        <f t="shared" si="50"/>
        <v>0</v>
      </c>
      <c r="BC22" s="117">
        <f t="shared" si="51"/>
        <v>0</v>
      </c>
      <c r="BD22" s="117">
        <f t="shared" si="52"/>
        <v>5000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124" t="s">
        <v>64</v>
      </c>
      <c r="K23" s="82"/>
      <c r="L23" s="83"/>
      <c r="M23" s="77"/>
      <c r="N23" s="101" t="s">
        <v>65</v>
      </c>
      <c r="O23" s="103">
        <v>354000</v>
      </c>
      <c r="P23" s="103">
        <f>P24+P25</f>
        <v>583000</v>
      </c>
      <c r="Q23" s="103">
        <f>Q24+Q25</f>
        <v>704000</v>
      </c>
      <c r="R23" s="103">
        <f>R24+R25</f>
        <v>761000</v>
      </c>
      <c r="S23" s="103">
        <f>S24+S25</f>
        <v>583000</v>
      </c>
      <c r="T23" s="103"/>
      <c r="U23" s="103">
        <f>U24+U25</f>
        <v>50000</v>
      </c>
      <c r="V23" s="103">
        <f>V24+V25</f>
        <v>35000</v>
      </c>
      <c r="W23" s="103">
        <f>W24+W25</f>
        <v>35000</v>
      </c>
      <c r="X23" s="103">
        <f t="shared" si="46"/>
        <v>120000</v>
      </c>
      <c r="Y23" s="103">
        <f t="shared" si="22"/>
        <v>20.583190394511149</v>
      </c>
      <c r="AA23" s="103">
        <f>AA24+AA25</f>
        <v>61000</v>
      </c>
      <c r="AB23" s="103">
        <f>AB24+AB25</f>
        <v>60000</v>
      </c>
      <c r="AC23" s="103">
        <f>AC24+AC25</f>
        <v>60000</v>
      </c>
      <c r="AD23" s="103">
        <f t="shared" si="23"/>
        <v>181000</v>
      </c>
      <c r="AE23" s="170">
        <f t="shared" si="53"/>
        <v>31.046312178387652</v>
      </c>
      <c r="AG23" s="103">
        <f t="shared" si="25"/>
        <v>301000</v>
      </c>
      <c r="AH23" s="103">
        <f t="shared" si="26"/>
        <v>51.629502572898801</v>
      </c>
      <c r="AJ23" s="103">
        <f>AJ24+AJ25</f>
        <v>60000</v>
      </c>
      <c r="AK23" s="103">
        <f>AK24+AK25</f>
        <v>60000</v>
      </c>
      <c r="AL23" s="103">
        <f>AL24+AL25</f>
        <v>40000</v>
      </c>
      <c r="AM23" s="103">
        <f t="shared" si="27"/>
        <v>160000</v>
      </c>
      <c r="AN23" s="170">
        <f t="shared" si="54"/>
        <v>27.444253859348198</v>
      </c>
      <c r="AP23" s="103">
        <f>AP24+AP25</f>
        <v>42000</v>
      </c>
      <c r="AQ23" s="103">
        <f>AQ24+AQ25</f>
        <v>40000</v>
      </c>
      <c r="AR23" s="103">
        <f>AR24+AR25</f>
        <v>40000</v>
      </c>
      <c r="AS23" s="103">
        <f t="shared" si="29"/>
        <v>122000</v>
      </c>
      <c r="AT23" s="170">
        <f t="shared" si="55"/>
        <v>20.926243567753001</v>
      </c>
      <c r="AV23" s="103">
        <f t="shared" si="42"/>
        <v>282000</v>
      </c>
      <c r="AW23" s="103">
        <f t="shared" si="47"/>
        <v>48.370497427101199</v>
      </c>
      <c r="AY23" s="103">
        <f t="shared" si="48"/>
        <v>583000</v>
      </c>
      <c r="AZ23" s="103">
        <f t="shared" si="49"/>
        <v>100</v>
      </c>
      <c r="BB23" s="102">
        <f t="shared" si="50"/>
        <v>0</v>
      </c>
      <c r="BC23" s="103">
        <f t="shared" si="51"/>
        <v>0</v>
      </c>
      <c r="BD23" s="103">
        <f t="shared" si="52"/>
        <v>583000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78"/>
      <c r="K24" s="127">
        <v>1</v>
      </c>
      <c r="L24" s="83"/>
      <c r="M24" s="77"/>
      <c r="N24" s="128" t="s">
        <v>62</v>
      </c>
      <c r="O24" s="117">
        <v>350000</v>
      </c>
      <c r="P24" s="117">
        <v>582000</v>
      </c>
      <c r="Q24" s="117">
        <v>703000</v>
      </c>
      <c r="R24" s="117">
        <v>760000</v>
      </c>
      <c r="S24" s="117">
        <v>582000</v>
      </c>
      <c r="T24" s="117"/>
      <c r="U24" s="160">
        <v>50000</v>
      </c>
      <c r="V24" s="160">
        <v>35000</v>
      </c>
      <c r="W24" s="160">
        <v>35000</v>
      </c>
      <c r="X24" s="117">
        <f t="shared" si="46"/>
        <v>120000</v>
      </c>
      <c r="Y24" s="117">
        <f>X24/(S24/100)</f>
        <v>20.618556701030929</v>
      </c>
      <c r="AA24" s="160">
        <v>60000</v>
      </c>
      <c r="AB24" s="160">
        <v>60000</v>
      </c>
      <c r="AC24" s="160">
        <v>60000</v>
      </c>
      <c r="AD24" s="117">
        <f t="shared" si="23"/>
        <v>180000</v>
      </c>
      <c r="AE24" s="170">
        <f t="shared" si="53"/>
        <v>30.927835051546392</v>
      </c>
      <c r="AG24" s="117">
        <f>X24+AD24</f>
        <v>300000</v>
      </c>
      <c r="AH24" s="117">
        <f>AG24/(S24/100)</f>
        <v>51.546391752577321</v>
      </c>
      <c r="AJ24" s="160">
        <v>60000</v>
      </c>
      <c r="AK24" s="160">
        <v>60000</v>
      </c>
      <c r="AL24" s="160">
        <v>40000</v>
      </c>
      <c r="AM24" s="117">
        <f t="shared" si="27"/>
        <v>160000</v>
      </c>
      <c r="AN24" s="170">
        <f t="shared" si="54"/>
        <v>27.491408934707902</v>
      </c>
      <c r="AP24" s="160">
        <v>42000</v>
      </c>
      <c r="AQ24" s="160">
        <v>40000</v>
      </c>
      <c r="AR24" s="160">
        <v>40000</v>
      </c>
      <c r="AS24" s="117">
        <f t="shared" si="29"/>
        <v>122000</v>
      </c>
      <c r="AT24" s="170">
        <f t="shared" si="55"/>
        <v>20.962199312714777</v>
      </c>
      <c r="AV24" s="117">
        <f>AM24+AS24</f>
        <v>282000</v>
      </c>
      <c r="AW24" s="117">
        <f>AV24/(S24/100)</f>
        <v>48.453608247422679</v>
      </c>
      <c r="AY24" s="117">
        <f>AG24+AV24</f>
        <v>582000</v>
      </c>
      <c r="AZ24" s="117">
        <f>AY24/(S24/100)</f>
        <v>100</v>
      </c>
      <c r="BB24" s="117">
        <f t="shared" si="50"/>
        <v>0</v>
      </c>
      <c r="BC24" s="117">
        <f t="shared" si="51"/>
        <v>0</v>
      </c>
      <c r="BD24" s="117">
        <f t="shared" si="52"/>
        <v>582000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4</v>
      </c>
      <c r="L25" s="83"/>
      <c r="M25" s="77"/>
      <c r="N25" s="128" t="s">
        <v>63</v>
      </c>
      <c r="O25" s="117">
        <v>4000</v>
      </c>
      <c r="P25" s="117">
        <v>1000</v>
      </c>
      <c r="Q25" s="117">
        <v>1000</v>
      </c>
      <c r="R25" s="117">
        <v>1000</v>
      </c>
      <c r="S25" s="117">
        <v>1000</v>
      </c>
      <c r="T25" s="117"/>
      <c r="U25" s="160"/>
      <c r="V25" s="160"/>
      <c r="W25" s="160"/>
      <c r="X25" s="117">
        <f t="shared" si="46"/>
        <v>0</v>
      </c>
      <c r="Y25" s="117">
        <f>X25/(S25/100)</f>
        <v>0</v>
      </c>
      <c r="AA25" s="160">
        <v>1000</v>
      </c>
      <c r="AB25" s="160"/>
      <c r="AC25" s="160"/>
      <c r="AD25" s="117">
        <f t="shared" si="23"/>
        <v>1000</v>
      </c>
      <c r="AE25" s="170">
        <f t="shared" si="53"/>
        <v>100</v>
      </c>
      <c r="AG25" s="117">
        <f>X25+AD25</f>
        <v>1000</v>
      </c>
      <c r="AH25" s="117">
        <f>AG25/(S25/100)</f>
        <v>100</v>
      </c>
      <c r="AJ25" s="160"/>
      <c r="AK25" s="160"/>
      <c r="AL25" s="160"/>
      <c r="AM25" s="117">
        <f t="shared" si="27"/>
        <v>0</v>
      </c>
      <c r="AN25" s="170">
        <f t="shared" si="54"/>
        <v>0</v>
      </c>
      <c r="AP25" s="160"/>
      <c r="AQ25" s="160"/>
      <c r="AR25" s="160"/>
      <c r="AS25" s="117">
        <f t="shared" si="29"/>
        <v>0</v>
      </c>
      <c r="AT25" s="170">
        <f t="shared" si="55"/>
        <v>0</v>
      </c>
      <c r="AV25" s="117">
        <f>AM25+AS25</f>
        <v>0</v>
      </c>
      <c r="AW25" s="117">
        <f>AV25/(S25/100)</f>
        <v>0</v>
      </c>
      <c r="AY25" s="117">
        <f>AG25+AV25</f>
        <v>1000</v>
      </c>
      <c r="AZ25" s="117">
        <f>AY25/(S25/100)</f>
        <v>100</v>
      </c>
      <c r="BB25" s="117">
        <f t="shared" si="50"/>
        <v>0</v>
      </c>
      <c r="BC25" s="117">
        <f t="shared" si="51"/>
        <v>0</v>
      </c>
      <c r="BD25" s="117">
        <f t="shared" si="52"/>
        <v>1000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52</v>
      </c>
      <c r="K26" s="82"/>
      <c r="L26" s="83"/>
      <c r="M26" s="77"/>
      <c r="N26" s="101" t="s">
        <v>53</v>
      </c>
      <c r="O26" s="102">
        <v>31000</v>
      </c>
      <c r="P26" s="103">
        <f>P27+P28+P29+P30</f>
        <v>29000</v>
      </c>
      <c r="Q26" s="125">
        <f>Q27+Q28+Q29+Q30</f>
        <v>32000</v>
      </c>
      <c r="R26" s="126">
        <f>R27+R28+R29+R30</f>
        <v>33000</v>
      </c>
      <c r="S26" s="103">
        <f>S27+S28+S29+S30</f>
        <v>29000</v>
      </c>
      <c r="T26" s="103"/>
      <c r="U26" s="103">
        <f>U27+U28+U29+U30</f>
        <v>0</v>
      </c>
      <c r="V26" s="103">
        <f>V27+V28+V29+V30</f>
        <v>1000</v>
      </c>
      <c r="W26" s="103">
        <f>W27+W28+W29+W30</f>
        <v>8000</v>
      </c>
      <c r="X26" s="103">
        <f t="shared" si="46"/>
        <v>9000</v>
      </c>
      <c r="Y26" s="103">
        <f t="shared" ref="Y26:Y37" si="56">X26/(S26/100)</f>
        <v>31.03448275862069</v>
      </c>
      <c r="AA26" s="103">
        <f>AA27+AA28+AA29+AA30</f>
        <v>3000</v>
      </c>
      <c r="AB26" s="103">
        <f>AB27+AB28+AB29+AB30</f>
        <v>3000</v>
      </c>
      <c r="AC26" s="103">
        <f>AC27+AC28+AC29+AC30</f>
        <v>4000</v>
      </c>
      <c r="AD26" s="103">
        <f t="shared" si="23"/>
        <v>10000</v>
      </c>
      <c r="AE26" s="103">
        <f>AD26/(S26/100)</f>
        <v>34.482758620689658</v>
      </c>
      <c r="AG26" s="103">
        <f t="shared" ref="AG26:AG37" si="57">X26+AD26</f>
        <v>19000</v>
      </c>
      <c r="AH26" s="103">
        <f t="shared" ref="AH26:AH37" si="58">AG26/(S26/100)</f>
        <v>65.517241379310349</v>
      </c>
      <c r="AJ26" s="103">
        <f>AJ27+AJ28+AJ29+AJ30</f>
        <v>2500</v>
      </c>
      <c r="AK26" s="103">
        <f>AK27+AK28+AK29+AK30</f>
        <v>2500</v>
      </c>
      <c r="AL26" s="103">
        <f>AL27+AL28+AL29+AL30</f>
        <v>2000</v>
      </c>
      <c r="AM26" s="103">
        <f t="shared" si="27"/>
        <v>7000</v>
      </c>
      <c r="AN26" s="103">
        <f>AM26/(S26/100)</f>
        <v>24.137931034482758</v>
      </c>
      <c r="AP26" s="103">
        <f>AP27+AP28+AP29+AP30</f>
        <v>1000</v>
      </c>
      <c r="AQ26" s="103">
        <f>AQ27+AQ28+AQ29+AQ30</f>
        <v>1000</v>
      </c>
      <c r="AR26" s="103">
        <f>AR27+AR28+AR29+AR30</f>
        <v>1000</v>
      </c>
      <c r="AS26" s="103">
        <f t="shared" si="29"/>
        <v>3000</v>
      </c>
      <c r="AT26" s="103">
        <f>AS26/(S26/100)</f>
        <v>10.344827586206897</v>
      </c>
      <c r="AV26" s="103">
        <f t="shared" ref="AV26:AV32" si="59">AM26+AS26</f>
        <v>10000</v>
      </c>
      <c r="AW26" s="103">
        <f t="shared" ref="AW26:AW37" si="60">AV26/(S26/100)</f>
        <v>34.482758620689658</v>
      </c>
      <c r="AY26" s="103">
        <f t="shared" ref="AY26:AY37" si="61">AG26+AV26</f>
        <v>29000</v>
      </c>
      <c r="AZ26" s="103">
        <f t="shared" ref="AZ26:AZ37" si="62">AY26/(S26/100)</f>
        <v>100</v>
      </c>
      <c r="BB26" s="103">
        <f t="shared" si="50"/>
        <v>0</v>
      </c>
      <c r="BC26" s="103">
        <f t="shared" si="51"/>
        <v>0</v>
      </c>
      <c r="BD26" s="103">
        <f t="shared" si="52"/>
        <v>29000</v>
      </c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54</v>
      </c>
      <c r="O27" s="129">
        <v>3000</v>
      </c>
      <c r="P27" s="117">
        <v>4000</v>
      </c>
      <c r="Q27" s="117">
        <v>4000</v>
      </c>
      <c r="R27" s="117">
        <v>4000</v>
      </c>
      <c r="S27" s="117">
        <v>4000</v>
      </c>
      <c r="T27" s="117"/>
      <c r="U27" s="160"/>
      <c r="V27" s="160"/>
      <c r="W27" s="160">
        <v>1000</v>
      </c>
      <c r="X27" s="117">
        <f t="shared" si="46"/>
        <v>1000</v>
      </c>
      <c r="Y27" s="117">
        <f t="shared" si="56"/>
        <v>25</v>
      </c>
      <c r="AA27" s="160">
        <v>500</v>
      </c>
      <c r="AB27" s="160">
        <v>500</v>
      </c>
      <c r="AC27" s="160">
        <v>1000</v>
      </c>
      <c r="AD27" s="117">
        <f t="shared" si="23"/>
        <v>2000</v>
      </c>
      <c r="AE27" s="117">
        <f>AD27/(S27/100)</f>
        <v>50</v>
      </c>
      <c r="AG27" s="117">
        <f t="shared" si="57"/>
        <v>3000</v>
      </c>
      <c r="AH27" s="117">
        <f t="shared" si="58"/>
        <v>75</v>
      </c>
      <c r="AJ27" s="160">
        <v>500</v>
      </c>
      <c r="AK27" s="160">
        <v>500</v>
      </c>
      <c r="AL27" s="160"/>
      <c r="AM27" s="117">
        <f t="shared" si="27"/>
        <v>1000</v>
      </c>
      <c r="AN27" s="117">
        <f>AM27/(S27/100)</f>
        <v>25</v>
      </c>
      <c r="AP27" s="160"/>
      <c r="AQ27" s="160"/>
      <c r="AR27" s="160"/>
      <c r="AS27" s="117">
        <f t="shared" si="29"/>
        <v>0</v>
      </c>
      <c r="AT27" s="117">
        <f>AS27/(S27/100)</f>
        <v>0</v>
      </c>
      <c r="AV27" s="117">
        <f t="shared" si="59"/>
        <v>1000</v>
      </c>
      <c r="AW27" s="117">
        <f t="shared" si="60"/>
        <v>25</v>
      </c>
      <c r="AY27" s="117">
        <f t="shared" si="61"/>
        <v>4000</v>
      </c>
      <c r="AZ27" s="117">
        <f t="shared" si="62"/>
        <v>100</v>
      </c>
      <c r="BB27" s="117">
        <f t="shared" si="50"/>
        <v>0</v>
      </c>
      <c r="BC27" s="117">
        <f t="shared" si="51"/>
        <v>0</v>
      </c>
      <c r="BD27" s="117">
        <f t="shared" si="52"/>
        <v>4000</v>
      </c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3</v>
      </c>
      <c r="L28" s="83"/>
      <c r="M28" s="77"/>
      <c r="N28" s="128" t="s">
        <v>66</v>
      </c>
      <c r="O28" s="129">
        <v>22000</v>
      </c>
      <c r="P28" s="117">
        <v>20000</v>
      </c>
      <c r="Q28" s="117">
        <v>23000</v>
      </c>
      <c r="R28" s="117">
        <v>24000</v>
      </c>
      <c r="S28" s="117">
        <v>20000</v>
      </c>
      <c r="T28" s="117"/>
      <c r="U28" s="160"/>
      <c r="V28" s="160"/>
      <c r="W28" s="160">
        <v>5000</v>
      </c>
      <c r="X28" s="117">
        <f t="shared" si="46"/>
        <v>5000</v>
      </c>
      <c r="Y28" s="117">
        <f t="shared" si="56"/>
        <v>25</v>
      </c>
      <c r="AA28" s="160">
        <v>2000</v>
      </c>
      <c r="AB28" s="160">
        <v>2000</v>
      </c>
      <c r="AC28" s="160">
        <v>2000</v>
      </c>
      <c r="AD28" s="117">
        <f t="shared" si="23"/>
        <v>6000</v>
      </c>
      <c r="AE28" s="117">
        <f>AD28/(S28/100)</f>
        <v>30</v>
      </c>
      <c r="AG28" s="117">
        <f t="shared" si="57"/>
        <v>11000</v>
      </c>
      <c r="AH28" s="117">
        <f t="shared" si="58"/>
        <v>55</v>
      </c>
      <c r="AJ28" s="160">
        <v>2000</v>
      </c>
      <c r="AK28" s="160">
        <v>2000</v>
      </c>
      <c r="AL28" s="160">
        <v>2000</v>
      </c>
      <c r="AM28" s="117">
        <f t="shared" si="27"/>
        <v>6000</v>
      </c>
      <c r="AN28" s="117">
        <f>AM28/(S28/100)</f>
        <v>30</v>
      </c>
      <c r="AP28" s="160">
        <v>1000</v>
      </c>
      <c r="AQ28" s="160">
        <v>1000</v>
      </c>
      <c r="AR28" s="160">
        <v>1000</v>
      </c>
      <c r="AS28" s="117">
        <f t="shared" si="29"/>
        <v>3000</v>
      </c>
      <c r="AT28" s="117">
        <f>AS28/(S28/100)</f>
        <v>15</v>
      </c>
      <c r="AV28" s="117">
        <f t="shared" si="59"/>
        <v>9000</v>
      </c>
      <c r="AW28" s="117">
        <f t="shared" si="60"/>
        <v>45</v>
      </c>
      <c r="AY28" s="117">
        <f t="shared" si="61"/>
        <v>20000</v>
      </c>
      <c r="AZ28" s="117">
        <f t="shared" si="62"/>
        <v>100</v>
      </c>
      <c r="BB28" s="117">
        <f t="shared" si="50"/>
        <v>0</v>
      </c>
      <c r="BC28" s="117">
        <f t="shared" si="51"/>
        <v>0</v>
      </c>
      <c r="BD28" s="117">
        <f t="shared" si="52"/>
        <v>20000</v>
      </c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5</v>
      </c>
      <c r="L29" s="83"/>
      <c r="M29" s="77"/>
      <c r="N29" s="128" t="s">
        <v>55</v>
      </c>
      <c r="O29" s="129">
        <v>2000</v>
      </c>
      <c r="P29" s="117">
        <v>2000</v>
      </c>
      <c r="Q29" s="117">
        <v>2000</v>
      </c>
      <c r="R29" s="117">
        <v>2000</v>
      </c>
      <c r="S29" s="117">
        <v>2000</v>
      </c>
      <c r="T29" s="117"/>
      <c r="U29" s="160"/>
      <c r="V29" s="160">
        <v>1000</v>
      </c>
      <c r="W29" s="160">
        <v>1000</v>
      </c>
      <c r="X29" s="117">
        <f t="shared" si="46"/>
        <v>2000</v>
      </c>
      <c r="Y29" s="117">
        <f t="shared" si="56"/>
        <v>100</v>
      </c>
      <c r="AA29" s="160"/>
      <c r="AB29" s="160"/>
      <c r="AC29" s="160"/>
      <c r="AD29" s="117">
        <f t="shared" si="23"/>
        <v>0</v>
      </c>
      <c r="AE29" s="117">
        <f>AD29/(S29/100)</f>
        <v>0</v>
      </c>
      <c r="AG29" s="117">
        <f t="shared" si="57"/>
        <v>2000</v>
      </c>
      <c r="AH29" s="117">
        <f t="shared" si="58"/>
        <v>100</v>
      </c>
      <c r="AJ29" s="160"/>
      <c r="AK29" s="160"/>
      <c r="AL29" s="160"/>
      <c r="AM29" s="117">
        <f t="shared" si="27"/>
        <v>0</v>
      </c>
      <c r="AN29" s="117">
        <f>AM29/(S29/100)</f>
        <v>0</v>
      </c>
      <c r="AP29" s="160"/>
      <c r="AQ29" s="160"/>
      <c r="AR29" s="160"/>
      <c r="AS29" s="117">
        <f t="shared" si="29"/>
        <v>0</v>
      </c>
      <c r="AT29" s="117">
        <f>AS29/(S29/100)</f>
        <v>0</v>
      </c>
      <c r="AV29" s="117">
        <f t="shared" si="59"/>
        <v>0</v>
      </c>
      <c r="AW29" s="117">
        <f t="shared" si="60"/>
        <v>0</v>
      </c>
      <c r="AY29" s="117">
        <f t="shared" si="61"/>
        <v>2000</v>
      </c>
      <c r="AZ29" s="117">
        <f t="shared" si="62"/>
        <v>100</v>
      </c>
      <c r="BB29" s="117">
        <f t="shared" si="50"/>
        <v>0</v>
      </c>
      <c r="BC29" s="117">
        <f t="shared" si="51"/>
        <v>0</v>
      </c>
      <c r="BD29" s="117">
        <f t="shared" si="52"/>
        <v>2000</v>
      </c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7</v>
      </c>
      <c r="L30" s="83"/>
      <c r="M30" s="77"/>
      <c r="N30" s="128" t="s">
        <v>56</v>
      </c>
      <c r="O30" s="129">
        <v>4000</v>
      </c>
      <c r="P30" s="117">
        <v>3000</v>
      </c>
      <c r="Q30" s="117">
        <v>3000</v>
      </c>
      <c r="R30" s="117">
        <v>3000</v>
      </c>
      <c r="S30" s="117">
        <v>3000</v>
      </c>
      <c r="T30" s="117"/>
      <c r="U30" s="160"/>
      <c r="V30" s="160"/>
      <c r="W30" s="160">
        <v>1000</v>
      </c>
      <c r="X30" s="117">
        <f t="shared" si="46"/>
        <v>1000</v>
      </c>
      <c r="Y30" s="117">
        <f t="shared" si="56"/>
        <v>33.333333333333336</v>
      </c>
      <c r="AA30" s="160">
        <v>500</v>
      </c>
      <c r="AB30" s="160">
        <v>500</v>
      </c>
      <c r="AC30" s="160">
        <v>1000</v>
      </c>
      <c r="AD30" s="117">
        <f t="shared" si="23"/>
        <v>2000</v>
      </c>
      <c r="AE30" s="117">
        <f>AD30/(S30/100)</f>
        <v>66.666666666666671</v>
      </c>
      <c r="AG30" s="117">
        <f t="shared" si="57"/>
        <v>3000</v>
      </c>
      <c r="AH30" s="117">
        <f t="shared" si="58"/>
        <v>100</v>
      </c>
      <c r="AJ30" s="160"/>
      <c r="AK30" s="160"/>
      <c r="AL30" s="160"/>
      <c r="AM30" s="117">
        <f t="shared" si="27"/>
        <v>0</v>
      </c>
      <c r="AN30" s="117">
        <f>AM30/(S30/100)</f>
        <v>0</v>
      </c>
      <c r="AP30" s="160"/>
      <c r="AQ30" s="160"/>
      <c r="AR30" s="160"/>
      <c r="AS30" s="117">
        <f t="shared" si="29"/>
        <v>0</v>
      </c>
      <c r="AT30" s="117">
        <f>AS30/(S30/100)</f>
        <v>0</v>
      </c>
      <c r="AV30" s="117">
        <f t="shared" si="59"/>
        <v>0</v>
      </c>
      <c r="AW30" s="117">
        <f t="shared" si="60"/>
        <v>0</v>
      </c>
      <c r="AY30" s="117">
        <f t="shared" si="61"/>
        <v>3000</v>
      </c>
      <c r="AZ30" s="117">
        <f t="shared" si="62"/>
        <v>100</v>
      </c>
      <c r="BB30" s="117">
        <f t="shared" si="50"/>
        <v>0</v>
      </c>
      <c r="BC30" s="117">
        <f t="shared" si="51"/>
        <v>0</v>
      </c>
      <c r="BD30" s="117">
        <f t="shared" si="52"/>
        <v>3000</v>
      </c>
    </row>
    <row r="31" spans="1:57" ht="24.95" customHeight="1" x14ac:dyDescent="0.2">
      <c r="A31" s="74"/>
      <c r="B31" s="76"/>
      <c r="C31" s="76"/>
      <c r="D31" s="77"/>
      <c r="E31" s="78"/>
      <c r="F31" s="76"/>
      <c r="G31" s="104"/>
      <c r="H31" s="106" t="s">
        <v>49</v>
      </c>
      <c r="I31" s="107"/>
      <c r="J31" s="108"/>
      <c r="K31" s="109"/>
      <c r="L31" s="110"/>
      <c r="M31" s="111"/>
      <c r="N31" s="112" t="s">
        <v>50</v>
      </c>
      <c r="O31" s="113">
        <v>144000</v>
      </c>
      <c r="P31" s="114">
        <f>P32</f>
        <v>111000</v>
      </c>
      <c r="Q31" s="115">
        <f>Q32</f>
        <v>110000</v>
      </c>
      <c r="R31" s="116">
        <f>R32</f>
        <v>110000</v>
      </c>
      <c r="S31" s="114">
        <f>S32</f>
        <v>111000</v>
      </c>
      <c r="T31" s="114"/>
      <c r="U31" s="114">
        <f>U32</f>
        <v>0</v>
      </c>
      <c r="V31" s="114">
        <f>V32</f>
        <v>1000</v>
      </c>
      <c r="W31" s="114">
        <f>W32</f>
        <v>22000</v>
      </c>
      <c r="X31" s="114">
        <f>SUM(U31:W31)</f>
        <v>23000</v>
      </c>
      <c r="Y31" s="114">
        <f t="shared" si="56"/>
        <v>20.72072072072072</v>
      </c>
      <c r="AA31" s="114">
        <f>AA32</f>
        <v>11000</v>
      </c>
      <c r="AB31" s="114">
        <f>AB32</f>
        <v>11000</v>
      </c>
      <c r="AC31" s="114">
        <f>AC32</f>
        <v>11000</v>
      </c>
      <c r="AD31" s="114">
        <f>SUM(AA31:AC31)</f>
        <v>33000</v>
      </c>
      <c r="AE31" s="114">
        <f t="shared" ref="AE31:AE37" si="63">AD31/(S31/100)</f>
        <v>29.72972972972973</v>
      </c>
      <c r="AG31" s="114">
        <f t="shared" si="57"/>
        <v>56000</v>
      </c>
      <c r="AH31" s="114">
        <f t="shared" si="58"/>
        <v>50.450450450450454</v>
      </c>
      <c r="AJ31" s="114">
        <f>AJ32</f>
        <v>11000</v>
      </c>
      <c r="AK31" s="114">
        <f>AK32</f>
        <v>10000</v>
      </c>
      <c r="AL31" s="114">
        <f>AL32</f>
        <v>34000</v>
      </c>
      <c r="AM31" s="114">
        <f>SUM(AJ31:AL31)</f>
        <v>55000</v>
      </c>
      <c r="AN31" s="114">
        <f t="shared" ref="AN31:AN37" si="64">AM31/(S31/100)</f>
        <v>49.549549549549546</v>
      </c>
      <c r="AP31" s="114">
        <f>AP32</f>
        <v>0</v>
      </c>
      <c r="AQ31" s="114">
        <f>AQ32</f>
        <v>0</v>
      </c>
      <c r="AR31" s="114">
        <f>AR32</f>
        <v>0</v>
      </c>
      <c r="AS31" s="114">
        <f>SUM(AP31:AR31)</f>
        <v>0</v>
      </c>
      <c r="AT31" s="114">
        <f t="shared" ref="AT31:AT37" si="65">AS31/(S31/100)</f>
        <v>0</v>
      </c>
      <c r="AV31" s="114">
        <f t="shared" si="59"/>
        <v>55000</v>
      </c>
      <c r="AW31" s="114">
        <f t="shared" si="60"/>
        <v>49.549549549549546</v>
      </c>
      <c r="AY31" s="114">
        <f t="shared" si="61"/>
        <v>111000</v>
      </c>
      <c r="AZ31" s="114">
        <f t="shared" si="62"/>
        <v>100</v>
      </c>
      <c r="BB31" s="114">
        <f t="shared" si="50"/>
        <v>0</v>
      </c>
      <c r="BC31" s="117">
        <f t="shared" si="51"/>
        <v>0</v>
      </c>
      <c r="BD31" s="114">
        <f t="shared" si="52"/>
        <v>111000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118">
        <v>2</v>
      </c>
      <c r="J32" s="78"/>
      <c r="K32" s="82"/>
      <c r="L32" s="83"/>
      <c r="M32" s="77"/>
      <c r="N32" s="119" t="s">
        <v>51</v>
      </c>
      <c r="O32" s="120">
        <v>144000</v>
      </c>
      <c r="P32" s="121">
        <f>P33+P36</f>
        <v>111000</v>
      </c>
      <c r="Q32" s="122">
        <f>Q33+Q36</f>
        <v>110000</v>
      </c>
      <c r="R32" s="123">
        <f>R33+R36</f>
        <v>110000</v>
      </c>
      <c r="S32" s="121">
        <f>S33+S36</f>
        <v>111000</v>
      </c>
      <c r="T32" s="121"/>
      <c r="U32" s="121">
        <f>U33+U36</f>
        <v>0</v>
      </c>
      <c r="V32" s="121">
        <f>V33+V36</f>
        <v>1000</v>
      </c>
      <c r="W32" s="121">
        <f>W33+W36</f>
        <v>22000</v>
      </c>
      <c r="X32" s="121">
        <f>SUM(U32:W32)</f>
        <v>23000</v>
      </c>
      <c r="Y32" s="121">
        <f t="shared" si="56"/>
        <v>20.72072072072072</v>
      </c>
      <c r="AA32" s="121">
        <f>AA33+AA36</f>
        <v>11000</v>
      </c>
      <c r="AB32" s="121">
        <f>AB33+AB36</f>
        <v>11000</v>
      </c>
      <c r="AC32" s="121">
        <f>AC33+AC36</f>
        <v>11000</v>
      </c>
      <c r="AD32" s="121">
        <f>SUM(AA32:AC32)</f>
        <v>33000</v>
      </c>
      <c r="AE32" s="121">
        <f t="shared" si="63"/>
        <v>29.72972972972973</v>
      </c>
      <c r="AG32" s="121">
        <f t="shared" si="57"/>
        <v>56000</v>
      </c>
      <c r="AH32" s="121">
        <f t="shared" si="58"/>
        <v>50.450450450450454</v>
      </c>
      <c r="AJ32" s="121">
        <f>AJ33+AJ36</f>
        <v>11000</v>
      </c>
      <c r="AK32" s="121">
        <f>AK33+AK36</f>
        <v>10000</v>
      </c>
      <c r="AL32" s="121">
        <f>AL33+AL36</f>
        <v>34000</v>
      </c>
      <c r="AM32" s="121">
        <f>SUM(AJ32:AL32)</f>
        <v>55000</v>
      </c>
      <c r="AN32" s="121">
        <f t="shared" si="64"/>
        <v>49.549549549549546</v>
      </c>
      <c r="AP32" s="121">
        <f>AP33+AP36</f>
        <v>0</v>
      </c>
      <c r="AQ32" s="121">
        <f>AQ33+AQ36</f>
        <v>0</v>
      </c>
      <c r="AR32" s="121">
        <f>AR33+AR36</f>
        <v>0</v>
      </c>
      <c r="AS32" s="121">
        <f>SUM(AP32:AR32)</f>
        <v>0</v>
      </c>
      <c r="AT32" s="121">
        <f t="shared" si="65"/>
        <v>0</v>
      </c>
      <c r="AV32" s="121">
        <f t="shared" si="59"/>
        <v>55000</v>
      </c>
      <c r="AW32" s="121">
        <f t="shared" si="60"/>
        <v>49.549549549549546</v>
      </c>
      <c r="AY32" s="121">
        <f t="shared" si="61"/>
        <v>111000</v>
      </c>
      <c r="AZ32" s="121">
        <f t="shared" si="62"/>
        <v>100</v>
      </c>
      <c r="BB32" s="121">
        <f t="shared" si="50"/>
        <v>0</v>
      </c>
      <c r="BC32" s="117">
        <f t="shared" si="51"/>
        <v>0</v>
      </c>
      <c r="BD32" s="121">
        <f t="shared" si="52"/>
        <v>111000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81"/>
      <c r="J33" s="124" t="s">
        <v>60</v>
      </c>
      <c r="K33" s="82"/>
      <c r="L33" s="83"/>
      <c r="M33" s="77"/>
      <c r="N33" s="101" t="s">
        <v>61</v>
      </c>
      <c r="O33" s="102">
        <v>138000</v>
      </c>
      <c r="P33" s="103">
        <f>P34+P35</f>
        <v>110000</v>
      </c>
      <c r="Q33" s="125">
        <f>Q34+Q35</f>
        <v>109000</v>
      </c>
      <c r="R33" s="126">
        <f>R34+R35</f>
        <v>109000</v>
      </c>
      <c r="S33" s="103">
        <f>S34+S35</f>
        <v>110000</v>
      </c>
      <c r="T33" s="103"/>
      <c r="U33" s="103">
        <f>U34+U35</f>
        <v>0</v>
      </c>
      <c r="V33" s="103">
        <f>V34+V35</f>
        <v>1000</v>
      </c>
      <c r="W33" s="103">
        <f>W34+W35</f>
        <v>21000</v>
      </c>
      <c r="X33" s="103">
        <f>X34+X35</f>
        <v>22000</v>
      </c>
      <c r="Y33" s="103">
        <f t="shared" si="56"/>
        <v>20</v>
      </c>
      <c r="AA33" s="103">
        <f>AA34+AA35</f>
        <v>11000</v>
      </c>
      <c r="AB33" s="103">
        <f>AB34+AB35</f>
        <v>11000</v>
      </c>
      <c r="AC33" s="103">
        <f>AC34+AC35</f>
        <v>11000</v>
      </c>
      <c r="AD33" s="103">
        <f>AD34+AD35</f>
        <v>33000</v>
      </c>
      <c r="AE33" s="103">
        <f t="shared" si="63"/>
        <v>30</v>
      </c>
      <c r="AG33" s="103">
        <f t="shared" si="57"/>
        <v>55000</v>
      </c>
      <c r="AH33" s="103">
        <f t="shared" si="58"/>
        <v>50</v>
      </c>
      <c r="AJ33" s="103">
        <f>AJ34+AJ35</f>
        <v>11000</v>
      </c>
      <c r="AK33" s="103">
        <f>AK34+AK35</f>
        <v>10000</v>
      </c>
      <c r="AL33" s="103">
        <f>AL34+AL35</f>
        <v>34000</v>
      </c>
      <c r="AM33" s="103">
        <f>AM34+AM35</f>
        <v>55000</v>
      </c>
      <c r="AN33" s="103">
        <f t="shared" si="64"/>
        <v>50</v>
      </c>
      <c r="AP33" s="103">
        <f>AP34+AP35</f>
        <v>0</v>
      </c>
      <c r="AQ33" s="103">
        <f>AQ34+AQ35</f>
        <v>0</v>
      </c>
      <c r="AR33" s="103">
        <f>AR34+AR35</f>
        <v>0</v>
      </c>
      <c r="AS33" s="103">
        <f>AS34+AS35</f>
        <v>0</v>
      </c>
      <c r="AT33" s="103">
        <f t="shared" si="65"/>
        <v>0</v>
      </c>
      <c r="AV33" s="103">
        <f>AV34+AV35</f>
        <v>55000</v>
      </c>
      <c r="AW33" s="103">
        <f t="shared" si="60"/>
        <v>50</v>
      </c>
      <c r="AY33" s="103">
        <f t="shared" si="61"/>
        <v>110000</v>
      </c>
      <c r="AZ33" s="103">
        <f t="shared" si="62"/>
        <v>100</v>
      </c>
      <c r="BB33" s="103">
        <f t="shared" si="50"/>
        <v>0</v>
      </c>
      <c r="BC33" s="117">
        <f t="shared" si="51"/>
        <v>0</v>
      </c>
      <c r="BD33" s="103">
        <f t="shared" si="52"/>
        <v>110000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78"/>
      <c r="K34" s="127">
        <v>1</v>
      </c>
      <c r="L34" s="83"/>
      <c r="M34" s="77"/>
      <c r="N34" s="128" t="s">
        <v>62</v>
      </c>
      <c r="O34" s="129">
        <v>119000</v>
      </c>
      <c r="P34" s="117">
        <v>100000</v>
      </c>
      <c r="Q34" s="117">
        <v>100000</v>
      </c>
      <c r="R34" s="117">
        <v>100000</v>
      </c>
      <c r="S34" s="117">
        <v>100000</v>
      </c>
      <c r="T34" s="117"/>
      <c r="U34" s="117"/>
      <c r="V34" s="117">
        <v>1000</v>
      </c>
      <c r="W34" s="117">
        <v>15000</v>
      </c>
      <c r="X34" s="117">
        <f t="shared" ref="X34:X41" si="66">SUM(U34:W34)</f>
        <v>16000</v>
      </c>
      <c r="Y34" s="117">
        <f t="shared" si="56"/>
        <v>16</v>
      </c>
      <c r="AA34" s="117">
        <v>10000</v>
      </c>
      <c r="AB34" s="117">
        <v>10000</v>
      </c>
      <c r="AC34" s="117">
        <v>10000</v>
      </c>
      <c r="AD34" s="117">
        <f t="shared" ref="AD34:AD41" si="67">SUM(AA34:AC34)</f>
        <v>30000</v>
      </c>
      <c r="AE34" s="117">
        <f t="shared" si="63"/>
        <v>30</v>
      </c>
      <c r="AG34" s="117">
        <f t="shared" si="57"/>
        <v>46000</v>
      </c>
      <c r="AH34" s="117">
        <f t="shared" si="58"/>
        <v>46</v>
      </c>
      <c r="AJ34" s="117">
        <v>10000</v>
      </c>
      <c r="AK34" s="117">
        <v>10000</v>
      </c>
      <c r="AL34" s="117">
        <v>34000</v>
      </c>
      <c r="AM34" s="117">
        <f t="shared" ref="AM34:AM41" si="68">SUM(AJ34:AL34)</f>
        <v>54000</v>
      </c>
      <c r="AN34" s="117">
        <f t="shared" si="64"/>
        <v>54</v>
      </c>
      <c r="AP34" s="117"/>
      <c r="AQ34" s="117"/>
      <c r="AR34" s="117"/>
      <c r="AS34" s="117">
        <f t="shared" ref="AS34:AS41" si="69">SUM(AP34:AR34)</f>
        <v>0</v>
      </c>
      <c r="AT34" s="117">
        <f t="shared" si="65"/>
        <v>0</v>
      </c>
      <c r="AV34" s="117">
        <f>AM34+AS34</f>
        <v>54000</v>
      </c>
      <c r="AW34" s="117">
        <f t="shared" si="60"/>
        <v>54</v>
      </c>
      <c r="AY34" s="117">
        <f t="shared" si="61"/>
        <v>100000</v>
      </c>
      <c r="AZ34" s="117">
        <f t="shared" si="62"/>
        <v>100</v>
      </c>
      <c r="BB34" s="117">
        <f t="shared" si="50"/>
        <v>0</v>
      </c>
      <c r="BC34" s="117">
        <f t="shared" si="51"/>
        <v>0</v>
      </c>
      <c r="BD34" s="117">
        <f t="shared" si="52"/>
        <v>100000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78"/>
      <c r="K35" s="127">
        <v>4</v>
      </c>
      <c r="L35" s="83"/>
      <c r="M35" s="77"/>
      <c r="N35" s="128" t="s">
        <v>63</v>
      </c>
      <c r="O35" s="129">
        <v>19000</v>
      </c>
      <c r="P35" s="117">
        <v>10000</v>
      </c>
      <c r="Q35" s="117">
        <v>9000</v>
      </c>
      <c r="R35" s="117">
        <v>9000</v>
      </c>
      <c r="S35" s="117">
        <v>10000</v>
      </c>
      <c r="T35" s="117"/>
      <c r="U35" s="117"/>
      <c r="V35" s="117"/>
      <c r="W35" s="117">
        <v>6000</v>
      </c>
      <c r="X35" s="117">
        <f t="shared" si="66"/>
        <v>6000</v>
      </c>
      <c r="Y35" s="117">
        <f t="shared" si="56"/>
        <v>60</v>
      </c>
      <c r="AA35" s="117">
        <v>1000</v>
      </c>
      <c r="AB35" s="117">
        <v>1000</v>
      </c>
      <c r="AC35" s="117">
        <v>1000</v>
      </c>
      <c r="AD35" s="117">
        <f t="shared" si="67"/>
        <v>3000</v>
      </c>
      <c r="AE35" s="117">
        <f t="shared" si="63"/>
        <v>30</v>
      </c>
      <c r="AG35" s="117">
        <f t="shared" si="57"/>
        <v>9000</v>
      </c>
      <c r="AH35" s="117">
        <f t="shared" si="58"/>
        <v>90</v>
      </c>
      <c r="AJ35" s="117">
        <v>1000</v>
      </c>
      <c r="AK35" s="117"/>
      <c r="AL35" s="117"/>
      <c r="AM35" s="117">
        <f t="shared" si="68"/>
        <v>1000</v>
      </c>
      <c r="AN35" s="117">
        <f t="shared" si="64"/>
        <v>10</v>
      </c>
      <c r="AP35" s="117"/>
      <c r="AQ35" s="117"/>
      <c r="AR35" s="117"/>
      <c r="AS35" s="117">
        <f t="shared" si="69"/>
        <v>0</v>
      </c>
      <c r="AT35" s="117">
        <f t="shared" si="65"/>
        <v>0</v>
      </c>
      <c r="AV35" s="117">
        <f>AM35+AS35</f>
        <v>1000</v>
      </c>
      <c r="AW35" s="117">
        <f t="shared" si="60"/>
        <v>10</v>
      </c>
      <c r="AY35" s="117">
        <f t="shared" si="61"/>
        <v>10000</v>
      </c>
      <c r="AZ35" s="117">
        <f t="shared" si="62"/>
        <v>100</v>
      </c>
      <c r="BB35" s="117">
        <f t="shared" si="50"/>
        <v>0</v>
      </c>
      <c r="BC35" s="117">
        <f t="shared" si="51"/>
        <v>0</v>
      </c>
      <c r="BD35" s="117">
        <f t="shared" si="52"/>
        <v>10000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124" t="s">
        <v>64</v>
      </c>
      <c r="K36" s="82"/>
      <c r="L36" s="83"/>
      <c r="M36" s="77"/>
      <c r="N36" s="101" t="s">
        <v>65</v>
      </c>
      <c r="O36" s="102">
        <v>6000</v>
      </c>
      <c r="P36" s="103">
        <f>P37</f>
        <v>1000</v>
      </c>
      <c r="Q36" s="125">
        <f>Q37</f>
        <v>1000</v>
      </c>
      <c r="R36" s="126">
        <f>R37</f>
        <v>1000</v>
      </c>
      <c r="S36" s="103">
        <f>S37</f>
        <v>1000</v>
      </c>
      <c r="T36" s="103"/>
      <c r="U36" s="103">
        <f>U37</f>
        <v>0</v>
      </c>
      <c r="V36" s="103">
        <f>V37</f>
        <v>0</v>
      </c>
      <c r="W36" s="103">
        <f>W37</f>
        <v>1000</v>
      </c>
      <c r="X36" s="103">
        <f t="shared" si="66"/>
        <v>1000</v>
      </c>
      <c r="Y36" s="103">
        <f t="shared" si="56"/>
        <v>100</v>
      </c>
      <c r="AA36" s="103">
        <f>AA37</f>
        <v>0</v>
      </c>
      <c r="AB36" s="103">
        <f>AB37</f>
        <v>0</v>
      </c>
      <c r="AC36" s="103">
        <f>AC37</f>
        <v>0</v>
      </c>
      <c r="AD36" s="103">
        <f t="shared" si="67"/>
        <v>0</v>
      </c>
      <c r="AE36" s="103">
        <f t="shared" si="63"/>
        <v>0</v>
      </c>
      <c r="AG36" s="103">
        <f t="shared" si="57"/>
        <v>1000</v>
      </c>
      <c r="AH36" s="103">
        <f t="shared" si="58"/>
        <v>100</v>
      </c>
      <c r="AJ36" s="103">
        <f>AJ37</f>
        <v>0</v>
      </c>
      <c r="AK36" s="103">
        <f>AK37</f>
        <v>0</v>
      </c>
      <c r="AL36" s="103">
        <f>AL37</f>
        <v>0</v>
      </c>
      <c r="AM36" s="103">
        <f t="shared" si="68"/>
        <v>0</v>
      </c>
      <c r="AN36" s="103">
        <f t="shared" si="64"/>
        <v>0</v>
      </c>
      <c r="AP36" s="103">
        <f>AP37</f>
        <v>0</v>
      </c>
      <c r="AQ36" s="103">
        <f>AQ37</f>
        <v>0</v>
      </c>
      <c r="AR36" s="103">
        <f>AR37</f>
        <v>0</v>
      </c>
      <c r="AS36" s="103">
        <f t="shared" si="69"/>
        <v>0</v>
      </c>
      <c r="AT36" s="103">
        <f t="shared" si="65"/>
        <v>0</v>
      </c>
      <c r="AV36" s="103">
        <f>AM36+AS36</f>
        <v>0</v>
      </c>
      <c r="AW36" s="103">
        <f t="shared" si="60"/>
        <v>0</v>
      </c>
      <c r="AY36" s="103">
        <f t="shared" si="61"/>
        <v>1000</v>
      </c>
      <c r="AZ36" s="103">
        <f t="shared" si="62"/>
        <v>100</v>
      </c>
      <c r="BB36" s="103">
        <f t="shared" si="50"/>
        <v>0</v>
      </c>
      <c r="BC36" s="117">
        <f t="shared" si="51"/>
        <v>0</v>
      </c>
      <c r="BD36" s="103">
        <f t="shared" si="52"/>
        <v>1000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4</v>
      </c>
      <c r="L37" s="83"/>
      <c r="M37" s="77"/>
      <c r="N37" s="128" t="s">
        <v>63</v>
      </c>
      <c r="O37" s="129">
        <v>6000</v>
      </c>
      <c r="P37" s="117">
        <v>1000</v>
      </c>
      <c r="Q37" s="117">
        <v>1000</v>
      </c>
      <c r="R37" s="117">
        <v>1000</v>
      </c>
      <c r="S37" s="117">
        <v>1000</v>
      </c>
      <c r="T37" s="117"/>
      <c r="U37" s="117"/>
      <c r="V37" s="117"/>
      <c r="W37" s="117">
        <v>1000</v>
      </c>
      <c r="X37" s="117">
        <f t="shared" si="66"/>
        <v>1000</v>
      </c>
      <c r="Y37" s="117">
        <f t="shared" si="56"/>
        <v>100</v>
      </c>
      <c r="AA37" s="117"/>
      <c r="AB37" s="117"/>
      <c r="AC37" s="117"/>
      <c r="AD37" s="117">
        <f t="shared" si="67"/>
        <v>0</v>
      </c>
      <c r="AE37" s="117">
        <f t="shared" si="63"/>
        <v>0</v>
      </c>
      <c r="AG37" s="117">
        <f t="shared" si="57"/>
        <v>1000</v>
      </c>
      <c r="AH37" s="117">
        <f t="shared" si="58"/>
        <v>100</v>
      </c>
      <c r="AJ37" s="117"/>
      <c r="AK37" s="117"/>
      <c r="AL37" s="117"/>
      <c r="AM37" s="117">
        <f t="shared" si="68"/>
        <v>0</v>
      </c>
      <c r="AN37" s="117">
        <f t="shared" si="64"/>
        <v>0</v>
      </c>
      <c r="AP37" s="117"/>
      <c r="AQ37" s="117"/>
      <c r="AR37" s="117"/>
      <c r="AS37" s="117">
        <f t="shared" si="69"/>
        <v>0</v>
      </c>
      <c r="AT37" s="117">
        <f t="shared" si="65"/>
        <v>0</v>
      </c>
      <c r="AV37" s="117">
        <f>AM37+AS37</f>
        <v>0</v>
      </c>
      <c r="AW37" s="117">
        <f t="shared" si="60"/>
        <v>0</v>
      </c>
      <c r="AY37" s="117">
        <f t="shared" si="61"/>
        <v>1000</v>
      </c>
      <c r="AZ37" s="117">
        <f t="shared" si="62"/>
        <v>100</v>
      </c>
      <c r="BB37" s="117">
        <f t="shared" si="50"/>
        <v>0</v>
      </c>
      <c r="BC37" s="117">
        <f t="shared" si="51"/>
        <v>0</v>
      </c>
      <c r="BD37" s="117">
        <f t="shared" si="52"/>
        <v>1000</v>
      </c>
      <c r="BE37" s="93"/>
    </row>
    <row r="38" spans="1:57" ht="24.95" customHeight="1" x14ac:dyDescent="0.2">
      <c r="A38" s="228"/>
      <c r="B38" s="229"/>
      <c r="C38" s="229"/>
      <c r="D38" s="231"/>
      <c r="E38" s="230"/>
      <c r="F38" s="229"/>
      <c r="G38" s="277"/>
      <c r="H38" s="278" t="s">
        <v>57</v>
      </c>
      <c r="I38" s="279"/>
      <c r="J38" s="280"/>
      <c r="K38" s="281"/>
      <c r="L38" s="282"/>
      <c r="M38" s="283"/>
      <c r="N38" s="284" t="s">
        <v>58</v>
      </c>
      <c r="O38" s="285">
        <v>10000</v>
      </c>
      <c r="P38" s="286">
        <f t="shared" ref="P38:S40" si="70">P39</f>
        <v>30000</v>
      </c>
      <c r="Q38" s="138">
        <f t="shared" si="70"/>
        <v>30000</v>
      </c>
      <c r="R38" s="175">
        <f t="shared" si="70"/>
        <v>30000</v>
      </c>
      <c r="S38" s="286">
        <f t="shared" si="70"/>
        <v>30000</v>
      </c>
      <c r="T38" s="286"/>
      <c r="U38" s="286">
        <f t="shared" ref="U38:W40" si="71">U39</f>
        <v>0</v>
      </c>
      <c r="V38" s="286">
        <f t="shared" si="71"/>
        <v>0</v>
      </c>
      <c r="W38" s="286">
        <f t="shared" si="71"/>
        <v>20000</v>
      </c>
      <c r="X38" s="286">
        <f t="shared" si="66"/>
        <v>20000</v>
      </c>
      <c r="Y38" s="286">
        <f t="shared" si="22"/>
        <v>66.666666666666671</v>
      </c>
      <c r="AA38" s="286">
        <f t="shared" ref="AA38:AC40" si="72">AA39</f>
        <v>7000</v>
      </c>
      <c r="AB38" s="286">
        <f t="shared" si="72"/>
        <v>3000</v>
      </c>
      <c r="AC38" s="286">
        <f t="shared" si="72"/>
        <v>0</v>
      </c>
      <c r="AD38" s="286">
        <f t="shared" si="67"/>
        <v>10000</v>
      </c>
      <c r="AE38" s="286">
        <f t="shared" si="39"/>
        <v>33.333333333333336</v>
      </c>
      <c r="AG38" s="286">
        <f t="shared" si="25"/>
        <v>30000</v>
      </c>
      <c r="AH38" s="286">
        <f t="shared" si="26"/>
        <v>100</v>
      </c>
      <c r="AJ38" s="286">
        <f t="shared" ref="AJ38:AL40" si="73">AJ39</f>
        <v>0</v>
      </c>
      <c r="AK38" s="286">
        <f t="shared" si="73"/>
        <v>0</v>
      </c>
      <c r="AL38" s="286">
        <f t="shared" si="73"/>
        <v>0</v>
      </c>
      <c r="AM38" s="286">
        <f t="shared" si="68"/>
        <v>0</v>
      </c>
      <c r="AN38" s="286">
        <f t="shared" si="40"/>
        <v>0</v>
      </c>
      <c r="AP38" s="286">
        <f t="shared" ref="AP38:AR40" si="74">AP39</f>
        <v>0</v>
      </c>
      <c r="AQ38" s="286">
        <f t="shared" si="74"/>
        <v>0</v>
      </c>
      <c r="AR38" s="286">
        <f t="shared" si="74"/>
        <v>0</v>
      </c>
      <c r="AS38" s="286">
        <f t="shared" si="69"/>
        <v>0</v>
      </c>
      <c r="AT38" s="286">
        <f t="shared" si="41"/>
        <v>0</v>
      </c>
      <c r="AV38" s="286">
        <f t="shared" ref="AV38:AV49" si="75">AM38+AS38</f>
        <v>0</v>
      </c>
      <c r="AW38" s="286">
        <f>AV38/(S38/100)</f>
        <v>0</v>
      </c>
      <c r="AY38" s="286">
        <f>AG38+AV38</f>
        <v>30000</v>
      </c>
      <c r="AZ38" s="286">
        <f>AY38/(S38/100)</f>
        <v>100</v>
      </c>
      <c r="BB38" s="285">
        <f>S38-AY38</f>
        <v>0</v>
      </c>
      <c r="BC38" s="286">
        <f>BB38/(P38/100)</f>
        <v>0</v>
      </c>
      <c r="BD38" s="286">
        <f>S38-BB38</f>
        <v>30000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118">
        <v>2</v>
      </c>
      <c r="J39" s="78"/>
      <c r="K39" s="82"/>
      <c r="L39" s="83"/>
      <c r="M39" s="77"/>
      <c r="N39" s="119" t="s">
        <v>51</v>
      </c>
      <c r="O39" s="120">
        <v>10000</v>
      </c>
      <c r="P39" s="121">
        <f t="shared" si="70"/>
        <v>30000</v>
      </c>
      <c r="Q39" s="121">
        <f t="shared" si="70"/>
        <v>30000</v>
      </c>
      <c r="R39" s="121">
        <f t="shared" si="70"/>
        <v>30000</v>
      </c>
      <c r="S39" s="121">
        <f t="shared" si="70"/>
        <v>30000</v>
      </c>
      <c r="T39" s="121"/>
      <c r="U39" s="121">
        <f t="shared" si="71"/>
        <v>0</v>
      </c>
      <c r="V39" s="121">
        <f t="shared" si="71"/>
        <v>0</v>
      </c>
      <c r="W39" s="121">
        <f t="shared" si="71"/>
        <v>20000</v>
      </c>
      <c r="X39" s="121">
        <f t="shared" si="66"/>
        <v>20000</v>
      </c>
      <c r="Y39" s="121">
        <f t="shared" si="22"/>
        <v>66.666666666666671</v>
      </c>
      <c r="AA39" s="121">
        <f t="shared" si="72"/>
        <v>7000</v>
      </c>
      <c r="AB39" s="121">
        <f t="shared" si="72"/>
        <v>3000</v>
      </c>
      <c r="AC39" s="121">
        <f t="shared" si="72"/>
        <v>0</v>
      </c>
      <c r="AD39" s="121">
        <f t="shared" si="67"/>
        <v>10000</v>
      </c>
      <c r="AE39" s="121">
        <f t="shared" si="39"/>
        <v>33.333333333333336</v>
      </c>
      <c r="AG39" s="121">
        <f t="shared" si="25"/>
        <v>30000</v>
      </c>
      <c r="AH39" s="121">
        <f t="shared" si="26"/>
        <v>100</v>
      </c>
      <c r="AJ39" s="121">
        <f t="shared" si="73"/>
        <v>0</v>
      </c>
      <c r="AK39" s="121">
        <f t="shared" si="73"/>
        <v>0</v>
      </c>
      <c r="AL39" s="121">
        <f t="shared" si="73"/>
        <v>0</v>
      </c>
      <c r="AM39" s="121">
        <f t="shared" si="68"/>
        <v>0</v>
      </c>
      <c r="AN39" s="121">
        <f t="shared" si="40"/>
        <v>0</v>
      </c>
      <c r="AP39" s="121">
        <f t="shared" si="74"/>
        <v>0</v>
      </c>
      <c r="AQ39" s="121">
        <f t="shared" si="74"/>
        <v>0</v>
      </c>
      <c r="AR39" s="121">
        <f t="shared" si="74"/>
        <v>0</v>
      </c>
      <c r="AS39" s="121">
        <f t="shared" si="69"/>
        <v>0</v>
      </c>
      <c r="AT39" s="121">
        <f t="shared" si="41"/>
        <v>0</v>
      </c>
      <c r="AV39" s="121">
        <f t="shared" si="75"/>
        <v>0</v>
      </c>
      <c r="AW39" s="121">
        <f>AV39/(S39/100)</f>
        <v>0</v>
      </c>
      <c r="AY39" s="121">
        <f>AG39+AV39</f>
        <v>30000</v>
      </c>
      <c r="AZ39" s="121">
        <f>AY39/(S39/100)</f>
        <v>100</v>
      </c>
      <c r="BB39" s="120">
        <f>S39-AY39</f>
        <v>0</v>
      </c>
      <c r="BC39" s="121">
        <f>BB39/(P39/100)</f>
        <v>0</v>
      </c>
      <c r="BD39" s="121">
        <f>S39-BB39</f>
        <v>30000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124" t="s">
        <v>60</v>
      </c>
      <c r="K40" s="82"/>
      <c r="L40" s="83"/>
      <c r="M40" s="77"/>
      <c r="N40" s="101" t="s">
        <v>61</v>
      </c>
      <c r="O40" s="102">
        <v>10000</v>
      </c>
      <c r="P40" s="103">
        <f t="shared" si="70"/>
        <v>30000</v>
      </c>
      <c r="Q40" s="103">
        <f t="shared" si="70"/>
        <v>30000</v>
      </c>
      <c r="R40" s="103">
        <f t="shared" si="70"/>
        <v>30000</v>
      </c>
      <c r="S40" s="103">
        <f t="shared" si="70"/>
        <v>30000</v>
      </c>
      <c r="T40" s="103"/>
      <c r="U40" s="103">
        <f t="shared" si="71"/>
        <v>0</v>
      </c>
      <c r="V40" s="103">
        <f t="shared" si="71"/>
        <v>0</v>
      </c>
      <c r="W40" s="103">
        <f t="shared" si="71"/>
        <v>20000</v>
      </c>
      <c r="X40" s="103">
        <f t="shared" si="66"/>
        <v>20000</v>
      </c>
      <c r="Y40" s="103">
        <f t="shared" si="22"/>
        <v>66.666666666666671</v>
      </c>
      <c r="AA40" s="103">
        <f t="shared" si="72"/>
        <v>7000</v>
      </c>
      <c r="AB40" s="103">
        <f t="shared" si="72"/>
        <v>3000</v>
      </c>
      <c r="AC40" s="103">
        <f t="shared" si="72"/>
        <v>0</v>
      </c>
      <c r="AD40" s="103">
        <f t="shared" si="67"/>
        <v>10000</v>
      </c>
      <c r="AE40" s="103">
        <f t="shared" si="39"/>
        <v>33.333333333333336</v>
      </c>
      <c r="AG40" s="103">
        <f t="shared" si="25"/>
        <v>30000</v>
      </c>
      <c r="AH40" s="103">
        <f t="shared" si="26"/>
        <v>100</v>
      </c>
      <c r="AJ40" s="103">
        <f t="shared" si="73"/>
        <v>0</v>
      </c>
      <c r="AK40" s="103">
        <f t="shared" si="73"/>
        <v>0</v>
      </c>
      <c r="AL40" s="103">
        <f t="shared" si="73"/>
        <v>0</v>
      </c>
      <c r="AM40" s="103">
        <f t="shared" si="68"/>
        <v>0</v>
      </c>
      <c r="AN40" s="103">
        <f t="shared" si="40"/>
        <v>0</v>
      </c>
      <c r="AP40" s="103">
        <f t="shared" si="74"/>
        <v>0</v>
      </c>
      <c r="AQ40" s="103">
        <f t="shared" si="74"/>
        <v>0</v>
      </c>
      <c r="AR40" s="103">
        <f t="shared" si="74"/>
        <v>0</v>
      </c>
      <c r="AS40" s="103">
        <f t="shared" si="69"/>
        <v>0</v>
      </c>
      <c r="AT40" s="103">
        <f t="shared" si="41"/>
        <v>0</v>
      </c>
      <c r="AV40" s="103">
        <f t="shared" si="75"/>
        <v>0</v>
      </c>
      <c r="AW40" s="103">
        <f>AV40/(S40/100)</f>
        <v>0</v>
      </c>
      <c r="AY40" s="103">
        <f>AG40+AV40</f>
        <v>30000</v>
      </c>
      <c r="AZ40" s="103">
        <f>AY40/(S40/100)</f>
        <v>100</v>
      </c>
      <c r="BB40" s="102">
        <f>S40-AY40</f>
        <v>0</v>
      </c>
      <c r="BC40" s="103">
        <f>BB40/(P40/100)</f>
        <v>0</v>
      </c>
      <c r="BD40" s="103">
        <f>S40-BB40</f>
        <v>30000</v>
      </c>
      <c r="BE40" s="93"/>
    </row>
    <row r="41" spans="1:57" ht="24.95" customHeight="1" thickBot="1" x14ac:dyDescent="0.25">
      <c r="A41" s="74"/>
      <c r="B41" s="76"/>
      <c r="C41" s="76"/>
      <c r="D41" s="77"/>
      <c r="E41" s="78"/>
      <c r="F41" s="76"/>
      <c r="G41" s="79"/>
      <c r="H41" s="80"/>
      <c r="I41" s="81"/>
      <c r="J41" s="78"/>
      <c r="K41" s="127">
        <v>1</v>
      </c>
      <c r="L41" s="83"/>
      <c r="M41" s="77"/>
      <c r="N41" s="128" t="s">
        <v>62</v>
      </c>
      <c r="O41" s="129">
        <v>10000</v>
      </c>
      <c r="P41" s="117">
        <v>30000</v>
      </c>
      <c r="Q41" s="117">
        <v>30000</v>
      </c>
      <c r="R41" s="117">
        <v>30000</v>
      </c>
      <c r="S41" s="117">
        <v>30000</v>
      </c>
      <c r="T41" s="117"/>
      <c r="U41" s="117"/>
      <c r="V41" s="117"/>
      <c r="W41" s="117">
        <v>20000</v>
      </c>
      <c r="X41" s="117">
        <f t="shared" si="66"/>
        <v>20000</v>
      </c>
      <c r="Y41" s="117">
        <f t="shared" si="22"/>
        <v>66.666666666666671</v>
      </c>
      <c r="AA41" s="117">
        <v>7000</v>
      </c>
      <c r="AB41" s="117">
        <v>3000</v>
      </c>
      <c r="AC41" s="117"/>
      <c r="AD41" s="117">
        <f t="shared" si="67"/>
        <v>10000</v>
      </c>
      <c r="AE41" s="117">
        <f t="shared" si="39"/>
        <v>33.333333333333336</v>
      </c>
      <c r="AG41" s="117">
        <f t="shared" si="25"/>
        <v>30000</v>
      </c>
      <c r="AH41" s="117">
        <f t="shared" si="26"/>
        <v>100</v>
      </c>
      <c r="AJ41" s="117"/>
      <c r="AK41" s="117"/>
      <c r="AL41" s="117"/>
      <c r="AM41" s="117">
        <f t="shared" si="68"/>
        <v>0</v>
      </c>
      <c r="AN41" s="117">
        <f t="shared" si="40"/>
        <v>0</v>
      </c>
      <c r="AP41" s="117"/>
      <c r="AQ41" s="117"/>
      <c r="AR41" s="117"/>
      <c r="AS41" s="117">
        <f t="shared" si="69"/>
        <v>0</v>
      </c>
      <c r="AT41" s="117">
        <f t="shared" si="41"/>
        <v>0</v>
      </c>
      <c r="AV41" s="117">
        <f t="shared" si="75"/>
        <v>0</v>
      </c>
      <c r="AW41" s="117">
        <f>AV41/(S41/100)</f>
        <v>0</v>
      </c>
      <c r="AY41" s="117">
        <f>AG41+AV41</f>
        <v>30000</v>
      </c>
      <c r="AZ41" s="117">
        <f>AY41/(S41/100)</f>
        <v>100</v>
      </c>
      <c r="BB41" s="117">
        <f>S41-AY41</f>
        <v>0</v>
      </c>
      <c r="BC41" s="117">
        <f>BB41/(P41/100)</f>
        <v>0</v>
      </c>
      <c r="BD41" s="117">
        <f>S41-BB41</f>
        <v>30000</v>
      </c>
      <c r="BE41" s="93"/>
    </row>
    <row r="42" spans="1:57" ht="24.95" customHeight="1" thickBot="1" x14ac:dyDescent="0.25">
      <c r="A42" s="288"/>
      <c r="B42" s="289"/>
      <c r="C42" s="289"/>
      <c r="D42" s="290"/>
      <c r="E42" s="291"/>
      <c r="F42" s="289"/>
      <c r="G42" s="292"/>
      <c r="H42" s="293" t="s">
        <v>71</v>
      </c>
      <c r="I42" s="294"/>
      <c r="J42" s="295"/>
      <c r="K42" s="296"/>
      <c r="L42" s="296"/>
      <c r="M42" s="297"/>
      <c r="N42" s="298" t="s">
        <v>72</v>
      </c>
      <c r="O42" s="298">
        <f>SUM(O43)</f>
        <v>0</v>
      </c>
      <c r="P42" s="298">
        <f>SUM(P43)</f>
        <v>13000</v>
      </c>
      <c r="Q42" s="299">
        <f>SUM(Q43)</f>
        <v>15000</v>
      </c>
      <c r="R42" s="300">
        <f>SUM(R43)</f>
        <v>15000</v>
      </c>
      <c r="S42" s="301">
        <f>SUM(S43)</f>
        <v>13000</v>
      </c>
      <c r="T42" s="301"/>
      <c r="U42" s="301">
        <f>SUM(U43)</f>
        <v>0</v>
      </c>
      <c r="V42" s="301">
        <f>SUM(V43)</f>
        <v>0</v>
      </c>
      <c r="W42" s="301">
        <f>SUM(W43)</f>
        <v>3000</v>
      </c>
      <c r="X42" s="301">
        <f>U42+V42+W42</f>
        <v>3000</v>
      </c>
      <c r="Y42" s="86">
        <f t="shared" si="22"/>
        <v>23.076923076923077</v>
      </c>
      <c r="AA42" s="301">
        <f>SUM(AA43)</f>
        <v>7500</v>
      </c>
      <c r="AB42" s="301">
        <f>SUM(AB43)</f>
        <v>1000</v>
      </c>
      <c r="AC42" s="301">
        <f>SUM(AC43)</f>
        <v>1000</v>
      </c>
      <c r="AD42" s="301">
        <f t="shared" ref="AD42:AD49" si="76">AA42+AB42+AC42</f>
        <v>9500</v>
      </c>
      <c r="AE42" s="170">
        <f t="shared" si="39"/>
        <v>73.07692307692308</v>
      </c>
      <c r="AG42" s="301">
        <f t="shared" si="25"/>
        <v>12500</v>
      </c>
      <c r="AH42" s="103">
        <f t="shared" si="26"/>
        <v>96.15384615384616</v>
      </c>
      <c r="AJ42" s="301">
        <f>SUM(AJ43)</f>
        <v>0</v>
      </c>
      <c r="AK42" s="301">
        <f>SUM(AK43)</f>
        <v>0</v>
      </c>
      <c r="AL42" s="301">
        <f>SUM(AL43)</f>
        <v>0</v>
      </c>
      <c r="AM42" s="301">
        <f t="shared" ref="AM42:AM49" si="77">AJ42+AK42+AL42</f>
        <v>0</v>
      </c>
      <c r="AN42" s="170">
        <f t="shared" si="40"/>
        <v>0</v>
      </c>
      <c r="AP42" s="301">
        <f>SUM(AP43)</f>
        <v>500</v>
      </c>
      <c r="AQ42" s="301">
        <f>SUM(AQ43)</f>
        <v>0</v>
      </c>
      <c r="AR42" s="301">
        <f>SUM(AR43)</f>
        <v>0</v>
      </c>
      <c r="AS42" s="301">
        <f t="shared" ref="AS42:AS49" si="78">AP42+AQ42+AR42</f>
        <v>500</v>
      </c>
      <c r="AT42" s="170">
        <f t="shared" si="41"/>
        <v>3.8461538461538463</v>
      </c>
      <c r="AV42" s="301">
        <f t="shared" si="75"/>
        <v>500</v>
      </c>
      <c r="AW42" s="86">
        <f t="shared" ref="AW42:AW49" si="79">AV42/(S42/100)</f>
        <v>3.8461538461538463</v>
      </c>
      <c r="AY42" s="301">
        <f t="shared" ref="AY42:AY49" si="80">AG42+AV42</f>
        <v>13000</v>
      </c>
      <c r="AZ42" s="301">
        <f t="shared" ref="AZ42:AZ49" si="81">AY42/(S42/100)</f>
        <v>100</v>
      </c>
      <c r="BB42" s="302">
        <f t="shared" ref="BB42:BB49" si="82">S42-AY42</f>
        <v>0</v>
      </c>
      <c r="BC42" s="103">
        <f t="shared" ref="BC42:BC49" si="83">BB42/(S42/100)</f>
        <v>0</v>
      </c>
      <c r="BD42" s="298">
        <f t="shared" ref="BD42:BD49" si="84">S42-BB42</f>
        <v>13000</v>
      </c>
    </row>
    <row r="43" spans="1:57" ht="24.95" customHeight="1" thickBot="1" x14ac:dyDescent="0.25">
      <c r="A43" s="303"/>
      <c r="B43" s="304"/>
      <c r="C43" s="304"/>
      <c r="D43" s="305"/>
      <c r="E43" s="306"/>
      <c r="F43" s="304"/>
      <c r="G43" s="307"/>
      <c r="H43" s="80"/>
      <c r="I43" s="118">
        <v>2</v>
      </c>
      <c r="J43" s="78"/>
      <c r="K43" s="76"/>
      <c r="L43" s="76"/>
      <c r="M43" s="77"/>
      <c r="N43" s="119" t="s">
        <v>51</v>
      </c>
      <c r="O43" s="119">
        <f>SUM(O44,O46)</f>
        <v>0</v>
      </c>
      <c r="P43" s="119">
        <f>SUM(P44,P46)</f>
        <v>13000</v>
      </c>
      <c r="Q43" s="308">
        <f>SUM(Q44,Q46)</f>
        <v>15000</v>
      </c>
      <c r="R43" s="309">
        <f>SUM(R44,R46)</f>
        <v>15000</v>
      </c>
      <c r="S43" s="218">
        <f>SUM(S44,S46)</f>
        <v>13000</v>
      </c>
      <c r="T43" s="218"/>
      <c r="U43" s="218">
        <f>SUM(U44,U46)</f>
        <v>0</v>
      </c>
      <c r="V43" s="218">
        <f>SUM(V44,V46)</f>
        <v>0</v>
      </c>
      <c r="W43" s="218">
        <f>SUM(W44,W46)</f>
        <v>3000</v>
      </c>
      <c r="X43" s="218">
        <f>U43+V43+W43</f>
        <v>3000</v>
      </c>
      <c r="Y43" s="86">
        <f t="shared" si="22"/>
        <v>23.076923076923077</v>
      </c>
      <c r="AA43" s="218">
        <f>SUM(AA44,AA46)</f>
        <v>7500</v>
      </c>
      <c r="AB43" s="218">
        <f>SUM(AB44,AB46)</f>
        <v>1000</v>
      </c>
      <c r="AC43" s="218">
        <f>SUM(AC44,AC46)</f>
        <v>1000</v>
      </c>
      <c r="AD43" s="218">
        <f t="shared" si="76"/>
        <v>9500</v>
      </c>
      <c r="AE43" s="170">
        <f t="shared" si="39"/>
        <v>73.07692307692308</v>
      </c>
      <c r="AG43" s="218">
        <f t="shared" si="25"/>
        <v>12500</v>
      </c>
      <c r="AH43" s="103">
        <f t="shared" si="26"/>
        <v>96.15384615384616</v>
      </c>
      <c r="AJ43" s="218">
        <f>SUM(AJ44,AJ46)</f>
        <v>0</v>
      </c>
      <c r="AK43" s="218">
        <f>SUM(AK44,AK46)</f>
        <v>0</v>
      </c>
      <c r="AL43" s="218">
        <f>SUM(AL44,AL46)</f>
        <v>0</v>
      </c>
      <c r="AM43" s="218">
        <f t="shared" si="77"/>
        <v>0</v>
      </c>
      <c r="AN43" s="170">
        <f t="shared" si="40"/>
        <v>0</v>
      </c>
      <c r="AP43" s="218">
        <f>SUM(AP44,AP46)</f>
        <v>500</v>
      </c>
      <c r="AQ43" s="218">
        <f>SUM(AQ44,AQ46)</f>
        <v>0</v>
      </c>
      <c r="AR43" s="218">
        <f>SUM(AR44,AR46)</f>
        <v>0</v>
      </c>
      <c r="AS43" s="218">
        <f t="shared" si="78"/>
        <v>500</v>
      </c>
      <c r="AT43" s="170">
        <f t="shared" si="41"/>
        <v>3.8461538461538463</v>
      </c>
      <c r="AV43" s="218">
        <f t="shared" si="75"/>
        <v>500</v>
      </c>
      <c r="AW43" s="86">
        <f t="shared" si="79"/>
        <v>3.8461538461538463</v>
      </c>
      <c r="AY43" s="218">
        <f t="shared" si="80"/>
        <v>13000</v>
      </c>
      <c r="AZ43" s="218">
        <f t="shared" si="81"/>
        <v>100</v>
      </c>
      <c r="BB43" s="310">
        <f t="shared" si="82"/>
        <v>0</v>
      </c>
      <c r="BC43" s="103">
        <f t="shared" si="83"/>
        <v>0</v>
      </c>
      <c r="BD43" s="119">
        <f t="shared" si="84"/>
        <v>13000</v>
      </c>
    </row>
    <row r="44" spans="1:57" ht="24.95" customHeight="1" thickBot="1" x14ac:dyDescent="0.25">
      <c r="A44" s="303"/>
      <c r="B44" s="304"/>
      <c r="C44" s="304"/>
      <c r="D44" s="305"/>
      <c r="E44" s="306"/>
      <c r="F44" s="304"/>
      <c r="G44" s="307"/>
      <c r="H44" s="191"/>
      <c r="I44" s="192"/>
      <c r="J44" s="124" t="s">
        <v>60</v>
      </c>
      <c r="K44" s="178"/>
      <c r="L44" s="178"/>
      <c r="M44" s="179"/>
      <c r="N44" s="101" t="s">
        <v>61</v>
      </c>
      <c r="O44" s="101">
        <f>SUM(O45)</f>
        <v>0</v>
      </c>
      <c r="P44" s="101">
        <f>SUM(P45)</f>
        <v>2000</v>
      </c>
      <c r="Q44" s="275">
        <f>SUM(Q45)</f>
        <v>4000</v>
      </c>
      <c r="R44" s="276">
        <f>SUM(R45)</f>
        <v>4000</v>
      </c>
      <c r="S44" s="219">
        <f>SUM(S45)</f>
        <v>2000</v>
      </c>
      <c r="T44" s="219"/>
      <c r="U44" s="219">
        <f>SUM(U45)</f>
        <v>0</v>
      </c>
      <c r="V44" s="219">
        <f>SUM(V45)</f>
        <v>0</v>
      </c>
      <c r="W44" s="219">
        <f>SUM(W45)</f>
        <v>500</v>
      </c>
      <c r="X44" s="219">
        <f>U44+V44+W44</f>
        <v>500</v>
      </c>
      <c r="Y44" s="219">
        <f t="shared" si="22"/>
        <v>25</v>
      </c>
      <c r="AA44" s="219">
        <f>SUM(AA45)</f>
        <v>1000</v>
      </c>
      <c r="AB44" s="219">
        <f>SUM(AB45)</f>
        <v>0</v>
      </c>
      <c r="AC44" s="219">
        <f>SUM(AC45)</f>
        <v>0</v>
      </c>
      <c r="AD44" s="219">
        <f t="shared" si="76"/>
        <v>1000</v>
      </c>
      <c r="AE44" s="170">
        <f t="shared" si="39"/>
        <v>50</v>
      </c>
      <c r="AG44" s="219">
        <f t="shared" si="25"/>
        <v>1500</v>
      </c>
      <c r="AH44" s="219">
        <f t="shared" si="26"/>
        <v>75</v>
      </c>
      <c r="AJ44" s="219">
        <f>SUM(AJ45)</f>
        <v>0</v>
      </c>
      <c r="AK44" s="219">
        <f>SUM(AK45)</f>
        <v>0</v>
      </c>
      <c r="AL44" s="219">
        <f>SUM(AL45)</f>
        <v>0</v>
      </c>
      <c r="AM44" s="219">
        <f t="shared" si="77"/>
        <v>0</v>
      </c>
      <c r="AN44" s="170">
        <f t="shared" si="40"/>
        <v>0</v>
      </c>
      <c r="AP44" s="219">
        <f>SUM(AP45)</f>
        <v>500</v>
      </c>
      <c r="AQ44" s="219">
        <f>SUM(AQ45)</f>
        <v>0</v>
      </c>
      <c r="AR44" s="219">
        <f>SUM(AR45)</f>
        <v>0</v>
      </c>
      <c r="AS44" s="219">
        <f t="shared" si="78"/>
        <v>500</v>
      </c>
      <c r="AT44" s="170">
        <f t="shared" si="41"/>
        <v>25</v>
      </c>
      <c r="AV44" s="219">
        <f t="shared" si="75"/>
        <v>500</v>
      </c>
      <c r="AW44" s="219">
        <f t="shared" si="79"/>
        <v>25</v>
      </c>
      <c r="AY44" s="219">
        <f t="shared" si="80"/>
        <v>2000</v>
      </c>
      <c r="AZ44" s="219">
        <f t="shared" si="81"/>
        <v>100</v>
      </c>
      <c r="BB44" s="311">
        <f t="shared" si="82"/>
        <v>0</v>
      </c>
      <c r="BC44" s="103">
        <f t="shared" si="83"/>
        <v>0</v>
      </c>
      <c r="BD44" s="101">
        <f t="shared" si="84"/>
        <v>2000</v>
      </c>
    </row>
    <row r="45" spans="1:57" ht="24.95" customHeight="1" thickBot="1" x14ac:dyDescent="0.25">
      <c r="A45" s="312"/>
      <c r="B45" s="313"/>
      <c r="C45" s="313"/>
      <c r="D45" s="314"/>
      <c r="E45" s="315"/>
      <c r="F45" s="313"/>
      <c r="G45" s="316"/>
      <c r="H45" s="317"/>
      <c r="I45" s="318"/>
      <c r="J45" s="315"/>
      <c r="K45" s="319" t="s">
        <v>108</v>
      </c>
      <c r="L45" s="320"/>
      <c r="M45" s="314"/>
      <c r="N45" s="321" t="s">
        <v>62</v>
      </c>
      <c r="O45" s="322">
        <v>0</v>
      </c>
      <c r="P45" s="323">
        <v>2000</v>
      </c>
      <c r="Q45" s="323">
        <v>4000</v>
      </c>
      <c r="R45" s="323">
        <v>4000</v>
      </c>
      <c r="S45" s="323">
        <v>2000</v>
      </c>
      <c r="T45" s="323"/>
      <c r="U45" s="323"/>
      <c r="V45" s="323"/>
      <c r="W45" s="323">
        <v>500</v>
      </c>
      <c r="X45" s="323">
        <f>U45+V45+W45</f>
        <v>500</v>
      </c>
      <c r="Y45" s="323">
        <f t="shared" si="22"/>
        <v>25</v>
      </c>
      <c r="AA45" s="323">
        <v>1000</v>
      </c>
      <c r="AB45" s="323"/>
      <c r="AC45" s="323"/>
      <c r="AD45" s="323">
        <f t="shared" si="76"/>
        <v>1000</v>
      </c>
      <c r="AE45" s="170">
        <f t="shared" si="39"/>
        <v>50</v>
      </c>
      <c r="AG45" s="323">
        <f t="shared" si="25"/>
        <v>1500</v>
      </c>
      <c r="AH45" s="323">
        <f t="shared" si="26"/>
        <v>75</v>
      </c>
      <c r="AJ45" s="323"/>
      <c r="AK45" s="323"/>
      <c r="AL45" s="323"/>
      <c r="AM45" s="323">
        <f t="shared" si="77"/>
        <v>0</v>
      </c>
      <c r="AN45" s="170">
        <f t="shared" si="40"/>
        <v>0</v>
      </c>
      <c r="AP45" s="323">
        <v>500</v>
      </c>
      <c r="AQ45" s="323"/>
      <c r="AR45" s="323"/>
      <c r="AS45" s="323">
        <f t="shared" si="78"/>
        <v>500</v>
      </c>
      <c r="AT45" s="170">
        <f t="shared" si="41"/>
        <v>25</v>
      </c>
      <c r="AV45" s="323">
        <f t="shared" si="75"/>
        <v>500</v>
      </c>
      <c r="AW45" s="323">
        <f t="shared" si="79"/>
        <v>25</v>
      </c>
      <c r="AY45" s="323">
        <f t="shared" si="80"/>
        <v>2000</v>
      </c>
      <c r="AZ45" s="323">
        <f t="shared" si="81"/>
        <v>100</v>
      </c>
      <c r="BB45" s="323">
        <f t="shared" si="82"/>
        <v>0</v>
      </c>
      <c r="BC45" s="103">
        <f t="shared" si="83"/>
        <v>0</v>
      </c>
      <c r="BD45" s="323">
        <f t="shared" si="84"/>
        <v>2000</v>
      </c>
    </row>
    <row r="46" spans="1:57" ht="24.95" customHeight="1" thickBot="1" x14ac:dyDescent="0.25">
      <c r="A46" s="303"/>
      <c r="B46" s="304"/>
      <c r="C46" s="304"/>
      <c r="D46" s="305"/>
      <c r="E46" s="306"/>
      <c r="F46" s="304"/>
      <c r="G46" s="307"/>
      <c r="H46" s="191"/>
      <c r="I46" s="192"/>
      <c r="J46" s="124" t="s">
        <v>52</v>
      </c>
      <c r="K46" s="178"/>
      <c r="L46" s="178"/>
      <c r="M46" s="179"/>
      <c r="N46" s="101" t="s">
        <v>53</v>
      </c>
      <c r="O46" s="101">
        <f>SUM(O47:O49)</f>
        <v>0</v>
      </c>
      <c r="P46" s="101">
        <f>SUM(P47:P49)</f>
        <v>11000</v>
      </c>
      <c r="Q46" s="275">
        <f>SUM(Q47:Q49)</f>
        <v>11000</v>
      </c>
      <c r="R46" s="276">
        <f>SUM(R47:R49)</f>
        <v>11000</v>
      </c>
      <c r="S46" s="219">
        <f>SUM(S47:S49)</f>
        <v>11000</v>
      </c>
      <c r="T46" s="219"/>
      <c r="U46" s="219">
        <f>SUM(U47:U49)</f>
        <v>0</v>
      </c>
      <c r="V46" s="219">
        <f>SUM(V47:V49)</f>
        <v>0</v>
      </c>
      <c r="W46" s="219">
        <f>SUM(W47:W49)</f>
        <v>2500</v>
      </c>
      <c r="X46" s="219">
        <f>SUM(X47:X49)</f>
        <v>2500</v>
      </c>
      <c r="Y46" s="323">
        <f t="shared" si="22"/>
        <v>22.727272727272727</v>
      </c>
      <c r="AA46" s="219">
        <f>SUM(AA47:AA49)</f>
        <v>6500</v>
      </c>
      <c r="AB46" s="219">
        <f>SUM(AB47:AB49)</f>
        <v>1000</v>
      </c>
      <c r="AC46" s="219">
        <f>SUM(AC47:AC49)</f>
        <v>1000</v>
      </c>
      <c r="AD46" s="219">
        <f t="shared" si="76"/>
        <v>8500</v>
      </c>
      <c r="AE46" s="170">
        <f t="shared" si="39"/>
        <v>77.272727272727266</v>
      </c>
      <c r="AG46" s="219">
        <f t="shared" si="25"/>
        <v>11000</v>
      </c>
      <c r="AH46" s="323">
        <f t="shared" si="26"/>
        <v>100</v>
      </c>
      <c r="AJ46" s="219">
        <f>SUM(AJ47:AJ49)</f>
        <v>0</v>
      </c>
      <c r="AK46" s="219">
        <f>SUM(AK47:AK49)</f>
        <v>0</v>
      </c>
      <c r="AL46" s="219">
        <f>SUM(AL47:AL49)</f>
        <v>0</v>
      </c>
      <c r="AM46" s="219">
        <f t="shared" si="77"/>
        <v>0</v>
      </c>
      <c r="AN46" s="170">
        <f t="shared" si="40"/>
        <v>0</v>
      </c>
      <c r="AP46" s="219">
        <f>SUM(AP47:AP49)</f>
        <v>0</v>
      </c>
      <c r="AQ46" s="219">
        <f>SUM(AQ47:AQ49)</f>
        <v>0</v>
      </c>
      <c r="AR46" s="219">
        <f>SUM(AR47:AR49)</f>
        <v>0</v>
      </c>
      <c r="AS46" s="219">
        <f t="shared" si="78"/>
        <v>0</v>
      </c>
      <c r="AT46" s="170">
        <f t="shared" si="41"/>
        <v>0</v>
      </c>
      <c r="AV46" s="219">
        <f t="shared" si="75"/>
        <v>0</v>
      </c>
      <c r="AW46" s="323">
        <f t="shared" si="79"/>
        <v>0</v>
      </c>
      <c r="AY46" s="219">
        <f t="shared" si="80"/>
        <v>11000</v>
      </c>
      <c r="AZ46" s="323">
        <f t="shared" si="81"/>
        <v>100</v>
      </c>
      <c r="BB46" s="311">
        <f t="shared" si="82"/>
        <v>0</v>
      </c>
      <c r="BC46" s="103">
        <f t="shared" si="83"/>
        <v>0</v>
      </c>
      <c r="BD46" s="101">
        <f t="shared" si="84"/>
        <v>11000</v>
      </c>
    </row>
    <row r="47" spans="1:57" ht="24.95" customHeight="1" thickBot="1" x14ac:dyDescent="0.25">
      <c r="A47" s="312"/>
      <c r="B47" s="313"/>
      <c r="C47" s="313"/>
      <c r="D47" s="314"/>
      <c r="E47" s="315"/>
      <c r="F47" s="313"/>
      <c r="G47" s="316"/>
      <c r="H47" s="317"/>
      <c r="I47" s="318"/>
      <c r="J47" s="315"/>
      <c r="K47" s="319">
        <v>2</v>
      </c>
      <c r="L47" s="320"/>
      <c r="M47" s="314"/>
      <c r="N47" s="321" t="s">
        <v>54</v>
      </c>
      <c r="O47" s="322">
        <v>0</v>
      </c>
      <c r="P47" s="323">
        <v>9000</v>
      </c>
      <c r="Q47" s="323">
        <v>9000</v>
      </c>
      <c r="R47" s="323">
        <v>9000</v>
      </c>
      <c r="S47" s="323">
        <v>9000</v>
      </c>
      <c r="T47" s="323"/>
      <c r="U47" s="323"/>
      <c r="V47" s="323"/>
      <c r="W47" s="323">
        <v>2000</v>
      </c>
      <c r="X47" s="323">
        <f>U47+V47+W47</f>
        <v>2000</v>
      </c>
      <c r="Y47" s="323">
        <f t="shared" si="22"/>
        <v>22.222222222222221</v>
      </c>
      <c r="AA47" s="323">
        <v>5000</v>
      </c>
      <c r="AB47" s="323">
        <v>1000</v>
      </c>
      <c r="AC47" s="323">
        <v>1000</v>
      </c>
      <c r="AD47" s="323">
        <f t="shared" si="76"/>
        <v>7000</v>
      </c>
      <c r="AE47" s="170">
        <f t="shared" si="39"/>
        <v>77.777777777777771</v>
      </c>
      <c r="AG47" s="323">
        <f t="shared" si="25"/>
        <v>9000</v>
      </c>
      <c r="AH47" s="323">
        <f t="shared" si="26"/>
        <v>100</v>
      </c>
      <c r="AJ47" s="323"/>
      <c r="AK47" s="323"/>
      <c r="AL47" s="323"/>
      <c r="AM47" s="323">
        <f t="shared" si="77"/>
        <v>0</v>
      </c>
      <c r="AN47" s="170">
        <f t="shared" si="40"/>
        <v>0</v>
      </c>
      <c r="AP47" s="323"/>
      <c r="AQ47" s="323"/>
      <c r="AR47" s="323"/>
      <c r="AS47" s="323">
        <f t="shared" si="78"/>
        <v>0</v>
      </c>
      <c r="AT47" s="170">
        <f t="shared" si="41"/>
        <v>0</v>
      </c>
      <c r="AV47" s="323">
        <f t="shared" si="75"/>
        <v>0</v>
      </c>
      <c r="AW47" s="323">
        <f t="shared" si="79"/>
        <v>0</v>
      </c>
      <c r="AY47" s="323">
        <f t="shared" si="80"/>
        <v>9000</v>
      </c>
      <c r="AZ47" s="323">
        <f t="shared" si="81"/>
        <v>100</v>
      </c>
      <c r="BB47" s="323">
        <f t="shared" si="82"/>
        <v>0</v>
      </c>
      <c r="BC47" s="103">
        <f t="shared" si="83"/>
        <v>0</v>
      </c>
      <c r="BD47" s="323">
        <f t="shared" si="84"/>
        <v>9000</v>
      </c>
    </row>
    <row r="48" spans="1:57" ht="24.95" customHeight="1" thickBot="1" x14ac:dyDescent="0.25">
      <c r="A48" s="312"/>
      <c r="B48" s="313"/>
      <c r="C48" s="313"/>
      <c r="D48" s="314"/>
      <c r="E48" s="315"/>
      <c r="F48" s="313"/>
      <c r="G48" s="316"/>
      <c r="H48" s="317"/>
      <c r="I48" s="318"/>
      <c r="J48" s="315"/>
      <c r="K48" s="319">
        <v>5</v>
      </c>
      <c r="L48" s="320"/>
      <c r="M48" s="314"/>
      <c r="N48" s="321" t="s">
        <v>55</v>
      </c>
      <c r="O48" s="322">
        <v>0</v>
      </c>
      <c r="P48" s="323">
        <v>1000</v>
      </c>
      <c r="Q48" s="323">
        <v>1000</v>
      </c>
      <c r="R48" s="323">
        <v>1000</v>
      </c>
      <c r="S48" s="323">
        <v>1000</v>
      </c>
      <c r="T48" s="323"/>
      <c r="U48" s="323"/>
      <c r="V48" s="323"/>
      <c r="W48" s="323">
        <v>500</v>
      </c>
      <c r="X48" s="323">
        <f>U48+V48+W48</f>
        <v>500</v>
      </c>
      <c r="Y48" s="323">
        <f t="shared" si="22"/>
        <v>50</v>
      </c>
      <c r="AA48" s="323">
        <v>500</v>
      </c>
      <c r="AB48" s="323"/>
      <c r="AC48" s="323"/>
      <c r="AD48" s="323">
        <f t="shared" si="76"/>
        <v>500</v>
      </c>
      <c r="AE48" s="170">
        <f t="shared" si="39"/>
        <v>50</v>
      </c>
      <c r="AG48" s="323">
        <f t="shared" si="25"/>
        <v>1000</v>
      </c>
      <c r="AH48" s="323">
        <f t="shared" si="26"/>
        <v>100</v>
      </c>
      <c r="AJ48" s="323"/>
      <c r="AK48" s="323"/>
      <c r="AL48" s="323"/>
      <c r="AM48" s="323">
        <f t="shared" si="77"/>
        <v>0</v>
      </c>
      <c r="AN48" s="170">
        <f t="shared" si="40"/>
        <v>0</v>
      </c>
      <c r="AP48" s="323"/>
      <c r="AQ48" s="323"/>
      <c r="AR48" s="323"/>
      <c r="AS48" s="323">
        <f t="shared" si="78"/>
        <v>0</v>
      </c>
      <c r="AT48" s="170">
        <f t="shared" si="41"/>
        <v>0</v>
      </c>
      <c r="AV48" s="323">
        <f t="shared" si="75"/>
        <v>0</v>
      </c>
      <c r="AW48" s="323">
        <f t="shared" si="79"/>
        <v>0</v>
      </c>
      <c r="AY48" s="323">
        <f t="shared" si="80"/>
        <v>1000</v>
      </c>
      <c r="AZ48" s="323">
        <f t="shared" si="81"/>
        <v>100</v>
      </c>
      <c r="BB48" s="323">
        <f t="shared" si="82"/>
        <v>0</v>
      </c>
      <c r="BC48" s="103">
        <f t="shared" si="83"/>
        <v>0</v>
      </c>
      <c r="BD48" s="323">
        <f t="shared" si="84"/>
        <v>1000</v>
      </c>
    </row>
    <row r="49" spans="1:56" ht="24.95" customHeight="1" x14ac:dyDescent="0.2">
      <c r="A49" s="312"/>
      <c r="B49" s="313"/>
      <c r="C49" s="313"/>
      <c r="D49" s="314"/>
      <c r="E49" s="315"/>
      <c r="F49" s="313"/>
      <c r="G49" s="316"/>
      <c r="H49" s="317"/>
      <c r="I49" s="318"/>
      <c r="J49" s="315"/>
      <c r="K49" s="319">
        <v>7</v>
      </c>
      <c r="L49" s="320"/>
      <c r="M49" s="314"/>
      <c r="N49" s="321" t="s">
        <v>56</v>
      </c>
      <c r="O49" s="322">
        <v>0</v>
      </c>
      <c r="P49" s="323">
        <v>1000</v>
      </c>
      <c r="Q49" s="323">
        <v>1000</v>
      </c>
      <c r="R49" s="323">
        <v>1000</v>
      </c>
      <c r="S49" s="323">
        <v>1000</v>
      </c>
      <c r="T49" s="323"/>
      <c r="U49" s="323"/>
      <c r="V49" s="323"/>
      <c r="W49" s="323"/>
      <c r="X49" s="323">
        <f>U49+V49+W49</f>
        <v>0</v>
      </c>
      <c r="Y49" s="323">
        <f t="shared" si="22"/>
        <v>0</v>
      </c>
      <c r="AA49" s="323">
        <v>1000</v>
      </c>
      <c r="AB49" s="323"/>
      <c r="AC49" s="323"/>
      <c r="AD49" s="323">
        <f t="shared" si="76"/>
        <v>1000</v>
      </c>
      <c r="AE49" s="170">
        <f t="shared" si="39"/>
        <v>100</v>
      </c>
      <c r="AG49" s="323">
        <f t="shared" si="25"/>
        <v>1000</v>
      </c>
      <c r="AH49" s="323">
        <f t="shared" si="26"/>
        <v>100</v>
      </c>
      <c r="AJ49" s="323"/>
      <c r="AK49" s="323"/>
      <c r="AL49" s="323"/>
      <c r="AM49" s="323">
        <f t="shared" si="77"/>
        <v>0</v>
      </c>
      <c r="AN49" s="170">
        <f t="shared" si="40"/>
        <v>0</v>
      </c>
      <c r="AP49" s="323"/>
      <c r="AQ49" s="323"/>
      <c r="AR49" s="323"/>
      <c r="AS49" s="323">
        <f t="shared" si="78"/>
        <v>0</v>
      </c>
      <c r="AT49" s="170">
        <f t="shared" si="41"/>
        <v>0</v>
      </c>
      <c r="AV49" s="323">
        <f t="shared" si="75"/>
        <v>0</v>
      </c>
      <c r="AW49" s="323">
        <f t="shared" si="79"/>
        <v>0</v>
      </c>
      <c r="AY49" s="323">
        <f t="shared" si="80"/>
        <v>1000</v>
      </c>
      <c r="AZ49" s="323">
        <f t="shared" si="81"/>
        <v>100</v>
      </c>
      <c r="BB49" s="323">
        <f t="shared" si="82"/>
        <v>0</v>
      </c>
      <c r="BC49" s="103">
        <f t="shared" si="83"/>
        <v>0</v>
      </c>
      <c r="BD49" s="323">
        <f t="shared" si="84"/>
        <v>1000</v>
      </c>
    </row>
    <row r="50" spans="1:56" ht="24.95" customHeight="1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:56" ht="24.95" customHeight="1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:56" ht="24.95" customHeight="1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:56" ht="24.95" customHeight="1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:56" ht="24.95" customHeight="1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:56" ht="24.95" customHeight="1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:56" ht="24.95" customHeight="1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:56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6" ht="24.95" customHeight="1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6" ht="24.95" customHeight="1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6" ht="24.95" customHeight="1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6" ht="24.95" customHeight="1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6" ht="24.95" customHeight="1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6" ht="24.95" customHeight="1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6" ht="24.95" customHeight="1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ht="24.95" customHeight="1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ht="24.95" customHeight="1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ht="24.95" customHeight="1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ht="24.95" customHeight="1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ht="24.95" customHeight="1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ht="24.95" customHeight="1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ht="24.95" customHeight="1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ht="24.95" customHeight="1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ht="24.95" customHeight="1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ht="24.95" customHeight="1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ht="24.95" customHeight="1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ht="24.95" customHeight="1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ht="24.95" customHeight="1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ht="24.95" customHeight="1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ht="24.95" customHeight="1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ht="24.95" customHeight="1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ht="24.95" customHeight="1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ht="24.95" customHeight="1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ht="24.95" customHeight="1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ht="24.95" customHeight="1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ht="24.95" customHeight="1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ht="24.95" customHeight="1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ht="24.95" customHeight="1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ht="24.95" customHeight="1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ht="24.95" customHeight="1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ht="24.95" customHeight="1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ht="24.95" customHeight="1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ht="24.95" customHeight="1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ht="24.95" customHeight="1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ht="24.95" customHeight="1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ht="24.95" customHeight="1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ht="24.95" customHeight="1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ht="24.95" customHeight="1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ht="24.95" customHeight="1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ht="24.95" customHeight="1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ht="24.95" customHeight="1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ht="24.95" customHeight="1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ht="24.95" customHeight="1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ht="24.95" customHeight="1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ht="24.95" customHeight="1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ht="24.95" customHeight="1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ht="24.95" customHeight="1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ht="24.95" customHeight="1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ht="24.95" customHeight="1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ht="24.95" customHeight="1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ht="24.95" customHeight="1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ht="24.95" customHeight="1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ht="24.95" customHeight="1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  <row r="291" spans="16:56" x14ac:dyDescent="0.2"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6"/>
    </row>
    <row r="292" spans="16:56" x14ac:dyDescent="0.2"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6"/>
    </row>
    <row r="293" spans="16:56" x14ac:dyDescent="0.2"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60" orientation="landscape" horizontalDpi="300" verticalDpi="300" r:id="rId1"/>
  <headerFooter alignWithMargins="0">
    <oddFooter>Sayfa &amp;P /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68"/>
  <sheetViews>
    <sheetView zoomScale="85" workbookViewId="0">
      <pane xSplit="17" ySplit="12" topLeftCell="S13" activePane="bottomRight" state="frozen"/>
      <selection activeCell="E26" sqref="E26"/>
      <selection pane="topRight" activeCell="E26" sqref="E26"/>
      <selection pane="bottomLeft" activeCell="E26" sqref="E26"/>
      <selection pane="bottomRight" sqref="A1:S1"/>
    </sheetView>
  </sheetViews>
  <sheetFormatPr defaultRowHeight="12.75" x14ac:dyDescent="0.2"/>
  <cols>
    <col min="1" max="3" width="4" style="38" customWidth="1"/>
    <col min="4" max="4" width="5.285156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4" style="36" customWidth="1"/>
    <col min="20" max="20" width="1.7109375" style="36" customWidth="1"/>
    <col min="21" max="21" width="8.5703125" style="36" customWidth="1"/>
    <col min="22" max="22" width="11.42578125" style="36" customWidth="1"/>
    <col min="23" max="23" width="12.42578125" style="36" customWidth="1"/>
    <col min="24" max="24" width="12.85546875" style="36" customWidth="1"/>
    <col min="25" max="25" width="6.85546875" style="36" customWidth="1"/>
    <col min="26" max="26" width="1.7109375" style="36" customWidth="1"/>
    <col min="27" max="27" width="14.42578125" style="36" customWidth="1"/>
    <col min="28" max="28" width="12.42578125" style="36" customWidth="1"/>
    <col min="29" max="29" width="11.85546875" style="36" customWidth="1"/>
    <col min="30" max="30" width="14" style="36" customWidth="1"/>
    <col min="31" max="31" width="8" style="36" customWidth="1"/>
    <col min="32" max="32" width="2.42578125" style="36" customWidth="1"/>
    <col min="33" max="33" width="13.42578125" style="36" customWidth="1"/>
    <col min="34" max="34" width="7" style="36" customWidth="1"/>
    <col min="35" max="35" width="3" style="36" customWidth="1"/>
    <col min="36" max="36" width="12.7109375" style="36" customWidth="1"/>
    <col min="37" max="38" width="12" style="36" customWidth="1"/>
    <col min="39" max="39" width="18.42578125" style="36" customWidth="1"/>
    <col min="40" max="40" width="11.7109375" style="36" customWidth="1"/>
    <col min="41" max="41" width="2.42578125" style="36" customWidth="1"/>
    <col min="42" max="44" width="14.5703125" style="36" customWidth="1"/>
    <col min="45" max="45" width="11.7109375" style="36" customWidth="1"/>
    <col min="46" max="46" width="9.42578125" style="36" customWidth="1"/>
    <col min="47" max="47" width="1.85546875" style="36" customWidth="1"/>
    <col min="48" max="48" width="11" style="36" customWidth="1"/>
    <col min="49" max="49" width="11.7109375" style="36" customWidth="1"/>
    <col min="50" max="50" width="3.28515625" style="36" customWidth="1"/>
    <col min="51" max="51" width="14.5703125" style="36" customWidth="1"/>
    <col min="52" max="52" width="8.285156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8.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2.5" customHeight="1" x14ac:dyDescent="0.25">
      <c r="A5" s="383" t="s">
        <v>172</v>
      </c>
      <c r="B5" s="383"/>
      <c r="C5" s="383"/>
      <c r="D5" s="383" t="s">
        <v>174</v>
      </c>
      <c r="E5" s="574" t="s">
        <v>178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4556000</v>
      </c>
      <c r="T11" s="72"/>
      <c r="U11" s="72">
        <f t="shared" ref="U11:W16" si="0">U12</f>
        <v>0</v>
      </c>
      <c r="V11" s="72">
        <f t="shared" si="0"/>
        <v>0</v>
      </c>
      <c r="W11" s="72">
        <f t="shared" si="0"/>
        <v>841000</v>
      </c>
      <c r="X11" s="72">
        <f t="shared" ref="X11:X12" si="1">U11+V11+W11</f>
        <v>841000</v>
      </c>
      <c r="Y11" s="72">
        <f>X11/(S11/100)</f>
        <v>18.459174714661984</v>
      </c>
      <c r="Z11" s="73"/>
      <c r="AA11" s="72">
        <f t="shared" ref="AA11:AC16" si="2">AA12</f>
        <v>2202500</v>
      </c>
      <c r="AB11" s="72">
        <f t="shared" si="2"/>
        <v>761000</v>
      </c>
      <c r="AC11" s="72">
        <f t="shared" si="2"/>
        <v>751500</v>
      </c>
      <c r="AD11" s="72">
        <f t="shared" ref="AD11:AD12" si="3">AA11+AB11+AC11</f>
        <v>3715000</v>
      </c>
      <c r="AE11" s="72">
        <f>AD11/(S11/100)</f>
        <v>81.540825285338016</v>
      </c>
      <c r="AF11" s="73"/>
      <c r="AG11" s="72">
        <f t="shared" ref="AG11:AG12" si="4">X11+AD11</f>
        <v>4556000</v>
      </c>
      <c r="AH11" s="72">
        <f>AG11/(S11/100)</f>
        <v>100</v>
      </c>
      <c r="AI11" s="73"/>
      <c r="AJ11" s="72">
        <f t="shared" ref="AJ11:AL16" si="5">AJ12</f>
        <v>0</v>
      </c>
      <c r="AK11" s="72">
        <f t="shared" si="5"/>
        <v>0</v>
      </c>
      <c r="AL11" s="72">
        <f t="shared" si="5"/>
        <v>0</v>
      </c>
      <c r="AM11" s="72">
        <f t="shared" ref="AM11:AM12" si="6">AJ11+AK11+AL11</f>
        <v>0</v>
      </c>
      <c r="AN11" s="72">
        <f>AM11/(S11/100)</f>
        <v>0</v>
      </c>
      <c r="AO11" s="73"/>
      <c r="AP11" s="72">
        <f t="shared" ref="AP11:AR16" si="7">AP12</f>
        <v>0</v>
      </c>
      <c r="AQ11" s="72">
        <f t="shared" si="7"/>
        <v>0</v>
      </c>
      <c r="AR11" s="72">
        <f t="shared" si="7"/>
        <v>0</v>
      </c>
      <c r="AS11" s="72">
        <f t="shared" ref="AS11:AS12" si="8">AP11+AQ11+AR11</f>
        <v>0</v>
      </c>
      <c r="AT11" s="72">
        <f>AS11/(S11/100)</f>
        <v>0</v>
      </c>
      <c r="AU11" s="73"/>
      <c r="AV11" s="72">
        <f t="shared" ref="AV11:AV12" si="9">AM11+AS11</f>
        <v>0</v>
      </c>
      <c r="AW11" s="72">
        <f>AV11/(S11/100)</f>
        <v>0</v>
      </c>
      <c r="AX11" s="73"/>
      <c r="AY11" s="72">
        <f>AG11+AV11</f>
        <v>4556000</v>
      </c>
      <c r="AZ11" s="72">
        <f>AY11/(S11/100)</f>
        <v>100</v>
      </c>
      <c r="BA11" s="73"/>
      <c r="BB11" s="71">
        <f t="shared" ref="BB11:BB12" si="10">S11-AY11</f>
        <v>0</v>
      </c>
      <c r="BC11" s="72">
        <f t="shared" ref="BC11:BC12" si="11">BB11/(S11/100)</f>
        <v>0</v>
      </c>
      <c r="BD11" s="72">
        <f t="shared" ref="BD11:BD12" si="12">S11-BB11</f>
        <v>4556000</v>
      </c>
    </row>
    <row r="12" spans="1:57" ht="24.95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>S13</f>
        <v>4556000</v>
      </c>
      <c r="T12" s="86"/>
      <c r="U12" s="86">
        <f t="shared" si="0"/>
        <v>0</v>
      </c>
      <c r="V12" s="86">
        <f t="shared" si="0"/>
        <v>0</v>
      </c>
      <c r="W12" s="86">
        <f t="shared" si="0"/>
        <v>841000</v>
      </c>
      <c r="X12" s="86">
        <f t="shared" si="1"/>
        <v>841000</v>
      </c>
      <c r="Y12" s="86">
        <f t="shared" ref="Y12" si="13">X12/(S12/100)</f>
        <v>18.459174714661984</v>
      </c>
      <c r="AA12" s="86">
        <f t="shared" si="2"/>
        <v>2202500</v>
      </c>
      <c r="AB12" s="86">
        <f t="shared" si="2"/>
        <v>761000</v>
      </c>
      <c r="AC12" s="86">
        <f t="shared" si="2"/>
        <v>751500</v>
      </c>
      <c r="AD12" s="86">
        <f t="shared" si="3"/>
        <v>3715000</v>
      </c>
      <c r="AE12" s="86">
        <f t="shared" ref="AE12" si="14">AD12/(S12/100)</f>
        <v>81.540825285338016</v>
      </c>
      <c r="AG12" s="86">
        <f t="shared" si="4"/>
        <v>4556000</v>
      </c>
      <c r="AH12" s="86">
        <f t="shared" ref="AH12" si="15">AG12/(S12/100)</f>
        <v>100</v>
      </c>
      <c r="AJ12" s="86">
        <f t="shared" si="5"/>
        <v>0</v>
      </c>
      <c r="AK12" s="86">
        <f t="shared" si="5"/>
        <v>0</v>
      </c>
      <c r="AL12" s="86">
        <f t="shared" si="5"/>
        <v>0</v>
      </c>
      <c r="AM12" s="86">
        <f t="shared" si="6"/>
        <v>0</v>
      </c>
      <c r="AN12" s="86">
        <f t="shared" ref="AN12" si="16">AM12/(S12/100)</f>
        <v>0</v>
      </c>
      <c r="AP12" s="86">
        <f t="shared" si="7"/>
        <v>0</v>
      </c>
      <c r="AQ12" s="86">
        <f t="shared" si="7"/>
        <v>0</v>
      </c>
      <c r="AR12" s="86">
        <f t="shared" si="7"/>
        <v>0</v>
      </c>
      <c r="AS12" s="86">
        <f t="shared" si="8"/>
        <v>0</v>
      </c>
      <c r="AT12" s="86">
        <f t="shared" ref="AT12" si="17">AS12/(S12/100)</f>
        <v>0</v>
      </c>
      <c r="AV12" s="86">
        <f t="shared" si="9"/>
        <v>0</v>
      </c>
      <c r="AW12" s="86">
        <f t="shared" ref="AW12" si="18">AV12/(S12/100)</f>
        <v>0</v>
      </c>
      <c r="AY12" s="86">
        <f t="shared" ref="AY12" si="19">AG12+AV12</f>
        <v>4556000</v>
      </c>
      <c r="AZ12" s="86">
        <f t="shared" ref="AZ12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4556000</v>
      </c>
    </row>
    <row r="13" spans="1:57" ht="24.95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P14+#REF!+#REF!+#REF!+#REF!+#REF!+#REF!+#REF!+#REF!+#REF!+#REF!</f>
        <v>#REF!</v>
      </c>
      <c r="Q13" s="326" t="e">
        <f>Q14+#REF!+#REF!+#REF!+#REF!+#REF!+#REF!+#REF!+#REF!+#REF!+#REF!</f>
        <v>#REF!</v>
      </c>
      <c r="R13" s="326" t="e">
        <f>R14+#REF!+#REF!+#REF!+#REF!+#REF!+#REF!+#REF!+#REF!+#REF!+#REF!</f>
        <v>#REF!</v>
      </c>
      <c r="S13" s="326">
        <f>S14</f>
        <v>4556000</v>
      </c>
      <c r="T13" s="326"/>
      <c r="U13" s="326">
        <f t="shared" si="0"/>
        <v>0</v>
      </c>
      <c r="V13" s="326">
        <f t="shared" si="0"/>
        <v>0</v>
      </c>
      <c r="W13" s="326">
        <f t="shared" si="0"/>
        <v>841000</v>
      </c>
      <c r="X13" s="326">
        <f t="shared" ref="X13:X20" si="21">U13+V13+W13</f>
        <v>841000</v>
      </c>
      <c r="Y13" s="326">
        <f t="shared" ref="Y13:Y19" si="22">X13/(S13/100)</f>
        <v>18.459174714661984</v>
      </c>
      <c r="AA13" s="326">
        <f t="shared" si="2"/>
        <v>2202500</v>
      </c>
      <c r="AB13" s="326">
        <f t="shared" si="2"/>
        <v>761000</v>
      </c>
      <c r="AC13" s="326">
        <f t="shared" si="2"/>
        <v>751500</v>
      </c>
      <c r="AD13" s="326">
        <f t="shared" ref="AD13:AD20" si="23">AA13+AB13+AC13</f>
        <v>3715000</v>
      </c>
      <c r="AE13" s="326">
        <f t="shared" ref="AE13:AE20" si="24">AD13/(S13/100)</f>
        <v>81.540825285338016</v>
      </c>
      <c r="AG13" s="326">
        <f t="shared" ref="AG13:AG19" si="25">X13+AD13</f>
        <v>4556000</v>
      </c>
      <c r="AH13" s="326">
        <f t="shared" ref="AH13:AH19" si="26">AG13/(S13/100)</f>
        <v>100</v>
      </c>
      <c r="AJ13" s="326">
        <f t="shared" si="5"/>
        <v>0</v>
      </c>
      <c r="AK13" s="326">
        <f t="shared" si="5"/>
        <v>0</v>
      </c>
      <c r="AL13" s="326">
        <f t="shared" si="5"/>
        <v>0</v>
      </c>
      <c r="AM13" s="326">
        <f t="shared" ref="AM13:AM20" si="27">AJ13+AK13+AL13</f>
        <v>0</v>
      </c>
      <c r="AN13" s="326">
        <f t="shared" ref="AN13:AN20" si="28">AM13/(S13/100)</f>
        <v>0</v>
      </c>
      <c r="AP13" s="326">
        <f t="shared" si="7"/>
        <v>0</v>
      </c>
      <c r="AQ13" s="326">
        <f t="shared" si="7"/>
        <v>0</v>
      </c>
      <c r="AR13" s="326">
        <f t="shared" si="7"/>
        <v>0</v>
      </c>
      <c r="AS13" s="326">
        <f t="shared" ref="AS13:AS20" si="29">AP13+AQ13+AR13</f>
        <v>0</v>
      </c>
      <c r="AT13" s="326">
        <f t="shared" ref="AT13:AT20" si="30">AS13/(S13/100)</f>
        <v>0</v>
      </c>
      <c r="AV13" s="326">
        <f>AV14</f>
        <v>0</v>
      </c>
      <c r="AW13" s="326">
        <f t="shared" ref="AW13:AW20" si="31">AV13/(S13/100)</f>
        <v>0</v>
      </c>
      <c r="AY13" s="326">
        <f>AY14</f>
        <v>4556000</v>
      </c>
      <c r="AZ13" s="326">
        <f t="shared" ref="AZ13:AZ20" si="32">AY13/(S13/100)</f>
        <v>100</v>
      </c>
      <c r="BB13" s="325">
        <f t="shared" ref="BB13:BB37" si="33">S13-AY13</f>
        <v>0</v>
      </c>
      <c r="BC13" s="326">
        <f t="shared" ref="BC13:BC37" si="34">BB13/(S13/100)</f>
        <v>0</v>
      </c>
      <c r="BD13" s="326">
        <f t="shared" ref="BD13:BD37" si="35">S13-BB13</f>
        <v>4556000</v>
      </c>
      <c r="BE13" s="93"/>
    </row>
    <row r="14" spans="1:57" ht="24.95" customHeight="1" x14ac:dyDescent="0.2">
      <c r="A14" s="74"/>
      <c r="B14" s="76"/>
      <c r="C14" s="76"/>
      <c r="D14" s="426" t="s">
        <v>60</v>
      </c>
      <c r="E14" s="427"/>
      <c r="F14" s="428"/>
      <c r="G14" s="429"/>
      <c r="H14" s="430"/>
      <c r="I14" s="431"/>
      <c r="J14" s="427"/>
      <c r="K14" s="432"/>
      <c r="L14" s="433"/>
      <c r="M14" s="434"/>
      <c r="N14" s="435" t="s">
        <v>110</v>
      </c>
      <c r="O14" s="436">
        <v>3432000</v>
      </c>
      <c r="P14" s="437" t="e">
        <f>P15</f>
        <v>#REF!</v>
      </c>
      <c r="Q14" s="437" t="e">
        <f>Q15</f>
        <v>#REF!</v>
      </c>
      <c r="R14" s="437" t="e">
        <f>R15</f>
        <v>#REF!</v>
      </c>
      <c r="S14" s="437">
        <f>S15</f>
        <v>4556000</v>
      </c>
      <c r="T14" s="437"/>
      <c r="U14" s="437">
        <f t="shared" si="0"/>
        <v>0</v>
      </c>
      <c r="V14" s="437">
        <f t="shared" si="0"/>
        <v>0</v>
      </c>
      <c r="W14" s="437">
        <f t="shared" si="0"/>
        <v>841000</v>
      </c>
      <c r="X14" s="437">
        <f>X15</f>
        <v>841000</v>
      </c>
      <c r="Y14" s="437">
        <f t="shared" si="22"/>
        <v>18.459174714661984</v>
      </c>
      <c r="Z14" s="438"/>
      <c r="AA14" s="437">
        <f t="shared" si="2"/>
        <v>2202500</v>
      </c>
      <c r="AB14" s="437">
        <f t="shared" si="2"/>
        <v>761000</v>
      </c>
      <c r="AC14" s="437">
        <f t="shared" si="2"/>
        <v>751500</v>
      </c>
      <c r="AD14" s="437">
        <f t="shared" si="23"/>
        <v>3715000</v>
      </c>
      <c r="AE14" s="437">
        <f t="shared" si="24"/>
        <v>81.540825285338016</v>
      </c>
      <c r="AF14" s="438"/>
      <c r="AG14" s="437">
        <f t="shared" si="25"/>
        <v>4556000</v>
      </c>
      <c r="AH14" s="437">
        <f t="shared" si="26"/>
        <v>100</v>
      </c>
      <c r="AI14" s="438"/>
      <c r="AJ14" s="437">
        <f t="shared" si="5"/>
        <v>0</v>
      </c>
      <c r="AK14" s="437">
        <f t="shared" si="5"/>
        <v>0</v>
      </c>
      <c r="AL14" s="437">
        <f t="shared" si="5"/>
        <v>0</v>
      </c>
      <c r="AM14" s="437">
        <f t="shared" si="27"/>
        <v>0</v>
      </c>
      <c r="AN14" s="437">
        <f t="shared" si="28"/>
        <v>0</v>
      </c>
      <c r="AO14" s="438"/>
      <c r="AP14" s="437">
        <f t="shared" si="7"/>
        <v>0</v>
      </c>
      <c r="AQ14" s="437">
        <f t="shared" si="7"/>
        <v>0</v>
      </c>
      <c r="AR14" s="437">
        <f t="shared" si="7"/>
        <v>0</v>
      </c>
      <c r="AS14" s="437">
        <f t="shared" si="29"/>
        <v>0</v>
      </c>
      <c r="AT14" s="437">
        <f t="shared" si="30"/>
        <v>0</v>
      </c>
      <c r="AU14" s="438"/>
      <c r="AV14" s="437">
        <f t="shared" ref="AV14:AV20" si="36">AM14+AS14</f>
        <v>0</v>
      </c>
      <c r="AW14" s="437">
        <f t="shared" si="31"/>
        <v>0</v>
      </c>
      <c r="AX14" s="438"/>
      <c r="AY14" s="437">
        <f t="shared" ref="AY14:AY20" si="37">AG14+AV14</f>
        <v>4556000</v>
      </c>
      <c r="AZ14" s="437">
        <f t="shared" si="32"/>
        <v>100</v>
      </c>
      <c r="BB14" s="95">
        <f t="shared" si="33"/>
        <v>0</v>
      </c>
      <c r="BC14" s="96">
        <f t="shared" si="34"/>
        <v>0</v>
      </c>
      <c r="BD14" s="96">
        <f t="shared" si="35"/>
        <v>4556000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3432000</v>
      </c>
      <c r="P15" s="99" t="e">
        <f>P16+#REF!</f>
        <v>#REF!</v>
      </c>
      <c r="Q15" s="99" t="e">
        <f>Q16+#REF!</f>
        <v>#REF!</v>
      </c>
      <c r="R15" s="99" t="e">
        <f>R16+#REF!</f>
        <v>#REF!</v>
      </c>
      <c r="S15" s="99">
        <f>S16</f>
        <v>4556000</v>
      </c>
      <c r="T15" s="99"/>
      <c r="U15" s="99">
        <f t="shared" si="0"/>
        <v>0</v>
      </c>
      <c r="V15" s="99">
        <f t="shared" si="0"/>
        <v>0</v>
      </c>
      <c r="W15" s="99">
        <f t="shared" si="0"/>
        <v>841000</v>
      </c>
      <c r="X15" s="99">
        <f t="shared" si="21"/>
        <v>841000</v>
      </c>
      <c r="Y15" s="99">
        <f t="shared" si="22"/>
        <v>18.459174714661984</v>
      </c>
      <c r="AA15" s="99">
        <f t="shared" si="2"/>
        <v>2202500</v>
      </c>
      <c r="AB15" s="99">
        <f t="shared" si="2"/>
        <v>761000</v>
      </c>
      <c r="AC15" s="99">
        <f t="shared" si="2"/>
        <v>751500</v>
      </c>
      <c r="AD15" s="99">
        <f t="shared" si="23"/>
        <v>3715000</v>
      </c>
      <c r="AE15" s="99">
        <f t="shared" si="24"/>
        <v>81.540825285338016</v>
      </c>
      <c r="AG15" s="99">
        <f t="shared" si="25"/>
        <v>4556000</v>
      </c>
      <c r="AH15" s="99">
        <f t="shared" si="26"/>
        <v>100</v>
      </c>
      <c r="AJ15" s="99">
        <f t="shared" si="5"/>
        <v>0</v>
      </c>
      <c r="AK15" s="99">
        <f t="shared" si="5"/>
        <v>0</v>
      </c>
      <c r="AL15" s="99">
        <f t="shared" si="5"/>
        <v>0</v>
      </c>
      <c r="AM15" s="99">
        <f t="shared" si="27"/>
        <v>0</v>
      </c>
      <c r="AN15" s="99">
        <f t="shared" si="28"/>
        <v>0</v>
      </c>
      <c r="AP15" s="99">
        <f t="shared" si="7"/>
        <v>0</v>
      </c>
      <c r="AQ15" s="99">
        <f t="shared" si="7"/>
        <v>0</v>
      </c>
      <c r="AR15" s="99">
        <f t="shared" si="7"/>
        <v>0</v>
      </c>
      <c r="AS15" s="99">
        <f t="shared" si="29"/>
        <v>0</v>
      </c>
      <c r="AT15" s="99">
        <f t="shared" si="30"/>
        <v>0</v>
      </c>
      <c r="AV15" s="99">
        <f t="shared" si="36"/>
        <v>0</v>
      </c>
      <c r="AW15" s="99">
        <f t="shared" si="31"/>
        <v>0</v>
      </c>
      <c r="AY15" s="99">
        <f t="shared" si="37"/>
        <v>4556000</v>
      </c>
      <c r="AZ15" s="99">
        <f t="shared" si="32"/>
        <v>100</v>
      </c>
      <c r="BB15" s="98">
        <f t="shared" si="33"/>
        <v>0</v>
      </c>
      <c r="BC15" s="99">
        <f t="shared" si="34"/>
        <v>0</v>
      </c>
      <c r="BD15" s="99">
        <f t="shared" si="35"/>
        <v>4556000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8</v>
      </c>
      <c r="G16" s="79"/>
      <c r="H16" s="80"/>
      <c r="I16" s="81"/>
      <c r="J16" s="78"/>
      <c r="K16" s="82"/>
      <c r="L16" s="83"/>
      <c r="M16" s="77"/>
      <c r="N16" s="101" t="s">
        <v>105</v>
      </c>
      <c r="O16" s="102">
        <v>2931000</v>
      </c>
      <c r="P16" s="103">
        <f>P17</f>
        <v>4556000</v>
      </c>
      <c r="Q16" s="103">
        <f>Q17</f>
        <v>5716000</v>
      </c>
      <c r="R16" s="103">
        <f>R17</f>
        <v>6187000</v>
      </c>
      <c r="S16" s="103">
        <f>S17</f>
        <v>4556000</v>
      </c>
      <c r="T16" s="103"/>
      <c r="U16" s="103">
        <f t="shared" si="0"/>
        <v>0</v>
      </c>
      <c r="V16" s="103">
        <f t="shared" si="0"/>
        <v>0</v>
      </c>
      <c r="W16" s="103">
        <f t="shared" si="0"/>
        <v>841000</v>
      </c>
      <c r="X16" s="103">
        <f t="shared" si="21"/>
        <v>841000</v>
      </c>
      <c r="Y16" s="103">
        <f t="shared" si="22"/>
        <v>18.459174714661984</v>
      </c>
      <c r="AA16" s="103">
        <f t="shared" si="2"/>
        <v>2202500</v>
      </c>
      <c r="AB16" s="103">
        <f t="shared" si="2"/>
        <v>761000</v>
      </c>
      <c r="AC16" s="103">
        <f t="shared" si="2"/>
        <v>751500</v>
      </c>
      <c r="AD16" s="103">
        <f t="shared" si="23"/>
        <v>3715000</v>
      </c>
      <c r="AE16" s="103">
        <f t="shared" si="24"/>
        <v>81.540825285338016</v>
      </c>
      <c r="AG16" s="103">
        <f t="shared" si="25"/>
        <v>4556000</v>
      </c>
      <c r="AH16" s="103">
        <f t="shared" si="26"/>
        <v>100</v>
      </c>
      <c r="AJ16" s="103">
        <f t="shared" si="5"/>
        <v>0</v>
      </c>
      <c r="AK16" s="103">
        <f t="shared" si="5"/>
        <v>0</v>
      </c>
      <c r="AL16" s="103">
        <f t="shared" si="5"/>
        <v>0</v>
      </c>
      <c r="AM16" s="103">
        <f t="shared" si="27"/>
        <v>0</v>
      </c>
      <c r="AN16" s="103">
        <f t="shared" si="28"/>
        <v>0</v>
      </c>
      <c r="AP16" s="103">
        <f t="shared" si="7"/>
        <v>0</v>
      </c>
      <c r="AQ16" s="103">
        <f t="shared" si="7"/>
        <v>0</v>
      </c>
      <c r="AR16" s="103">
        <f t="shared" si="7"/>
        <v>0</v>
      </c>
      <c r="AS16" s="103">
        <f t="shared" si="29"/>
        <v>0</v>
      </c>
      <c r="AT16" s="103">
        <f t="shared" si="30"/>
        <v>0</v>
      </c>
      <c r="AV16" s="103">
        <f t="shared" si="36"/>
        <v>0</v>
      </c>
      <c r="AW16" s="103">
        <f t="shared" si="31"/>
        <v>0</v>
      </c>
      <c r="AY16" s="103">
        <f>AY17</f>
        <v>4556000</v>
      </c>
      <c r="AZ16" s="103">
        <f t="shared" si="32"/>
        <v>100</v>
      </c>
      <c r="BB16" s="102">
        <f t="shared" si="33"/>
        <v>0</v>
      </c>
      <c r="BC16" s="103">
        <f t="shared" si="34"/>
        <v>0</v>
      </c>
      <c r="BD16" s="103">
        <f t="shared" si="35"/>
        <v>4556000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8</v>
      </c>
      <c r="H17" s="105"/>
      <c r="I17" s="81"/>
      <c r="J17" s="78"/>
      <c r="K17" s="82"/>
      <c r="L17" s="83"/>
      <c r="M17" s="77"/>
      <c r="N17" s="101" t="s">
        <v>105</v>
      </c>
      <c r="O17" s="102">
        <v>2931000</v>
      </c>
      <c r="P17" s="103">
        <f>P18+P33</f>
        <v>4556000</v>
      </c>
      <c r="Q17" s="103">
        <f>Q18+Q33</f>
        <v>5716000</v>
      </c>
      <c r="R17" s="103">
        <f>R18+R33</f>
        <v>6187000</v>
      </c>
      <c r="S17" s="103">
        <f>S18+S33</f>
        <v>4556000</v>
      </c>
      <c r="T17" s="103"/>
      <c r="U17" s="103">
        <f>U18+U33</f>
        <v>0</v>
      </c>
      <c r="V17" s="103">
        <f>V18+V33</f>
        <v>0</v>
      </c>
      <c r="W17" s="103">
        <f>W18+W33</f>
        <v>841000</v>
      </c>
      <c r="X17" s="103">
        <f t="shared" si="21"/>
        <v>841000</v>
      </c>
      <c r="Y17" s="103">
        <f t="shared" si="22"/>
        <v>18.459174714661984</v>
      </c>
      <c r="AA17" s="103">
        <f>AA18+AA33</f>
        <v>2202500</v>
      </c>
      <c r="AB17" s="103">
        <f>AB18+AB33</f>
        <v>761000</v>
      </c>
      <c r="AC17" s="103">
        <f>AC18+AC33</f>
        <v>751500</v>
      </c>
      <c r="AD17" s="103">
        <f t="shared" si="23"/>
        <v>3715000</v>
      </c>
      <c r="AE17" s="103">
        <f t="shared" si="24"/>
        <v>81.540825285338016</v>
      </c>
      <c r="AG17" s="103">
        <f t="shared" si="25"/>
        <v>4556000</v>
      </c>
      <c r="AH17" s="103">
        <f t="shared" si="26"/>
        <v>100</v>
      </c>
      <c r="AJ17" s="103">
        <f>AJ18+AJ33</f>
        <v>0</v>
      </c>
      <c r="AK17" s="103">
        <f>AK18+AK33</f>
        <v>0</v>
      </c>
      <c r="AL17" s="103">
        <f>AL18+AL33</f>
        <v>0</v>
      </c>
      <c r="AM17" s="103">
        <f t="shared" si="27"/>
        <v>0</v>
      </c>
      <c r="AN17" s="103">
        <f t="shared" si="28"/>
        <v>0</v>
      </c>
      <c r="AP17" s="103">
        <f>AP18+AP33</f>
        <v>0</v>
      </c>
      <c r="AQ17" s="103">
        <f>AQ18+AQ33</f>
        <v>0</v>
      </c>
      <c r="AR17" s="103">
        <f>AR18+AR33</f>
        <v>0</v>
      </c>
      <c r="AS17" s="103">
        <f t="shared" si="29"/>
        <v>0</v>
      </c>
      <c r="AT17" s="103">
        <f t="shared" si="30"/>
        <v>0</v>
      </c>
      <c r="AV17" s="103">
        <f t="shared" si="36"/>
        <v>0</v>
      </c>
      <c r="AW17" s="103">
        <f t="shared" si="31"/>
        <v>0</v>
      </c>
      <c r="AY17" s="103">
        <f>AY18+AY33</f>
        <v>4556000</v>
      </c>
      <c r="AZ17" s="103">
        <f t="shared" si="32"/>
        <v>100</v>
      </c>
      <c r="BB17" s="102">
        <f t="shared" si="33"/>
        <v>0</v>
      </c>
      <c r="BC17" s="103">
        <f t="shared" si="34"/>
        <v>0</v>
      </c>
      <c r="BD17" s="103">
        <f t="shared" si="35"/>
        <v>4556000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105</v>
      </c>
      <c r="O18" s="102">
        <v>2061000</v>
      </c>
      <c r="P18" s="103">
        <f>P19</f>
        <v>3575000</v>
      </c>
      <c r="Q18" s="103">
        <f>Q19</f>
        <v>4676000</v>
      </c>
      <c r="R18" s="103">
        <f>R19</f>
        <v>5096000</v>
      </c>
      <c r="S18" s="103">
        <f>S19</f>
        <v>3575000</v>
      </c>
      <c r="T18" s="103"/>
      <c r="U18" s="103">
        <f>U19</f>
        <v>0</v>
      </c>
      <c r="V18" s="103">
        <f>V19</f>
        <v>0</v>
      </c>
      <c r="W18" s="103">
        <f>W19</f>
        <v>602000</v>
      </c>
      <c r="X18" s="103">
        <f t="shared" si="21"/>
        <v>602000</v>
      </c>
      <c r="Y18" s="103">
        <f t="shared" si="22"/>
        <v>16.83916083916084</v>
      </c>
      <c r="AA18" s="103">
        <f>AA19</f>
        <v>1957500</v>
      </c>
      <c r="AB18" s="103">
        <f>AB19</f>
        <v>516000</v>
      </c>
      <c r="AC18" s="103">
        <f>AC19</f>
        <v>499500</v>
      </c>
      <c r="AD18" s="103">
        <f t="shared" si="23"/>
        <v>2973000</v>
      </c>
      <c r="AE18" s="103">
        <f t="shared" si="24"/>
        <v>83.16083916083916</v>
      </c>
      <c r="AG18" s="103">
        <f>AG19</f>
        <v>3575000</v>
      </c>
      <c r="AH18" s="103">
        <f t="shared" si="26"/>
        <v>100</v>
      </c>
      <c r="AJ18" s="103">
        <f>AJ19</f>
        <v>0</v>
      </c>
      <c r="AK18" s="103">
        <f>AK19</f>
        <v>0</v>
      </c>
      <c r="AL18" s="103">
        <f>AL19</f>
        <v>0</v>
      </c>
      <c r="AM18" s="103">
        <f t="shared" si="27"/>
        <v>0</v>
      </c>
      <c r="AN18" s="103">
        <f t="shared" si="28"/>
        <v>0</v>
      </c>
      <c r="AP18" s="103">
        <f>AP19</f>
        <v>0</v>
      </c>
      <c r="AQ18" s="103">
        <f>AQ19</f>
        <v>0</v>
      </c>
      <c r="AR18" s="103">
        <f>AR19</f>
        <v>0</v>
      </c>
      <c r="AS18" s="103">
        <f t="shared" si="29"/>
        <v>0</v>
      </c>
      <c r="AT18" s="103">
        <f t="shared" si="30"/>
        <v>0</v>
      </c>
      <c r="AV18" s="103">
        <f t="shared" si="36"/>
        <v>0</v>
      </c>
      <c r="AW18" s="103">
        <f t="shared" si="31"/>
        <v>0</v>
      </c>
      <c r="AY18" s="103">
        <f t="shared" si="37"/>
        <v>3575000</v>
      </c>
      <c r="AZ18" s="103">
        <f t="shared" si="32"/>
        <v>100</v>
      </c>
      <c r="BB18" s="102">
        <f t="shared" si="33"/>
        <v>0</v>
      </c>
      <c r="BC18" s="103">
        <f t="shared" si="34"/>
        <v>0</v>
      </c>
      <c r="BD18" s="103">
        <f t="shared" si="35"/>
        <v>3575000</v>
      </c>
      <c r="BE18" s="93"/>
    </row>
    <row r="19" spans="1:57" ht="24.95" customHeight="1" x14ac:dyDescent="0.2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2061000</v>
      </c>
      <c r="P19" s="121">
        <f>P20+P25</f>
        <v>3575000</v>
      </c>
      <c r="Q19" s="121">
        <f>Q20+Q25</f>
        <v>4676000</v>
      </c>
      <c r="R19" s="121">
        <f>R20+R25</f>
        <v>5096000</v>
      </c>
      <c r="S19" s="121">
        <f>S20+S25</f>
        <v>3575000</v>
      </c>
      <c r="T19" s="121"/>
      <c r="U19" s="121">
        <f>U20+U25</f>
        <v>0</v>
      </c>
      <c r="V19" s="121">
        <f>V20+V25</f>
        <v>0</v>
      </c>
      <c r="W19" s="121">
        <f>W20+W25</f>
        <v>602000</v>
      </c>
      <c r="X19" s="121">
        <f t="shared" si="21"/>
        <v>602000</v>
      </c>
      <c r="Y19" s="121">
        <f t="shared" si="22"/>
        <v>16.83916083916084</v>
      </c>
      <c r="AA19" s="121">
        <f>AA20+AA25</f>
        <v>1957500</v>
      </c>
      <c r="AB19" s="121">
        <f>AB20+AB25</f>
        <v>516000</v>
      </c>
      <c r="AC19" s="121">
        <f>AC20+AC25</f>
        <v>499500</v>
      </c>
      <c r="AD19" s="121">
        <f t="shared" si="23"/>
        <v>2973000</v>
      </c>
      <c r="AE19" s="121">
        <f t="shared" si="24"/>
        <v>83.16083916083916</v>
      </c>
      <c r="AG19" s="121">
        <f t="shared" si="25"/>
        <v>3575000</v>
      </c>
      <c r="AH19" s="121">
        <f t="shared" si="26"/>
        <v>100</v>
      </c>
      <c r="AJ19" s="121">
        <f>AJ20+AJ25</f>
        <v>0</v>
      </c>
      <c r="AK19" s="121">
        <f>AK20+AK25</f>
        <v>0</v>
      </c>
      <c r="AL19" s="121">
        <f>AL20+AL25</f>
        <v>0</v>
      </c>
      <c r="AM19" s="121">
        <f t="shared" si="27"/>
        <v>0</v>
      </c>
      <c r="AN19" s="121">
        <f t="shared" si="28"/>
        <v>0</v>
      </c>
      <c r="AP19" s="121">
        <f>AP20+AP25</f>
        <v>0</v>
      </c>
      <c r="AQ19" s="121">
        <f>AQ20+AQ25</f>
        <v>0</v>
      </c>
      <c r="AR19" s="121">
        <f>AR20+AR25</f>
        <v>0</v>
      </c>
      <c r="AS19" s="121">
        <f t="shared" si="29"/>
        <v>0</v>
      </c>
      <c r="AT19" s="121">
        <f t="shared" si="30"/>
        <v>0</v>
      </c>
      <c r="AV19" s="121">
        <f t="shared" si="36"/>
        <v>0</v>
      </c>
      <c r="AW19" s="121">
        <f t="shared" si="31"/>
        <v>0</v>
      </c>
      <c r="AY19" s="121">
        <f t="shared" si="37"/>
        <v>3575000</v>
      </c>
      <c r="AZ19" s="121">
        <f t="shared" si="32"/>
        <v>100</v>
      </c>
      <c r="BB19" s="120">
        <f t="shared" si="33"/>
        <v>0</v>
      </c>
      <c r="BC19" s="121">
        <f t="shared" si="34"/>
        <v>0</v>
      </c>
      <c r="BD19" s="121">
        <f t="shared" si="35"/>
        <v>3575000</v>
      </c>
      <c r="BE19" s="93"/>
    </row>
    <row r="20" spans="1:57" ht="24.95" customHeight="1" x14ac:dyDescent="0.2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52</v>
      </c>
      <c r="K20" s="82"/>
      <c r="L20" s="83"/>
      <c r="M20" s="77"/>
      <c r="N20" s="101" t="s">
        <v>53</v>
      </c>
      <c r="O20" s="102">
        <v>1961000</v>
      </c>
      <c r="P20" s="103">
        <f>P21+P22+P23+P24</f>
        <v>2075000</v>
      </c>
      <c r="Q20" s="103">
        <f t="shared" ref="Q20:V20" si="38">Q21+Q22+Q23+Q24</f>
        <v>2224000</v>
      </c>
      <c r="R20" s="103">
        <f t="shared" si="38"/>
        <v>2372000</v>
      </c>
      <c r="S20" s="103">
        <f>S21+S22+S23+S24</f>
        <v>2075000</v>
      </c>
      <c r="T20" s="103"/>
      <c r="U20" s="103">
        <f t="shared" si="38"/>
        <v>0</v>
      </c>
      <c r="V20" s="103">
        <f t="shared" si="38"/>
        <v>0</v>
      </c>
      <c r="W20" s="103">
        <f>W21+W22+W23+W24</f>
        <v>552000</v>
      </c>
      <c r="X20" s="103">
        <f t="shared" si="21"/>
        <v>552000</v>
      </c>
      <c r="Y20" s="103">
        <f t="shared" ref="Y20" si="39">X20/(S20/100)</f>
        <v>26.602409638554217</v>
      </c>
      <c r="AA20" s="103">
        <f>AA21+AA22+AA23+AA24</f>
        <v>507500</v>
      </c>
      <c r="AB20" s="103">
        <f>AB21+AB22+AB23+AB24</f>
        <v>516000</v>
      </c>
      <c r="AC20" s="103">
        <f>AC21+AC22+AC23+AC24</f>
        <v>499500</v>
      </c>
      <c r="AD20" s="103">
        <f t="shared" si="23"/>
        <v>1523000</v>
      </c>
      <c r="AE20" s="103">
        <f t="shared" si="24"/>
        <v>73.397590361445779</v>
      </c>
      <c r="AG20" s="103">
        <f t="shared" ref="AG20" si="40">X20+AD20</f>
        <v>2075000</v>
      </c>
      <c r="AH20" s="103">
        <f t="shared" ref="AH20" si="41">AG20/(S20/100)</f>
        <v>100</v>
      </c>
      <c r="AJ20" s="103">
        <f>AJ21+AJ22+AJ23+AJ24</f>
        <v>0</v>
      </c>
      <c r="AK20" s="103">
        <f>AK21+AK22+AK23+AK24</f>
        <v>0</v>
      </c>
      <c r="AL20" s="103">
        <f>AL21+AL22+AL23+AL24</f>
        <v>0</v>
      </c>
      <c r="AM20" s="103">
        <f t="shared" si="27"/>
        <v>0</v>
      </c>
      <c r="AN20" s="103">
        <f t="shared" si="28"/>
        <v>0</v>
      </c>
      <c r="AP20" s="103">
        <f>AP21+AP22+AP23+AP24</f>
        <v>0</v>
      </c>
      <c r="AQ20" s="103">
        <f>AQ21+AQ22+AQ23+AQ24</f>
        <v>0</v>
      </c>
      <c r="AR20" s="103">
        <f>AR21+AR22+AR23+AR24</f>
        <v>0</v>
      </c>
      <c r="AS20" s="103">
        <f t="shared" si="29"/>
        <v>0</v>
      </c>
      <c r="AT20" s="103">
        <f t="shared" si="30"/>
        <v>0</v>
      </c>
      <c r="AV20" s="103">
        <f t="shared" si="36"/>
        <v>0</v>
      </c>
      <c r="AW20" s="103">
        <f t="shared" si="31"/>
        <v>0</v>
      </c>
      <c r="AY20" s="103">
        <f t="shared" si="37"/>
        <v>2075000</v>
      </c>
      <c r="AZ20" s="103">
        <f t="shared" si="32"/>
        <v>100</v>
      </c>
      <c r="BB20" s="102">
        <f t="shared" si="33"/>
        <v>0</v>
      </c>
      <c r="BC20" s="103">
        <f t="shared" si="34"/>
        <v>0</v>
      </c>
      <c r="BD20" s="103">
        <f t="shared" si="35"/>
        <v>2075000</v>
      </c>
      <c r="BE20" s="93"/>
    </row>
    <row r="21" spans="1:57" ht="24.95" customHeight="1" x14ac:dyDescent="0.2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2</v>
      </c>
      <c r="L21" s="83"/>
      <c r="M21" s="77"/>
      <c r="N21" s="128" t="s">
        <v>54</v>
      </c>
      <c r="O21" s="129">
        <v>561000</v>
      </c>
      <c r="P21" s="117">
        <v>591000</v>
      </c>
      <c r="Q21" s="117">
        <v>644000</v>
      </c>
      <c r="R21" s="117">
        <v>694000</v>
      </c>
      <c r="S21" s="117">
        <v>591000</v>
      </c>
      <c r="T21" s="117"/>
      <c r="U21" s="117"/>
      <c r="V21" s="117"/>
      <c r="W21" s="117">
        <v>148000</v>
      </c>
      <c r="X21" s="117">
        <f>U21+V21+W21</f>
        <v>148000</v>
      </c>
      <c r="Y21" s="117">
        <f>X21/(S21/100)</f>
        <v>25.042301184433164</v>
      </c>
      <c r="AA21" s="117">
        <v>146000</v>
      </c>
      <c r="AB21" s="117">
        <v>146000</v>
      </c>
      <c r="AC21" s="117">
        <v>151000</v>
      </c>
      <c r="AD21" s="117">
        <f>AA21+AB21+AC21</f>
        <v>443000</v>
      </c>
      <c r="AE21" s="117">
        <f>AD21/(S21/100)</f>
        <v>74.957698815566829</v>
      </c>
      <c r="AG21" s="117">
        <f>X21+AD21</f>
        <v>591000</v>
      </c>
      <c r="AH21" s="117">
        <f>AG21/(S21/100)</f>
        <v>100</v>
      </c>
      <c r="AJ21" s="117"/>
      <c r="AK21" s="117"/>
      <c r="AL21" s="117"/>
      <c r="AM21" s="117">
        <f>AJ21+AK21+AL21</f>
        <v>0</v>
      </c>
      <c r="AN21" s="117">
        <f>AM21/(S21/100)</f>
        <v>0</v>
      </c>
      <c r="AP21" s="117"/>
      <c r="AQ21" s="117"/>
      <c r="AR21" s="117"/>
      <c r="AS21" s="117">
        <f>AP21+AQ21+AR21</f>
        <v>0</v>
      </c>
      <c r="AT21" s="117">
        <f>AS21/(S21/100)</f>
        <v>0</v>
      </c>
      <c r="AV21" s="117">
        <f>AM21+AS21</f>
        <v>0</v>
      </c>
      <c r="AW21" s="117">
        <f>AV21/(S21/100)</f>
        <v>0</v>
      </c>
      <c r="AY21" s="117">
        <f>AG21+AV21</f>
        <v>591000</v>
      </c>
      <c r="AZ21" s="117">
        <f>AY21/(S21/100)</f>
        <v>100</v>
      </c>
      <c r="BB21" s="117">
        <f t="shared" si="33"/>
        <v>0</v>
      </c>
      <c r="BC21" s="117">
        <f t="shared" si="34"/>
        <v>0</v>
      </c>
      <c r="BD21" s="117">
        <f t="shared" si="35"/>
        <v>591000</v>
      </c>
      <c r="BE21" s="93"/>
    </row>
    <row r="22" spans="1:57" ht="24.95" customHeight="1" x14ac:dyDescent="0.2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3</v>
      </c>
      <c r="L22" s="83"/>
      <c r="M22" s="77"/>
      <c r="N22" s="128" t="s">
        <v>66</v>
      </c>
      <c r="O22" s="129">
        <v>450000</v>
      </c>
      <c r="P22" s="117">
        <v>443000</v>
      </c>
      <c r="Q22" s="117">
        <v>472000</v>
      </c>
      <c r="R22" s="117">
        <v>502000</v>
      </c>
      <c r="S22" s="117">
        <v>443000</v>
      </c>
      <c r="T22" s="117"/>
      <c r="U22" s="117"/>
      <c r="V22" s="117"/>
      <c r="W22" s="117">
        <v>111000</v>
      </c>
      <c r="X22" s="117">
        <f>U22+V22+W22</f>
        <v>111000</v>
      </c>
      <c r="Y22" s="117">
        <f>X22/(S22/100)</f>
        <v>25.056433408577877</v>
      </c>
      <c r="AA22" s="117">
        <v>106000</v>
      </c>
      <c r="AB22" s="117">
        <v>111500</v>
      </c>
      <c r="AC22" s="117">
        <v>114500</v>
      </c>
      <c r="AD22" s="117">
        <f>AA22+AB22+AC22</f>
        <v>332000</v>
      </c>
      <c r="AE22" s="117">
        <f>AD22/(S22/100)</f>
        <v>74.943566591422126</v>
      </c>
      <c r="AG22" s="117">
        <f>X22+AD22</f>
        <v>443000</v>
      </c>
      <c r="AH22" s="117">
        <f>AG22/(S22/100)</f>
        <v>100</v>
      </c>
      <c r="AJ22" s="117"/>
      <c r="AK22" s="117"/>
      <c r="AL22" s="117"/>
      <c r="AM22" s="117">
        <f>AJ22+AK22+AL22</f>
        <v>0</v>
      </c>
      <c r="AN22" s="117">
        <f>AM22/(S22/100)</f>
        <v>0</v>
      </c>
      <c r="AP22" s="117"/>
      <c r="AQ22" s="117"/>
      <c r="AR22" s="117"/>
      <c r="AS22" s="117">
        <f>AP22+AQ22+AR22</f>
        <v>0</v>
      </c>
      <c r="AT22" s="117">
        <f>AS22/(S22/100)</f>
        <v>0</v>
      </c>
      <c r="AV22" s="117">
        <f>AM22+AS22</f>
        <v>0</v>
      </c>
      <c r="AW22" s="117">
        <f>AV22/(S22/100)</f>
        <v>0</v>
      </c>
      <c r="AY22" s="117">
        <f>AG22+AV22</f>
        <v>443000</v>
      </c>
      <c r="AZ22" s="117">
        <f>AY22/(S22/100)</f>
        <v>100</v>
      </c>
      <c r="BB22" s="117">
        <f t="shared" si="33"/>
        <v>0</v>
      </c>
      <c r="BC22" s="117">
        <f t="shared" si="34"/>
        <v>0</v>
      </c>
      <c r="BD22" s="117">
        <f t="shared" si="35"/>
        <v>443000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5</v>
      </c>
      <c r="L23" s="83"/>
      <c r="M23" s="77"/>
      <c r="N23" s="128" t="s">
        <v>55</v>
      </c>
      <c r="O23" s="129">
        <v>225000</v>
      </c>
      <c r="P23" s="117">
        <v>319000</v>
      </c>
      <c r="Q23" s="117">
        <v>339000</v>
      </c>
      <c r="R23" s="117">
        <v>360000</v>
      </c>
      <c r="S23" s="117">
        <v>319000</v>
      </c>
      <c r="T23" s="117"/>
      <c r="U23" s="117"/>
      <c r="V23" s="117"/>
      <c r="W23" s="117">
        <v>112000</v>
      </c>
      <c r="X23" s="117">
        <f>U23+V23+W23</f>
        <v>112000</v>
      </c>
      <c r="Y23" s="117">
        <f>X23/(S23/100)</f>
        <v>35.109717868338556</v>
      </c>
      <c r="AA23" s="117">
        <v>78000</v>
      </c>
      <c r="AB23" s="117">
        <v>80000</v>
      </c>
      <c r="AC23" s="117">
        <v>49000</v>
      </c>
      <c r="AD23" s="117">
        <f>AA23+AB23+AC23</f>
        <v>207000</v>
      </c>
      <c r="AE23" s="117">
        <f>AD23/(S23/100)</f>
        <v>64.890282131661436</v>
      </c>
      <c r="AG23" s="117">
        <f>X23+AD23</f>
        <v>319000</v>
      </c>
      <c r="AH23" s="117">
        <f>AG23/(S23/100)</f>
        <v>100</v>
      </c>
      <c r="AJ23" s="117"/>
      <c r="AK23" s="117"/>
      <c r="AL23" s="117"/>
      <c r="AM23" s="117">
        <f>AJ23+AK23+AL23</f>
        <v>0</v>
      </c>
      <c r="AN23" s="117">
        <f>AM23/(S23/100)</f>
        <v>0</v>
      </c>
      <c r="AP23" s="117"/>
      <c r="AQ23" s="117"/>
      <c r="AR23" s="117"/>
      <c r="AS23" s="117">
        <f>AP23+AQ23+AR23</f>
        <v>0</v>
      </c>
      <c r="AT23" s="117">
        <f>AS23/(S23/100)</f>
        <v>0</v>
      </c>
      <c r="AV23" s="117">
        <f>AM23+AS23</f>
        <v>0</v>
      </c>
      <c r="AW23" s="117">
        <f>AV23/(S23/100)</f>
        <v>0</v>
      </c>
      <c r="AY23" s="117">
        <f>AG23+AV23</f>
        <v>319000</v>
      </c>
      <c r="AZ23" s="117">
        <f>AY23/(S23/100)</f>
        <v>100</v>
      </c>
      <c r="BB23" s="117">
        <f t="shared" si="33"/>
        <v>0</v>
      </c>
      <c r="BC23" s="117">
        <f t="shared" si="34"/>
        <v>0</v>
      </c>
      <c r="BD23" s="117">
        <f t="shared" si="35"/>
        <v>319000</v>
      </c>
      <c r="BE23" s="93"/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81"/>
      <c r="J24" s="78"/>
      <c r="K24" s="127">
        <v>7</v>
      </c>
      <c r="L24" s="83"/>
      <c r="M24" s="77"/>
      <c r="N24" s="128" t="s">
        <v>56</v>
      </c>
      <c r="O24" s="129">
        <v>725000</v>
      </c>
      <c r="P24" s="117">
        <v>722000</v>
      </c>
      <c r="Q24" s="117">
        <v>769000</v>
      </c>
      <c r="R24" s="117">
        <v>816000</v>
      </c>
      <c r="S24" s="117">
        <v>722000</v>
      </c>
      <c r="T24" s="117"/>
      <c r="U24" s="117"/>
      <c r="V24" s="117"/>
      <c r="W24" s="117">
        <v>181000</v>
      </c>
      <c r="X24" s="117">
        <f>U24+V24+W24</f>
        <v>181000</v>
      </c>
      <c r="Y24" s="117">
        <f>X24/(S24/100)</f>
        <v>25.069252077562325</v>
      </c>
      <c r="AA24" s="117">
        <v>177500</v>
      </c>
      <c r="AB24" s="117">
        <v>178500</v>
      </c>
      <c r="AC24" s="117">
        <v>185000</v>
      </c>
      <c r="AD24" s="117">
        <f>AA24+AB24+AC24</f>
        <v>541000</v>
      </c>
      <c r="AE24" s="117">
        <f>AD24/(S24/100)</f>
        <v>74.930747922437675</v>
      </c>
      <c r="AG24" s="117">
        <f>X24+AD24</f>
        <v>722000</v>
      </c>
      <c r="AH24" s="117">
        <f>AG24/(S24/100)</f>
        <v>100</v>
      </c>
      <c r="AJ24" s="117"/>
      <c r="AK24" s="117"/>
      <c r="AL24" s="117"/>
      <c r="AM24" s="117">
        <f>AJ24+AK24+AL24</f>
        <v>0</v>
      </c>
      <c r="AN24" s="117">
        <f>AM24/(S24/100)</f>
        <v>0</v>
      </c>
      <c r="AP24" s="117"/>
      <c r="AQ24" s="117"/>
      <c r="AR24" s="117"/>
      <c r="AS24" s="117">
        <f>AP24+AQ24+AR24</f>
        <v>0</v>
      </c>
      <c r="AT24" s="117">
        <f>AS24/(S24/100)</f>
        <v>0</v>
      </c>
      <c r="AV24" s="117">
        <f>AM24+AS24</f>
        <v>0</v>
      </c>
      <c r="AW24" s="117">
        <f>AV24/(S24/100)</f>
        <v>0</v>
      </c>
      <c r="AY24" s="117">
        <f>AG24+AV24</f>
        <v>722000</v>
      </c>
      <c r="AZ24" s="117">
        <f>AY24/(S24/100)</f>
        <v>100</v>
      </c>
      <c r="BB24" s="117">
        <f t="shared" si="33"/>
        <v>0</v>
      </c>
      <c r="BC24" s="117">
        <f t="shared" si="34"/>
        <v>0</v>
      </c>
      <c r="BD24" s="117">
        <f t="shared" si="35"/>
        <v>722000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124" t="s">
        <v>89</v>
      </c>
      <c r="K25" s="82"/>
      <c r="L25" s="83"/>
      <c r="M25" s="77"/>
      <c r="N25" s="101" t="s">
        <v>111</v>
      </c>
      <c r="O25" s="102">
        <v>100000</v>
      </c>
      <c r="P25" s="103">
        <f>P26+P27+P28+P29+P30</f>
        <v>1500000</v>
      </c>
      <c r="Q25" s="125">
        <f>Q26+Q27+Q28+Q29+Q30</f>
        <v>2452000</v>
      </c>
      <c r="R25" s="126">
        <f>R26+R27+R28+R29+R30</f>
        <v>2724000</v>
      </c>
      <c r="S25" s="103">
        <f>S26+S27+S28+S29+S30</f>
        <v>1500000</v>
      </c>
      <c r="T25" s="103"/>
      <c r="U25" s="103">
        <f>U26+U27+U28+U29+U30</f>
        <v>0</v>
      </c>
      <c r="V25" s="103">
        <f>V26+V27+V28+V29+V30</f>
        <v>0</v>
      </c>
      <c r="W25" s="103">
        <f>W26+W27+W28+W29+W30</f>
        <v>50000</v>
      </c>
      <c r="X25" s="103">
        <f t="shared" ref="X25:X37" si="42">U25+V25+W25</f>
        <v>50000</v>
      </c>
      <c r="Y25" s="103">
        <f t="shared" ref="Y25:Y37" si="43">X25/(S25/100)</f>
        <v>3.3333333333333335</v>
      </c>
      <c r="AA25" s="103">
        <f>AA26+AA27+AA28+AA29+AA30</f>
        <v>1450000</v>
      </c>
      <c r="AB25" s="103">
        <f>AB26+AB27+AB28+AB29+AB30</f>
        <v>0</v>
      </c>
      <c r="AC25" s="103">
        <f>AC26+AC27+AC28+AC29+AC30</f>
        <v>0</v>
      </c>
      <c r="AD25" s="103">
        <f t="shared" ref="AD25:AD37" si="44">AA25+AB25+AC25</f>
        <v>1450000</v>
      </c>
      <c r="AE25" s="103">
        <f t="shared" ref="AE25:AE37" si="45">AD25/(S25/100)</f>
        <v>96.666666666666671</v>
      </c>
      <c r="AG25" s="103">
        <f t="shared" ref="AG25:AG37" si="46">X25+AD25</f>
        <v>1500000</v>
      </c>
      <c r="AH25" s="103">
        <f t="shared" ref="AH25:AH37" si="47">AG25/(S25/100)</f>
        <v>100</v>
      </c>
      <c r="AJ25" s="103">
        <f>AJ26+AJ27+AJ28+AJ29+AJ30</f>
        <v>0</v>
      </c>
      <c r="AK25" s="103">
        <f>AK26+AK27+AK28+AK29+AK30</f>
        <v>0</v>
      </c>
      <c r="AL25" s="103">
        <f>AL26+AL27+AL28+AL29+AL30</f>
        <v>0</v>
      </c>
      <c r="AM25" s="103">
        <f t="shared" ref="AM25:AM37" si="48">AJ25+AK25+AL25</f>
        <v>0</v>
      </c>
      <c r="AN25" s="103">
        <f t="shared" ref="AN25:AN37" si="49">AM25/(S25/100)</f>
        <v>0</v>
      </c>
      <c r="AP25" s="103">
        <f>AP26+AP27+AP28+AP29+AP30</f>
        <v>0</v>
      </c>
      <c r="AQ25" s="103">
        <f>AQ26+AQ27+AQ28+AQ29+AQ30</f>
        <v>0</v>
      </c>
      <c r="AR25" s="103">
        <f>AR26+AR27+AR28+AR29+AR30</f>
        <v>0</v>
      </c>
      <c r="AS25" s="103">
        <f t="shared" ref="AS25:AS37" si="50">AP25+AQ25+AR25</f>
        <v>0</v>
      </c>
      <c r="AT25" s="103">
        <f t="shared" ref="AT25:AT37" si="51">AS25/(S25/100)</f>
        <v>0</v>
      </c>
      <c r="AV25" s="103">
        <f t="shared" ref="AV25:AV37" si="52">AM25+AS25</f>
        <v>0</v>
      </c>
      <c r="AW25" s="103">
        <f t="shared" ref="AW25:AW37" si="53">AV25/(S25/100)</f>
        <v>0</v>
      </c>
      <c r="AY25" s="103">
        <f t="shared" ref="AY25:AY37" si="54">AG25+AV25</f>
        <v>1500000</v>
      </c>
      <c r="AZ25" s="103">
        <f t="shared" ref="AZ25:AZ37" si="55">AY25/(S25/100)</f>
        <v>100</v>
      </c>
      <c r="BB25" s="102">
        <f t="shared" si="33"/>
        <v>0</v>
      </c>
      <c r="BC25" s="103">
        <f t="shared" si="34"/>
        <v>0</v>
      </c>
      <c r="BD25" s="103">
        <f t="shared" si="35"/>
        <v>1500000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1</v>
      </c>
      <c r="L26" s="83"/>
      <c r="M26" s="77"/>
      <c r="N26" s="128" t="s">
        <v>112</v>
      </c>
      <c r="O26" s="129">
        <v>100000</v>
      </c>
      <c r="P26" s="117">
        <v>1100000</v>
      </c>
      <c r="Q26" s="117">
        <v>2052000</v>
      </c>
      <c r="R26" s="117">
        <v>2324000</v>
      </c>
      <c r="S26" s="117">
        <v>1100000</v>
      </c>
      <c r="T26" s="117"/>
      <c r="U26" s="117"/>
      <c r="V26" s="117"/>
      <c r="W26" s="117">
        <v>20000</v>
      </c>
      <c r="X26" s="117">
        <f t="shared" si="42"/>
        <v>20000</v>
      </c>
      <c r="Y26" s="117">
        <f t="shared" si="43"/>
        <v>1.8181818181818181</v>
      </c>
      <c r="AA26" s="117">
        <v>1080000</v>
      </c>
      <c r="AB26" s="117"/>
      <c r="AC26" s="117"/>
      <c r="AD26" s="117">
        <f t="shared" si="44"/>
        <v>1080000</v>
      </c>
      <c r="AE26" s="117">
        <f t="shared" si="45"/>
        <v>98.181818181818187</v>
      </c>
      <c r="AG26" s="117">
        <f t="shared" si="46"/>
        <v>1100000</v>
      </c>
      <c r="AH26" s="117">
        <f t="shared" si="47"/>
        <v>100</v>
      </c>
      <c r="AJ26" s="117"/>
      <c r="AK26" s="117"/>
      <c r="AL26" s="117"/>
      <c r="AM26" s="117">
        <f t="shared" si="48"/>
        <v>0</v>
      </c>
      <c r="AN26" s="117">
        <f t="shared" si="49"/>
        <v>0</v>
      </c>
      <c r="AP26" s="117"/>
      <c r="AQ26" s="117"/>
      <c r="AR26" s="117"/>
      <c r="AS26" s="117">
        <f t="shared" si="50"/>
        <v>0</v>
      </c>
      <c r="AT26" s="117">
        <f t="shared" si="51"/>
        <v>0</v>
      </c>
      <c r="AV26" s="117">
        <f t="shared" si="52"/>
        <v>0</v>
      </c>
      <c r="AW26" s="117">
        <f t="shared" si="53"/>
        <v>0</v>
      </c>
      <c r="AY26" s="117">
        <f t="shared" si="54"/>
        <v>1100000</v>
      </c>
      <c r="AZ26" s="117">
        <f t="shared" si="55"/>
        <v>100</v>
      </c>
      <c r="BB26" s="117">
        <f t="shared" si="33"/>
        <v>0</v>
      </c>
      <c r="BC26" s="117">
        <f t="shared" si="34"/>
        <v>0</v>
      </c>
      <c r="BD26" s="117">
        <f t="shared" si="35"/>
        <v>1100000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113</v>
      </c>
      <c r="O27" s="129">
        <v>0</v>
      </c>
      <c r="P27" s="117">
        <v>150000</v>
      </c>
      <c r="Q27" s="117">
        <v>150000</v>
      </c>
      <c r="R27" s="117">
        <v>150000</v>
      </c>
      <c r="S27" s="117">
        <v>150000</v>
      </c>
      <c r="T27" s="117"/>
      <c r="U27" s="117"/>
      <c r="V27" s="117"/>
      <c r="W27" s="117">
        <v>4000</v>
      </c>
      <c r="X27" s="117">
        <f t="shared" si="42"/>
        <v>4000</v>
      </c>
      <c r="Y27" s="117">
        <f t="shared" si="43"/>
        <v>2.6666666666666665</v>
      </c>
      <c r="AA27" s="117">
        <v>146000</v>
      </c>
      <c r="AB27" s="117"/>
      <c r="AC27" s="117"/>
      <c r="AD27" s="117">
        <f t="shared" si="44"/>
        <v>146000</v>
      </c>
      <c r="AE27" s="117">
        <f t="shared" si="45"/>
        <v>97.333333333333329</v>
      </c>
      <c r="AG27" s="117">
        <f t="shared" si="46"/>
        <v>150000</v>
      </c>
      <c r="AH27" s="117">
        <f t="shared" si="47"/>
        <v>100</v>
      </c>
      <c r="AJ27" s="117"/>
      <c r="AK27" s="117"/>
      <c r="AL27" s="117"/>
      <c r="AM27" s="117">
        <f t="shared" si="48"/>
        <v>0</v>
      </c>
      <c r="AN27" s="117">
        <f t="shared" si="49"/>
        <v>0</v>
      </c>
      <c r="AP27" s="117"/>
      <c r="AQ27" s="117"/>
      <c r="AR27" s="117"/>
      <c r="AS27" s="117">
        <f t="shared" si="50"/>
        <v>0</v>
      </c>
      <c r="AT27" s="117">
        <f t="shared" si="51"/>
        <v>0</v>
      </c>
      <c r="AV27" s="117">
        <f t="shared" si="52"/>
        <v>0</v>
      </c>
      <c r="AW27" s="117">
        <f t="shared" si="53"/>
        <v>0</v>
      </c>
      <c r="AY27" s="117">
        <f t="shared" si="54"/>
        <v>150000</v>
      </c>
      <c r="AZ27" s="117">
        <f t="shared" si="55"/>
        <v>100</v>
      </c>
      <c r="BB27" s="117">
        <f t="shared" si="33"/>
        <v>0</v>
      </c>
      <c r="BC27" s="117">
        <f t="shared" si="34"/>
        <v>0</v>
      </c>
      <c r="BD27" s="117">
        <f t="shared" si="35"/>
        <v>150000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3</v>
      </c>
      <c r="L28" s="83"/>
      <c r="M28" s="77"/>
      <c r="N28" s="128" t="s">
        <v>114</v>
      </c>
      <c r="O28" s="129">
        <v>0</v>
      </c>
      <c r="P28" s="117">
        <v>50000</v>
      </c>
      <c r="Q28" s="117">
        <v>50000</v>
      </c>
      <c r="R28" s="117">
        <v>50000</v>
      </c>
      <c r="S28" s="117">
        <v>50000</v>
      </c>
      <c r="T28" s="117"/>
      <c r="U28" s="117"/>
      <c r="V28" s="117"/>
      <c r="W28" s="117">
        <v>2000</v>
      </c>
      <c r="X28" s="117">
        <f t="shared" si="42"/>
        <v>2000</v>
      </c>
      <c r="Y28" s="117">
        <f t="shared" si="43"/>
        <v>4</v>
      </c>
      <c r="AA28" s="117">
        <v>48000</v>
      </c>
      <c r="AB28" s="117"/>
      <c r="AC28" s="117"/>
      <c r="AD28" s="117">
        <f t="shared" si="44"/>
        <v>48000</v>
      </c>
      <c r="AE28" s="117">
        <f t="shared" si="45"/>
        <v>96</v>
      </c>
      <c r="AG28" s="117">
        <f t="shared" si="46"/>
        <v>50000</v>
      </c>
      <c r="AH28" s="117">
        <f t="shared" si="47"/>
        <v>100</v>
      </c>
      <c r="AJ28" s="117"/>
      <c r="AK28" s="117"/>
      <c r="AL28" s="117"/>
      <c r="AM28" s="117">
        <f t="shared" si="48"/>
        <v>0</v>
      </c>
      <c r="AN28" s="117">
        <f t="shared" si="49"/>
        <v>0</v>
      </c>
      <c r="AP28" s="117"/>
      <c r="AQ28" s="117"/>
      <c r="AR28" s="117"/>
      <c r="AS28" s="117">
        <f t="shared" si="50"/>
        <v>0</v>
      </c>
      <c r="AT28" s="117">
        <f t="shared" si="51"/>
        <v>0</v>
      </c>
      <c r="AV28" s="117">
        <f t="shared" si="52"/>
        <v>0</v>
      </c>
      <c r="AW28" s="117">
        <f t="shared" si="53"/>
        <v>0</v>
      </c>
      <c r="AY28" s="117">
        <f t="shared" si="54"/>
        <v>50000</v>
      </c>
      <c r="AZ28" s="117">
        <f t="shared" si="55"/>
        <v>100</v>
      </c>
      <c r="BB28" s="117">
        <f t="shared" si="33"/>
        <v>0</v>
      </c>
      <c r="BC28" s="117">
        <f t="shared" si="34"/>
        <v>0</v>
      </c>
      <c r="BD28" s="117">
        <f t="shared" si="35"/>
        <v>50000</v>
      </c>
      <c r="BE28" s="93"/>
    </row>
    <row r="29" spans="1:57" ht="24.95" customHeight="1" x14ac:dyDescent="0.2">
      <c r="A29" s="74"/>
      <c r="B29" s="76"/>
      <c r="C29" s="76"/>
      <c r="D29" s="77"/>
      <c r="E29" s="154"/>
      <c r="F29" s="198"/>
      <c r="G29" s="199"/>
      <c r="H29" s="200"/>
      <c r="I29" s="201"/>
      <c r="J29" s="154"/>
      <c r="K29" s="155">
        <v>5</v>
      </c>
      <c r="L29" s="156"/>
      <c r="M29" s="157"/>
      <c r="N29" s="158" t="s">
        <v>115</v>
      </c>
      <c r="O29" s="129">
        <v>0</v>
      </c>
      <c r="P29" s="117">
        <v>0</v>
      </c>
      <c r="Q29" s="239">
        <v>0</v>
      </c>
      <c r="R29" s="240">
        <v>0</v>
      </c>
      <c r="S29" s="117">
        <v>0</v>
      </c>
      <c r="T29" s="117"/>
      <c r="U29" s="117"/>
      <c r="V29" s="117"/>
      <c r="W29" s="117"/>
      <c r="X29" s="117">
        <f t="shared" si="42"/>
        <v>0</v>
      </c>
      <c r="Y29" s="117" t="e">
        <f t="shared" si="43"/>
        <v>#DIV/0!</v>
      </c>
      <c r="AA29" s="117"/>
      <c r="AB29" s="117"/>
      <c r="AC29" s="117"/>
      <c r="AD29" s="117">
        <f t="shared" si="44"/>
        <v>0</v>
      </c>
      <c r="AE29" s="117" t="e">
        <f t="shared" si="45"/>
        <v>#DIV/0!</v>
      </c>
      <c r="AG29" s="117">
        <f t="shared" si="46"/>
        <v>0</v>
      </c>
      <c r="AH29" s="117" t="e">
        <f t="shared" si="47"/>
        <v>#DIV/0!</v>
      </c>
      <c r="AJ29" s="117"/>
      <c r="AK29" s="117"/>
      <c r="AL29" s="117"/>
      <c r="AM29" s="117">
        <f t="shared" si="48"/>
        <v>0</v>
      </c>
      <c r="AN29" s="117" t="e">
        <f t="shared" si="49"/>
        <v>#DIV/0!</v>
      </c>
      <c r="AP29" s="117"/>
      <c r="AQ29" s="117"/>
      <c r="AR29" s="117"/>
      <c r="AS29" s="117">
        <f t="shared" si="50"/>
        <v>0</v>
      </c>
      <c r="AT29" s="117" t="e">
        <f t="shared" si="51"/>
        <v>#DIV/0!</v>
      </c>
      <c r="AV29" s="117">
        <f t="shared" si="52"/>
        <v>0</v>
      </c>
      <c r="AW29" s="117" t="e">
        <f t="shared" si="53"/>
        <v>#DIV/0!</v>
      </c>
      <c r="AY29" s="117">
        <f t="shared" si="54"/>
        <v>0</v>
      </c>
      <c r="AZ29" s="117" t="e">
        <f t="shared" si="55"/>
        <v>#DIV/0!</v>
      </c>
      <c r="BB29" s="117">
        <f t="shared" si="33"/>
        <v>0</v>
      </c>
      <c r="BC29" s="117" t="e">
        <f t="shared" si="34"/>
        <v>#DIV/0!</v>
      </c>
      <c r="BD29" s="117">
        <f t="shared" si="35"/>
        <v>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9</v>
      </c>
      <c r="L30" s="83"/>
      <c r="M30" s="77"/>
      <c r="N30" s="128" t="s">
        <v>116</v>
      </c>
      <c r="O30" s="129">
        <v>0</v>
      </c>
      <c r="P30" s="117">
        <v>200000</v>
      </c>
      <c r="Q30" s="117">
        <v>200000</v>
      </c>
      <c r="R30" s="117">
        <v>200000</v>
      </c>
      <c r="S30" s="117">
        <v>200000</v>
      </c>
      <c r="T30" s="117"/>
      <c r="U30" s="117"/>
      <c r="V30" s="117"/>
      <c r="W30" s="117">
        <v>24000</v>
      </c>
      <c r="X30" s="117">
        <f t="shared" si="42"/>
        <v>24000</v>
      </c>
      <c r="Y30" s="117">
        <f t="shared" si="43"/>
        <v>12</v>
      </c>
      <c r="AA30" s="117">
        <v>176000</v>
      </c>
      <c r="AB30" s="117"/>
      <c r="AC30" s="117"/>
      <c r="AD30" s="117">
        <f t="shared" si="44"/>
        <v>176000</v>
      </c>
      <c r="AE30" s="117">
        <f t="shared" si="45"/>
        <v>88</v>
      </c>
      <c r="AG30" s="117">
        <f t="shared" si="46"/>
        <v>200000</v>
      </c>
      <c r="AH30" s="117">
        <f t="shared" si="47"/>
        <v>100</v>
      </c>
      <c r="AJ30" s="117"/>
      <c r="AK30" s="117"/>
      <c r="AL30" s="117"/>
      <c r="AM30" s="117">
        <f t="shared" si="48"/>
        <v>0</v>
      </c>
      <c r="AN30" s="117">
        <f t="shared" si="49"/>
        <v>0</v>
      </c>
      <c r="AP30" s="117"/>
      <c r="AQ30" s="117"/>
      <c r="AR30" s="117"/>
      <c r="AS30" s="117">
        <f t="shared" si="50"/>
        <v>0</v>
      </c>
      <c r="AT30" s="117">
        <f t="shared" si="51"/>
        <v>0</v>
      </c>
      <c r="AV30" s="117">
        <f t="shared" si="52"/>
        <v>0</v>
      </c>
      <c r="AW30" s="117">
        <f t="shared" si="53"/>
        <v>0</v>
      </c>
      <c r="AY30" s="117">
        <f t="shared" si="54"/>
        <v>200000</v>
      </c>
      <c r="AZ30" s="117">
        <f t="shared" si="55"/>
        <v>100</v>
      </c>
      <c r="BB30" s="117">
        <f t="shared" si="33"/>
        <v>0</v>
      </c>
      <c r="BC30" s="117">
        <f t="shared" si="34"/>
        <v>0</v>
      </c>
      <c r="BD30" s="117">
        <f t="shared" si="35"/>
        <v>200000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2">
        <v>1</v>
      </c>
      <c r="I31" s="3"/>
      <c r="J31" s="4"/>
      <c r="K31" s="5"/>
      <c r="L31" s="6"/>
      <c r="M31" s="7"/>
      <c r="N31" s="8" t="s">
        <v>117</v>
      </c>
      <c r="O31" s="10" t="e">
        <f>O32</f>
        <v>#REF!</v>
      </c>
      <c r="P31" s="10" t="e">
        <f t="shared" ref="P31:R31" si="56">P32</f>
        <v>#REF!</v>
      </c>
      <c r="Q31" s="10" t="e">
        <f t="shared" si="56"/>
        <v>#REF!</v>
      </c>
      <c r="R31" s="10" t="e">
        <f t="shared" si="56"/>
        <v>#REF!</v>
      </c>
      <c r="S31" s="578">
        <f>S32</f>
        <v>981000</v>
      </c>
      <c r="T31" s="10" t="e">
        <f>T32</f>
        <v>#REF!</v>
      </c>
      <c r="U31" s="10">
        <f>U32</f>
        <v>0</v>
      </c>
      <c r="V31" s="10">
        <f t="shared" ref="V31:AW32" si="57">V32</f>
        <v>0</v>
      </c>
      <c r="W31" s="10">
        <f t="shared" si="57"/>
        <v>239000</v>
      </c>
      <c r="X31" s="9">
        <f t="shared" si="57"/>
        <v>239000</v>
      </c>
      <c r="Y31" s="9">
        <f t="shared" si="57"/>
        <v>24.362895005096838</v>
      </c>
      <c r="Z31" s="9" t="e">
        <f t="shared" si="57"/>
        <v>#REF!</v>
      </c>
      <c r="AA31" s="10">
        <f t="shared" si="57"/>
        <v>245000</v>
      </c>
      <c r="AB31" s="10">
        <f t="shared" si="57"/>
        <v>245000</v>
      </c>
      <c r="AC31" s="10">
        <f t="shared" si="57"/>
        <v>252000</v>
      </c>
      <c r="AD31" s="23">
        <f t="shared" si="57"/>
        <v>742000</v>
      </c>
      <c r="AE31" s="23">
        <f t="shared" si="57"/>
        <v>75.637104994903154</v>
      </c>
      <c r="AF31" s="23">
        <f t="shared" si="57"/>
        <v>491000</v>
      </c>
      <c r="AG31" s="23">
        <f t="shared" si="57"/>
        <v>0</v>
      </c>
      <c r="AH31" s="21">
        <f t="shared" si="57"/>
        <v>0</v>
      </c>
      <c r="AI31" s="23" t="e">
        <f t="shared" si="57"/>
        <v>#REF!</v>
      </c>
      <c r="AJ31" s="10">
        <f t="shared" si="57"/>
        <v>0</v>
      </c>
      <c r="AK31" s="10">
        <f t="shared" si="57"/>
        <v>0</v>
      </c>
      <c r="AL31" s="10">
        <f t="shared" si="57"/>
        <v>0</v>
      </c>
      <c r="AM31" s="23">
        <f t="shared" si="57"/>
        <v>0</v>
      </c>
      <c r="AN31" s="117">
        <f t="shared" si="49"/>
        <v>0</v>
      </c>
      <c r="AO31" s="23">
        <f t="shared" si="57"/>
        <v>0</v>
      </c>
      <c r="AP31" s="10">
        <f t="shared" si="57"/>
        <v>0</v>
      </c>
      <c r="AQ31" s="10">
        <f t="shared" si="57"/>
        <v>0</v>
      </c>
      <c r="AR31" s="10">
        <f t="shared" si="57"/>
        <v>0</v>
      </c>
      <c r="AS31" s="23">
        <f t="shared" si="57"/>
        <v>0</v>
      </c>
      <c r="AT31" s="21">
        <f t="shared" si="57"/>
        <v>0</v>
      </c>
      <c r="AU31" s="23">
        <f t="shared" si="57"/>
        <v>0</v>
      </c>
      <c r="AV31" s="23">
        <f t="shared" si="57"/>
        <v>0</v>
      </c>
      <c r="AW31" s="21">
        <f t="shared" si="57"/>
        <v>0</v>
      </c>
      <c r="AX31" s="23"/>
      <c r="AY31" s="23">
        <f>AY32</f>
        <v>981000</v>
      </c>
      <c r="AZ31" s="117">
        <f t="shared" si="55"/>
        <v>100</v>
      </c>
      <c r="BB31" s="168"/>
      <c r="BC31" s="117"/>
      <c r="BD31" s="117"/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1"/>
      <c r="I32" s="11">
        <v>2</v>
      </c>
      <c r="J32" s="12"/>
      <c r="K32" s="13"/>
      <c r="L32" s="14"/>
      <c r="M32" s="15"/>
      <c r="N32" s="16" t="s">
        <v>51</v>
      </c>
      <c r="O32" s="18" t="e">
        <f>#REF!</f>
        <v>#REF!</v>
      </c>
      <c r="P32" s="18" t="e">
        <f>#REF!</f>
        <v>#REF!</v>
      </c>
      <c r="Q32" s="18" t="e">
        <f>#REF!</f>
        <v>#REF!</v>
      </c>
      <c r="R32" s="18" t="e">
        <f>#REF!</f>
        <v>#REF!</v>
      </c>
      <c r="S32" s="19">
        <f>S33</f>
        <v>981000</v>
      </c>
      <c r="T32" s="18" t="e">
        <f>#REF!</f>
        <v>#REF!</v>
      </c>
      <c r="U32" s="18">
        <f>U33</f>
        <v>0</v>
      </c>
      <c r="V32" s="18">
        <f>V33</f>
        <v>0</v>
      </c>
      <c r="W32" s="18">
        <f>W33</f>
        <v>239000</v>
      </c>
      <c r="X32" s="121">
        <f t="shared" ref="X32" si="58">U32+V32+W32</f>
        <v>239000</v>
      </c>
      <c r="Y32" s="121">
        <f t="shared" ref="Y32" si="59">X32/(S32/100)</f>
        <v>24.362895005096838</v>
      </c>
      <c r="Z32" s="17" t="e">
        <f>#REF!</f>
        <v>#REF!</v>
      </c>
      <c r="AA32" s="18">
        <f>AA33</f>
        <v>245000</v>
      </c>
      <c r="AB32" s="18">
        <f t="shared" si="57"/>
        <v>245000</v>
      </c>
      <c r="AC32" s="18">
        <f t="shared" si="57"/>
        <v>252000</v>
      </c>
      <c r="AD32" s="22">
        <f>AA32+AB32+AC32</f>
        <v>742000</v>
      </c>
      <c r="AE32" s="21">
        <f t="shared" si="57"/>
        <v>75.637104994903154</v>
      </c>
      <c r="AF32" s="22">
        <f>W32+AC32</f>
        <v>491000</v>
      </c>
      <c r="AG32" s="24"/>
      <c r="AH32" s="20"/>
      <c r="AI32" s="24" t="e">
        <f>#REF!</f>
        <v>#REF!</v>
      </c>
      <c r="AJ32" s="18">
        <f>AJ33</f>
        <v>0</v>
      </c>
      <c r="AK32" s="18">
        <f t="shared" si="57"/>
        <v>0</v>
      </c>
      <c r="AL32" s="18">
        <f t="shared" si="57"/>
        <v>0</v>
      </c>
      <c r="AM32" s="22">
        <f>AM33</f>
        <v>0</v>
      </c>
      <c r="AN32" s="22">
        <f t="shared" si="49"/>
        <v>0</v>
      </c>
      <c r="AO32" s="24"/>
      <c r="AP32" s="18">
        <f>AP33</f>
        <v>0</v>
      </c>
      <c r="AQ32" s="18">
        <f t="shared" si="57"/>
        <v>0</v>
      </c>
      <c r="AR32" s="18">
        <f t="shared" si="57"/>
        <v>0</v>
      </c>
      <c r="AS32" s="22">
        <f>AS33</f>
        <v>0</v>
      </c>
      <c r="AT32" s="21">
        <f t="shared" si="57"/>
        <v>0</v>
      </c>
      <c r="AU32" s="22">
        <f>AL32+AR32</f>
        <v>0</v>
      </c>
      <c r="AV32" s="22">
        <f>AV33</f>
        <v>0</v>
      </c>
      <c r="AW32" s="20"/>
      <c r="AX32" s="22"/>
      <c r="AY32" s="22">
        <f>AY33</f>
        <v>981000</v>
      </c>
      <c r="AZ32" s="117">
        <f t="shared" si="55"/>
        <v>100</v>
      </c>
      <c r="BB32" s="168"/>
      <c r="BC32" s="117"/>
      <c r="BD32" s="117"/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81"/>
      <c r="J33" s="124" t="s">
        <v>52</v>
      </c>
      <c r="K33" s="82"/>
      <c r="L33" s="83"/>
      <c r="M33" s="77"/>
      <c r="N33" s="101" t="s">
        <v>53</v>
      </c>
      <c r="O33" s="102">
        <v>870000</v>
      </c>
      <c r="P33" s="103">
        <f>P34+P35+P36+P37</f>
        <v>981000</v>
      </c>
      <c r="Q33" s="125">
        <f>Q34+Q35+Q36+Q37</f>
        <v>1040000</v>
      </c>
      <c r="R33" s="126">
        <f>R34+R35+R36+R37</f>
        <v>1091000</v>
      </c>
      <c r="S33" s="103">
        <f>S34+S35+S36+S37</f>
        <v>981000</v>
      </c>
      <c r="T33" s="103"/>
      <c r="U33" s="103">
        <f>U34+U35+U36+U37</f>
        <v>0</v>
      </c>
      <c r="V33" s="103">
        <f>V34+V35+V36+V37</f>
        <v>0</v>
      </c>
      <c r="W33" s="103">
        <f>W34+W35+W36+W37</f>
        <v>239000</v>
      </c>
      <c r="X33" s="103">
        <f t="shared" si="42"/>
        <v>239000</v>
      </c>
      <c r="Y33" s="103">
        <f t="shared" si="43"/>
        <v>24.362895005096838</v>
      </c>
      <c r="AA33" s="103">
        <f>AA34+AA35+AA36+AA37</f>
        <v>245000</v>
      </c>
      <c r="AB33" s="103">
        <f>AB34+AB35+AB36+AB37</f>
        <v>245000</v>
      </c>
      <c r="AC33" s="103">
        <f>AC34+AC35+AC36+AC37</f>
        <v>252000</v>
      </c>
      <c r="AD33" s="103">
        <f t="shared" si="44"/>
        <v>742000</v>
      </c>
      <c r="AE33" s="103">
        <f t="shared" si="45"/>
        <v>75.637104994903154</v>
      </c>
      <c r="AG33" s="103">
        <f t="shared" si="46"/>
        <v>981000</v>
      </c>
      <c r="AH33" s="103">
        <f t="shared" si="47"/>
        <v>100</v>
      </c>
      <c r="AJ33" s="103">
        <f>AJ34+AJ35+AJ36+AJ37</f>
        <v>0</v>
      </c>
      <c r="AK33" s="103">
        <f>AK34+AK35+AK36+AK37</f>
        <v>0</v>
      </c>
      <c r="AL33" s="103">
        <f>AL34+AL35+AL36+AL37</f>
        <v>0</v>
      </c>
      <c r="AM33" s="103">
        <f t="shared" si="48"/>
        <v>0</v>
      </c>
      <c r="AN33" s="103">
        <f t="shared" si="49"/>
        <v>0</v>
      </c>
      <c r="AP33" s="103">
        <f>AP34+AP35+AP36+AP37</f>
        <v>0</v>
      </c>
      <c r="AQ33" s="103">
        <f t="shared" ref="AQ33:AR33" si="60">AQ34+AQ35+AQ36+AQ37</f>
        <v>0</v>
      </c>
      <c r="AR33" s="103">
        <f t="shared" si="60"/>
        <v>0</v>
      </c>
      <c r="AS33" s="103">
        <f t="shared" si="50"/>
        <v>0</v>
      </c>
      <c r="AT33" s="103">
        <f t="shared" si="51"/>
        <v>0</v>
      </c>
      <c r="AV33" s="103">
        <f t="shared" si="52"/>
        <v>0</v>
      </c>
      <c r="AW33" s="103">
        <f t="shared" si="53"/>
        <v>0</v>
      </c>
      <c r="AY33" s="103">
        <f t="shared" si="54"/>
        <v>981000</v>
      </c>
      <c r="AZ33" s="103">
        <f t="shared" si="55"/>
        <v>100</v>
      </c>
      <c r="BB33" s="102">
        <f t="shared" si="33"/>
        <v>0</v>
      </c>
      <c r="BC33" s="103">
        <f t="shared" si="34"/>
        <v>0</v>
      </c>
      <c r="BD33" s="103">
        <f t="shared" si="35"/>
        <v>981000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78"/>
      <c r="K34" s="127">
        <v>2</v>
      </c>
      <c r="L34" s="83"/>
      <c r="M34" s="77"/>
      <c r="N34" s="128" t="s">
        <v>54</v>
      </c>
      <c r="O34" s="129">
        <v>238000</v>
      </c>
      <c r="P34" s="117">
        <v>260000</v>
      </c>
      <c r="Q34" s="117">
        <v>276000</v>
      </c>
      <c r="R34" s="117">
        <v>289000</v>
      </c>
      <c r="S34" s="117">
        <v>260000</v>
      </c>
      <c r="T34" s="117"/>
      <c r="U34" s="117"/>
      <c r="V34" s="117"/>
      <c r="W34" s="117">
        <v>62000</v>
      </c>
      <c r="X34" s="117">
        <f t="shared" si="42"/>
        <v>62000</v>
      </c>
      <c r="Y34" s="117">
        <f t="shared" si="43"/>
        <v>23.846153846153847</v>
      </c>
      <c r="AA34" s="117">
        <v>65000</v>
      </c>
      <c r="AB34" s="117">
        <v>65000</v>
      </c>
      <c r="AC34" s="117">
        <v>68000</v>
      </c>
      <c r="AD34" s="117">
        <f t="shared" si="44"/>
        <v>198000</v>
      </c>
      <c r="AE34" s="117">
        <f t="shared" si="45"/>
        <v>76.15384615384616</v>
      </c>
      <c r="AG34" s="117">
        <f t="shared" si="46"/>
        <v>260000</v>
      </c>
      <c r="AH34" s="117">
        <f t="shared" si="47"/>
        <v>100</v>
      </c>
      <c r="AJ34" s="117"/>
      <c r="AK34" s="117"/>
      <c r="AL34" s="117"/>
      <c r="AM34" s="117">
        <f t="shared" si="48"/>
        <v>0</v>
      </c>
      <c r="AN34" s="117">
        <f t="shared" si="49"/>
        <v>0</v>
      </c>
      <c r="AP34" s="117"/>
      <c r="AQ34" s="117"/>
      <c r="AR34" s="117"/>
      <c r="AS34" s="117">
        <f t="shared" si="50"/>
        <v>0</v>
      </c>
      <c r="AT34" s="117">
        <f t="shared" si="51"/>
        <v>0</v>
      </c>
      <c r="AV34" s="117">
        <f t="shared" si="52"/>
        <v>0</v>
      </c>
      <c r="AW34" s="117">
        <f t="shared" si="53"/>
        <v>0</v>
      </c>
      <c r="AY34" s="117">
        <f t="shared" si="54"/>
        <v>260000</v>
      </c>
      <c r="AZ34" s="117">
        <f t="shared" si="55"/>
        <v>100</v>
      </c>
      <c r="BB34" s="117">
        <f t="shared" si="33"/>
        <v>0</v>
      </c>
      <c r="BC34" s="117">
        <f t="shared" si="34"/>
        <v>0</v>
      </c>
      <c r="BD34" s="117">
        <f t="shared" si="35"/>
        <v>260000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78"/>
      <c r="K35" s="127">
        <v>3</v>
      </c>
      <c r="L35" s="83"/>
      <c r="M35" s="77"/>
      <c r="N35" s="128" t="s">
        <v>66</v>
      </c>
      <c r="O35" s="129">
        <v>30000</v>
      </c>
      <c r="P35" s="117">
        <v>33000</v>
      </c>
      <c r="Q35" s="117">
        <v>36000</v>
      </c>
      <c r="R35" s="117">
        <v>38000</v>
      </c>
      <c r="S35" s="117">
        <v>33000</v>
      </c>
      <c r="T35" s="117"/>
      <c r="U35" s="117"/>
      <c r="V35" s="117"/>
      <c r="W35" s="117">
        <v>8000</v>
      </c>
      <c r="X35" s="117">
        <f t="shared" si="42"/>
        <v>8000</v>
      </c>
      <c r="Y35" s="117">
        <f t="shared" si="43"/>
        <v>24.242424242424242</v>
      </c>
      <c r="AA35" s="117">
        <v>9000</v>
      </c>
      <c r="AB35" s="117">
        <v>9000</v>
      </c>
      <c r="AC35" s="117">
        <v>7000</v>
      </c>
      <c r="AD35" s="117">
        <f t="shared" si="44"/>
        <v>25000</v>
      </c>
      <c r="AE35" s="117">
        <f t="shared" si="45"/>
        <v>75.757575757575751</v>
      </c>
      <c r="AG35" s="117">
        <f t="shared" si="46"/>
        <v>33000</v>
      </c>
      <c r="AH35" s="117">
        <f t="shared" si="47"/>
        <v>100</v>
      </c>
      <c r="AJ35" s="117"/>
      <c r="AK35" s="117"/>
      <c r="AL35" s="117"/>
      <c r="AM35" s="117">
        <f t="shared" si="48"/>
        <v>0</v>
      </c>
      <c r="AN35" s="117">
        <f t="shared" si="49"/>
        <v>0</v>
      </c>
      <c r="AP35" s="117"/>
      <c r="AQ35" s="117"/>
      <c r="AR35" s="117"/>
      <c r="AS35" s="117">
        <f t="shared" si="50"/>
        <v>0</v>
      </c>
      <c r="AT35" s="117">
        <f t="shared" si="51"/>
        <v>0</v>
      </c>
      <c r="AV35" s="117">
        <f t="shared" si="52"/>
        <v>0</v>
      </c>
      <c r="AW35" s="117">
        <f t="shared" si="53"/>
        <v>0</v>
      </c>
      <c r="AY35" s="117">
        <f t="shared" si="54"/>
        <v>33000</v>
      </c>
      <c r="AZ35" s="117">
        <f t="shared" si="55"/>
        <v>100</v>
      </c>
      <c r="BB35" s="117">
        <f t="shared" si="33"/>
        <v>0</v>
      </c>
      <c r="BC35" s="117">
        <f t="shared" si="34"/>
        <v>0</v>
      </c>
      <c r="BD35" s="117">
        <f t="shared" si="35"/>
        <v>33000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78"/>
      <c r="K36" s="127">
        <v>5</v>
      </c>
      <c r="L36" s="83"/>
      <c r="M36" s="77"/>
      <c r="N36" s="128" t="s">
        <v>55</v>
      </c>
      <c r="O36" s="129">
        <v>115000</v>
      </c>
      <c r="P36" s="117">
        <v>79000</v>
      </c>
      <c r="Q36" s="117">
        <v>86000</v>
      </c>
      <c r="R36" s="117">
        <v>90000</v>
      </c>
      <c r="S36" s="117">
        <v>79000</v>
      </c>
      <c r="T36" s="117"/>
      <c r="U36" s="117"/>
      <c r="V36" s="117"/>
      <c r="W36" s="117">
        <v>27000</v>
      </c>
      <c r="X36" s="117">
        <f t="shared" si="42"/>
        <v>27000</v>
      </c>
      <c r="Y36" s="117">
        <f t="shared" si="43"/>
        <v>34.177215189873415</v>
      </c>
      <c r="AA36" s="117">
        <v>20000</v>
      </c>
      <c r="AB36" s="117">
        <v>20000</v>
      </c>
      <c r="AC36" s="117">
        <v>12000</v>
      </c>
      <c r="AD36" s="117">
        <f t="shared" si="44"/>
        <v>52000</v>
      </c>
      <c r="AE36" s="117">
        <f t="shared" si="45"/>
        <v>65.822784810126578</v>
      </c>
      <c r="AG36" s="117">
        <f t="shared" si="46"/>
        <v>79000</v>
      </c>
      <c r="AH36" s="117">
        <f t="shared" si="47"/>
        <v>100</v>
      </c>
      <c r="AJ36" s="117"/>
      <c r="AK36" s="117"/>
      <c r="AL36" s="117"/>
      <c r="AM36" s="117">
        <f t="shared" si="48"/>
        <v>0</v>
      </c>
      <c r="AN36" s="117">
        <f t="shared" si="49"/>
        <v>0</v>
      </c>
      <c r="AP36" s="117"/>
      <c r="AQ36" s="117"/>
      <c r="AR36" s="117"/>
      <c r="AS36" s="117">
        <f t="shared" si="50"/>
        <v>0</v>
      </c>
      <c r="AT36" s="117">
        <f t="shared" si="51"/>
        <v>0</v>
      </c>
      <c r="AV36" s="117">
        <f t="shared" si="52"/>
        <v>0</v>
      </c>
      <c r="AW36" s="117">
        <f t="shared" si="53"/>
        <v>0</v>
      </c>
      <c r="AY36" s="117">
        <f t="shared" si="54"/>
        <v>79000</v>
      </c>
      <c r="AZ36" s="117">
        <f t="shared" si="55"/>
        <v>100</v>
      </c>
      <c r="BB36" s="117">
        <f t="shared" si="33"/>
        <v>0</v>
      </c>
      <c r="BC36" s="117">
        <f t="shared" si="34"/>
        <v>0</v>
      </c>
      <c r="BD36" s="117">
        <f t="shared" si="35"/>
        <v>79000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7</v>
      </c>
      <c r="L37" s="83"/>
      <c r="M37" s="77"/>
      <c r="N37" s="128" t="s">
        <v>56</v>
      </c>
      <c r="O37" s="129">
        <v>487000</v>
      </c>
      <c r="P37" s="117">
        <v>609000</v>
      </c>
      <c r="Q37" s="117">
        <v>642000</v>
      </c>
      <c r="R37" s="117">
        <v>674000</v>
      </c>
      <c r="S37" s="117">
        <v>609000</v>
      </c>
      <c r="T37" s="117"/>
      <c r="U37" s="117"/>
      <c r="V37" s="117"/>
      <c r="W37" s="117">
        <v>142000</v>
      </c>
      <c r="X37" s="117">
        <f t="shared" si="42"/>
        <v>142000</v>
      </c>
      <c r="Y37" s="117">
        <f t="shared" si="43"/>
        <v>23.316912972085387</v>
      </c>
      <c r="AA37" s="117">
        <v>151000</v>
      </c>
      <c r="AB37" s="117">
        <v>151000</v>
      </c>
      <c r="AC37" s="117">
        <v>165000</v>
      </c>
      <c r="AD37" s="117">
        <f t="shared" si="44"/>
        <v>467000</v>
      </c>
      <c r="AE37" s="117">
        <f t="shared" si="45"/>
        <v>76.68308702791461</v>
      </c>
      <c r="AG37" s="117">
        <f t="shared" si="46"/>
        <v>609000</v>
      </c>
      <c r="AH37" s="117">
        <f t="shared" si="47"/>
        <v>100</v>
      </c>
      <c r="AJ37" s="117"/>
      <c r="AK37" s="117"/>
      <c r="AL37" s="117"/>
      <c r="AM37" s="117">
        <f t="shared" si="48"/>
        <v>0</v>
      </c>
      <c r="AN37" s="117">
        <f t="shared" si="49"/>
        <v>0</v>
      </c>
      <c r="AP37" s="117"/>
      <c r="AQ37" s="117"/>
      <c r="AR37" s="117"/>
      <c r="AS37" s="117">
        <f t="shared" si="50"/>
        <v>0</v>
      </c>
      <c r="AT37" s="117">
        <f t="shared" si="51"/>
        <v>0</v>
      </c>
      <c r="AV37" s="117">
        <f t="shared" si="52"/>
        <v>0</v>
      </c>
      <c r="AW37" s="117">
        <f t="shared" si="53"/>
        <v>0</v>
      </c>
      <c r="AY37" s="117">
        <f t="shared" si="54"/>
        <v>609000</v>
      </c>
      <c r="AZ37" s="117">
        <f t="shared" si="55"/>
        <v>100</v>
      </c>
      <c r="BB37" s="117">
        <f t="shared" si="33"/>
        <v>0</v>
      </c>
      <c r="BC37" s="117">
        <f t="shared" si="34"/>
        <v>0</v>
      </c>
      <c r="BD37" s="117">
        <f t="shared" si="35"/>
        <v>609000</v>
      </c>
      <c r="BE37" s="93"/>
    </row>
    <row r="38" spans="1:57" ht="24.95" customHeight="1" x14ac:dyDescent="0.2"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6"/>
    </row>
    <row r="39" spans="1:57" ht="24.95" customHeight="1" x14ac:dyDescent="0.2"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6"/>
    </row>
    <row r="40" spans="1:57" ht="24.95" customHeight="1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:57" ht="24.95" customHeight="1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:57" ht="24.95" customHeight="1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:57" ht="24.95" customHeight="1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:57" ht="24.95" customHeight="1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:57" ht="24.95" customHeight="1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:57" ht="24.95" customHeight="1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:57" ht="24.95" customHeight="1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:57" ht="24.95" customHeight="1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ht="24.95" customHeight="1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ht="24.95" customHeight="1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ht="24.95" customHeight="1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ht="24.95" customHeight="1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ht="24.95" customHeight="1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39370078740157483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96"/>
  <sheetViews>
    <sheetView zoomScale="83" zoomScaleNormal="83" workbookViewId="0">
      <pane xSplit="17" ySplit="14" topLeftCell="AM16" activePane="bottomRight" state="frozen"/>
      <selection activeCell="E26" sqref="E26"/>
      <selection pane="topRight" activeCell="E26" sqref="E26"/>
      <selection pane="bottomLeft" activeCell="E26" sqref="E26"/>
      <selection pane="bottomRight" activeCell="AU22" sqref="AU22"/>
    </sheetView>
  </sheetViews>
  <sheetFormatPr defaultRowHeight="12.75" x14ac:dyDescent="0.2"/>
  <cols>
    <col min="1" max="3" width="4" style="38" customWidth="1"/>
    <col min="4" max="4" width="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2.85546875" style="36" customWidth="1"/>
    <col min="21" max="21" width="13.140625" style="36" customWidth="1"/>
    <col min="22" max="22" width="13.85546875" style="36" bestFit="1" customWidth="1"/>
    <col min="23" max="23" width="13.85546875" style="36" customWidth="1"/>
    <col min="24" max="24" width="15.5703125" style="36" customWidth="1"/>
    <col min="25" max="25" width="8.28515625" style="36" customWidth="1"/>
    <col min="26" max="26" width="3.7109375" style="36" customWidth="1"/>
    <col min="27" max="27" width="13.7109375" style="36" customWidth="1"/>
    <col min="28" max="28" width="14.5703125" style="36" customWidth="1"/>
    <col min="29" max="29" width="13.42578125" style="36" customWidth="1"/>
    <col min="30" max="30" width="14.28515625" style="36" customWidth="1"/>
    <col min="31" max="31" width="9.42578125" style="36" customWidth="1"/>
    <col min="32" max="32" width="3" style="36" customWidth="1"/>
    <col min="33" max="33" width="13.7109375" style="36" customWidth="1"/>
    <col min="34" max="34" width="6.5703125" style="36" customWidth="1"/>
    <col min="35" max="35" width="3" style="36" customWidth="1"/>
    <col min="36" max="36" width="14.5703125" style="36" customWidth="1"/>
    <col min="37" max="37" width="14" style="36" customWidth="1"/>
    <col min="38" max="38" width="12.85546875" style="36" customWidth="1"/>
    <col min="39" max="39" width="14.5703125" style="36" customWidth="1"/>
    <col min="40" max="40" width="7" style="36" customWidth="1"/>
    <col min="41" max="41" width="3.28515625" style="36" customWidth="1"/>
    <col min="42" max="42" width="12.5703125" style="36" customWidth="1"/>
    <col min="43" max="43" width="12.85546875" style="36" customWidth="1"/>
    <col min="44" max="44" width="13.42578125" style="36" customWidth="1"/>
    <col min="45" max="45" width="15" style="36" customWidth="1"/>
    <col min="46" max="46" width="7.140625" style="36" customWidth="1"/>
    <col min="47" max="47" width="3.42578125" style="36" customWidth="1"/>
    <col min="48" max="48" width="14.85546875" style="36" customWidth="1"/>
    <col min="49" max="49" width="6.42578125" style="36" customWidth="1"/>
    <col min="50" max="50" width="3.5703125" style="36" customWidth="1"/>
    <col min="51" max="51" width="15.5703125" style="36" customWidth="1"/>
    <col min="52" max="52" width="7.1406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26.2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26.2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7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2.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9.25" customHeight="1" x14ac:dyDescent="0.25">
      <c r="A5" s="383" t="s">
        <v>172</v>
      </c>
      <c r="B5" s="383"/>
      <c r="C5" s="383"/>
      <c r="D5" s="383" t="s">
        <v>174</v>
      </c>
      <c r="E5" s="574" t="s">
        <v>173</v>
      </c>
      <c r="F5" s="574"/>
      <c r="G5" s="574"/>
      <c r="H5" s="574"/>
      <c r="I5" s="574"/>
      <c r="J5" s="574"/>
      <c r="K5" s="574"/>
      <c r="L5" s="574"/>
      <c r="M5" s="574"/>
      <c r="N5" s="574"/>
      <c r="O5" s="384"/>
      <c r="P5" s="385"/>
      <c r="Q5" s="385"/>
      <c r="R5" s="385"/>
      <c r="S5" s="385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48.7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13250500</v>
      </c>
      <c r="T11" s="72"/>
      <c r="U11" s="72">
        <f>U12</f>
        <v>828000</v>
      </c>
      <c r="V11" s="72">
        <f>V12</f>
        <v>1230000</v>
      </c>
      <c r="W11" s="72">
        <f>W12</f>
        <v>156500</v>
      </c>
      <c r="X11" s="72">
        <f t="shared" ref="X11:X16" si="0">U11+V11+W11</f>
        <v>2214500</v>
      </c>
      <c r="Y11" s="72">
        <f>X11/(S11/100)</f>
        <v>16.712576883891174</v>
      </c>
      <c r="Z11" s="73"/>
      <c r="AA11" s="72">
        <f>AA12</f>
        <v>1171500</v>
      </c>
      <c r="AB11" s="72">
        <f>AB12</f>
        <v>1189000</v>
      </c>
      <c r="AC11" s="72">
        <f>AC12</f>
        <v>1235000</v>
      </c>
      <c r="AD11" s="72">
        <f t="shared" ref="AD11:AD16" si="1">AA11+AB11+AC11</f>
        <v>3595500</v>
      </c>
      <c r="AE11" s="72">
        <f>AD11/(S11/100)</f>
        <v>27.134825100939587</v>
      </c>
      <c r="AF11" s="73"/>
      <c r="AG11" s="72">
        <f t="shared" ref="AG11:AG16" si="2">X11+AD11</f>
        <v>5810000</v>
      </c>
      <c r="AH11" s="72">
        <f>AG11/(S11/100)</f>
        <v>43.847401984830761</v>
      </c>
      <c r="AI11" s="73"/>
      <c r="AJ11" s="72">
        <f>AJ12</f>
        <v>1191500</v>
      </c>
      <c r="AK11" s="72">
        <f>AK12</f>
        <v>1184500</v>
      </c>
      <c r="AL11" s="72">
        <f>AL12</f>
        <v>939000</v>
      </c>
      <c r="AM11" s="72">
        <f t="shared" ref="AM11:AM16" si="3">AJ11+AK11+AL11</f>
        <v>3315000</v>
      </c>
      <c r="AN11" s="72">
        <f>AM11/(S11/100)</f>
        <v>25.017923851930117</v>
      </c>
      <c r="AO11" s="73"/>
      <c r="AP11" s="72">
        <f>AP12</f>
        <v>864000</v>
      </c>
      <c r="AQ11" s="72">
        <f>AQ12</f>
        <v>982500</v>
      </c>
      <c r="AR11" s="72">
        <f>AR12</f>
        <v>2279000</v>
      </c>
      <c r="AS11" s="72">
        <f t="shared" ref="AS11:AS16" si="4">AP11+AQ11+AR11</f>
        <v>4125500</v>
      </c>
      <c r="AT11" s="72">
        <f>AS11/(S11/100)</f>
        <v>31.134674163239122</v>
      </c>
      <c r="AU11" s="73"/>
      <c r="AV11" s="72">
        <f t="shared" ref="AV11:AV16" si="5">AM11+AS11</f>
        <v>7440500</v>
      </c>
      <c r="AW11" s="72">
        <f>AV11/(S11/100)</f>
        <v>56.152598015169239</v>
      </c>
      <c r="AX11" s="73"/>
      <c r="AY11" s="72">
        <f>AG11+AV11</f>
        <v>13250500</v>
      </c>
      <c r="AZ11" s="72">
        <f>AY11/(S11/100)</f>
        <v>100</v>
      </c>
      <c r="BA11" s="73"/>
      <c r="BB11" s="71">
        <f t="shared" ref="BB11:BB53" si="6">S11-AY11</f>
        <v>0</v>
      </c>
      <c r="BC11" s="72">
        <f t="shared" ref="BC11:BC22" si="7">BB11/(S11/100)</f>
        <v>0</v>
      </c>
      <c r="BD11" s="72">
        <f t="shared" ref="BD11:BD53" si="8">S11-BB11</f>
        <v>13250500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P13+#REF!+#REF!+#REF!+#REF!</f>
        <v>#REF!</v>
      </c>
      <c r="Q12" s="86" t="e">
        <f>Q13+#REF!+#REF!+#REF!+#REF!</f>
        <v>#REF!</v>
      </c>
      <c r="R12" s="87" t="e">
        <f>#REF!+R13+#REF!+#REF!+#REF!</f>
        <v>#REF!</v>
      </c>
      <c r="S12" s="86">
        <f>S13</f>
        <v>13250500</v>
      </c>
      <c r="T12" s="86"/>
      <c r="U12" s="86">
        <f>U13</f>
        <v>828000</v>
      </c>
      <c r="V12" s="86">
        <f t="shared" ref="V12:W14" si="9">V13</f>
        <v>1230000</v>
      </c>
      <c r="W12" s="86">
        <f t="shared" si="9"/>
        <v>156500</v>
      </c>
      <c r="X12" s="86">
        <f t="shared" si="0"/>
        <v>2214500</v>
      </c>
      <c r="Y12" s="86">
        <f t="shared" ref="Y12:Y49" si="10">X12/(S12/100)</f>
        <v>16.712576883891174</v>
      </c>
      <c r="AA12" s="86">
        <f>AA13</f>
        <v>1171500</v>
      </c>
      <c r="AB12" s="86">
        <f t="shared" ref="AB12:AB14" si="11">AB13</f>
        <v>1189000</v>
      </c>
      <c r="AC12" s="86">
        <f t="shared" ref="AC12:AC14" si="12">AC13</f>
        <v>1235000</v>
      </c>
      <c r="AD12" s="86">
        <f t="shared" si="1"/>
        <v>3595500</v>
      </c>
      <c r="AE12" s="86">
        <f t="shared" ref="AE12:AE42" si="13">AD12/(S12/100)</f>
        <v>27.134825100939587</v>
      </c>
      <c r="AG12" s="86">
        <f t="shared" si="2"/>
        <v>5810000</v>
      </c>
      <c r="AH12" s="86">
        <f t="shared" ref="AH12:AH42" si="14">AG12/(S12/100)</f>
        <v>43.847401984830761</v>
      </c>
      <c r="AJ12" s="86">
        <f>AJ13</f>
        <v>1191500</v>
      </c>
      <c r="AK12" s="86">
        <f t="shared" ref="AK12:AK14" si="15">AK13</f>
        <v>1184500</v>
      </c>
      <c r="AL12" s="86">
        <f t="shared" ref="AL12:AL14" si="16">AL13</f>
        <v>939000</v>
      </c>
      <c r="AM12" s="86">
        <f t="shared" si="3"/>
        <v>3315000</v>
      </c>
      <c r="AN12" s="86">
        <f t="shared" ref="AN12:AN42" si="17">AM12/(S12/100)</f>
        <v>25.017923851930117</v>
      </c>
      <c r="AP12" s="86">
        <f>AP13</f>
        <v>864000</v>
      </c>
      <c r="AQ12" s="86">
        <f t="shared" ref="AQ12:AQ14" si="18">AQ13</f>
        <v>982500</v>
      </c>
      <c r="AR12" s="86">
        <f t="shared" ref="AR12:AR14" si="19">AR13</f>
        <v>2279000</v>
      </c>
      <c r="AS12" s="86">
        <f t="shared" si="4"/>
        <v>4125500</v>
      </c>
      <c r="AT12" s="86">
        <f t="shared" ref="AT12:AT42" si="20">AS12/(S12/100)</f>
        <v>31.134674163239122</v>
      </c>
      <c r="AV12" s="86">
        <f t="shared" si="5"/>
        <v>7440500</v>
      </c>
      <c r="AW12" s="86">
        <f t="shared" ref="AW12:AW42" si="21">AV12/(S12/100)</f>
        <v>56.152598015169239</v>
      </c>
      <c r="AY12" s="86">
        <f t="shared" ref="AY12:AY42" si="22">AG12+AV12</f>
        <v>13250500</v>
      </c>
      <c r="AZ12" s="86">
        <f t="shared" ref="AZ12:AZ42" si="23">AY12/(S12/100)</f>
        <v>100</v>
      </c>
      <c r="BB12" s="85">
        <f t="shared" si="6"/>
        <v>0</v>
      </c>
      <c r="BC12" s="86">
        <f t="shared" si="7"/>
        <v>0</v>
      </c>
      <c r="BD12" s="86">
        <f t="shared" si="8"/>
        <v>13250500</v>
      </c>
    </row>
    <row r="13" spans="1:57" ht="30" customHeight="1" x14ac:dyDescent="0.2">
      <c r="A13" s="74"/>
      <c r="B13" s="76"/>
      <c r="C13" s="88" t="s">
        <v>41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89" t="s">
        <v>42</v>
      </c>
      <c r="O13" s="90">
        <v>81326000</v>
      </c>
      <c r="P13" s="91" t="e">
        <f>P14+#REF!+#REF!+#REF!+#REF!+#REF!+#REF!+#REF!</f>
        <v>#REF!</v>
      </c>
      <c r="Q13" s="91" t="e">
        <f>Q14+#REF!+#REF!+#REF!+#REF!+#REF!+#REF!+#REF!</f>
        <v>#REF!</v>
      </c>
      <c r="R13" s="91" t="e">
        <f>R14+#REF!+#REF!+#REF!+#REF!+#REF!+#REF!+#REF!</f>
        <v>#REF!</v>
      </c>
      <c r="S13" s="91">
        <f>S14</f>
        <v>13250500</v>
      </c>
      <c r="T13" s="91"/>
      <c r="U13" s="91">
        <f>U14</f>
        <v>828000</v>
      </c>
      <c r="V13" s="91">
        <f t="shared" si="9"/>
        <v>1230000</v>
      </c>
      <c r="W13" s="91">
        <f t="shared" si="9"/>
        <v>156500</v>
      </c>
      <c r="X13" s="91">
        <f t="shared" si="0"/>
        <v>2214500</v>
      </c>
      <c r="Y13" s="91">
        <f t="shared" si="10"/>
        <v>16.712576883891174</v>
      </c>
      <c r="Z13" s="92"/>
      <c r="AA13" s="91">
        <f>AA14</f>
        <v>1171500</v>
      </c>
      <c r="AB13" s="91">
        <f t="shared" si="11"/>
        <v>1189000</v>
      </c>
      <c r="AC13" s="91">
        <f t="shared" si="12"/>
        <v>1235000</v>
      </c>
      <c r="AD13" s="91">
        <f t="shared" si="1"/>
        <v>3595500</v>
      </c>
      <c r="AE13" s="91">
        <f t="shared" si="13"/>
        <v>27.134825100939587</v>
      </c>
      <c r="AF13" s="92"/>
      <c r="AG13" s="91">
        <f t="shared" si="2"/>
        <v>5810000</v>
      </c>
      <c r="AH13" s="91">
        <f t="shared" si="14"/>
        <v>43.847401984830761</v>
      </c>
      <c r="AI13" s="92"/>
      <c r="AJ13" s="91">
        <f>AJ14</f>
        <v>1191500</v>
      </c>
      <c r="AK13" s="91">
        <f t="shared" si="15"/>
        <v>1184500</v>
      </c>
      <c r="AL13" s="91">
        <f t="shared" si="16"/>
        <v>939000</v>
      </c>
      <c r="AM13" s="91">
        <f t="shared" si="3"/>
        <v>3315000</v>
      </c>
      <c r="AN13" s="91">
        <f t="shared" si="17"/>
        <v>25.017923851930117</v>
      </c>
      <c r="AO13" s="92"/>
      <c r="AP13" s="91">
        <f>AP14</f>
        <v>864000</v>
      </c>
      <c r="AQ13" s="91">
        <f t="shared" si="18"/>
        <v>982500</v>
      </c>
      <c r="AR13" s="91">
        <f t="shared" si="19"/>
        <v>2279000</v>
      </c>
      <c r="AS13" s="91">
        <f t="shared" si="4"/>
        <v>4125500</v>
      </c>
      <c r="AT13" s="91">
        <f t="shared" si="20"/>
        <v>31.134674163239122</v>
      </c>
      <c r="AU13" s="92"/>
      <c r="AV13" s="91">
        <f t="shared" si="5"/>
        <v>7440500</v>
      </c>
      <c r="AW13" s="91">
        <f t="shared" si="21"/>
        <v>56.152598015169239</v>
      </c>
      <c r="AX13" s="92"/>
      <c r="AY13" s="91">
        <f t="shared" si="22"/>
        <v>13250500</v>
      </c>
      <c r="AZ13" s="91">
        <f t="shared" si="23"/>
        <v>100</v>
      </c>
      <c r="BA13" s="73"/>
      <c r="BB13" s="90">
        <f t="shared" si="6"/>
        <v>0</v>
      </c>
      <c r="BC13" s="91">
        <f t="shared" si="7"/>
        <v>0</v>
      </c>
      <c r="BD13" s="91">
        <f t="shared" si="8"/>
        <v>13250500</v>
      </c>
      <c r="BE13" s="93"/>
    </row>
    <row r="14" spans="1:57" ht="30" customHeight="1" x14ac:dyDescent="0.2">
      <c r="A14" s="74"/>
      <c r="B14" s="76"/>
      <c r="C14" s="76"/>
      <c r="D14" s="386" t="s">
        <v>43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44</v>
      </c>
      <c r="O14" s="396">
        <v>5789000</v>
      </c>
      <c r="P14" s="397" t="e">
        <f>#REF!</f>
        <v>#REF!</v>
      </c>
      <c r="Q14" s="397" t="e">
        <f>#REF!</f>
        <v>#REF!</v>
      </c>
      <c r="R14" s="397" t="e">
        <f>#REF!</f>
        <v>#REF!</v>
      </c>
      <c r="S14" s="397">
        <f>S15</f>
        <v>13250500</v>
      </c>
      <c r="T14" s="397"/>
      <c r="U14" s="397">
        <f>U15</f>
        <v>828000</v>
      </c>
      <c r="V14" s="397">
        <f t="shared" si="9"/>
        <v>1230000</v>
      </c>
      <c r="W14" s="397">
        <f t="shared" si="9"/>
        <v>156500</v>
      </c>
      <c r="X14" s="397">
        <f t="shared" si="0"/>
        <v>2214500</v>
      </c>
      <c r="Y14" s="397">
        <f t="shared" si="10"/>
        <v>16.712576883891174</v>
      </c>
      <c r="Z14" s="398"/>
      <c r="AA14" s="397">
        <f>AA15</f>
        <v>1171500</v>
      </c>
      <c r="AB14" s="397">
        <f t="shared" si="11"/>
        <v>1189000</v>
      </c>
      <c r="AC14" s="397">
        <f t="shared" si="12"/>
        <v>1235000</v>
      </c>
      <c r="AD14" s="397">
        <f t="shared" si="1"/>
        <v>3595500</v>
      </c>
      <c r="AE14" s="397">
        <f t="shared" si="13"/>
        <v>27.134825100939587</v>
      </c>
      <c r="AF14" s="398"/>
      <c r="AG14" s="397">
        <f t="shared" si="2"/>
        <v>5810000</v>
      </c>
      <c r="AH14" s="397">
        <f t="shared" si="14"/>
        <v>43.847401984830761</v>
      </c>
      <c r="AI14" s="398"/>
      <c r="AJ14" s="397">
        <f>AJ15</f>
        <v>1191500</v>
      </c>
      <c r="AK14" s="397">
        <f t="shared" si="15"/>
        <v>1184500</v>
      </c>
      <c r="AL14" s="397">
        <f t="shared" si="16"/>
        <v>939000</v>
      </c>
      <c r="AM14" s="397">
        <f t="shared" si="3"/>
        <v>3315000</v>
      </c>
      <c r="AN14" s="397">
        <f t="shared" si="17"/>
        <v>25.017923851930117</v>
      </c>
      <c r="AO14" s="398"/>
      <c r="AP14" s="397">
        <f>AP15</f>
        <v>864000</v>
      </c>
      <c r="AQ14" s="397">
        <f t="shared" si="18"/>
        <v>982500</v>
      </c>
      <c r="AR14" s="397">
        <f t="shared" si="19"/>
        <v>2279000</v>
      </c>
      <c r="AS14" s="397">
        <f t="shared" si="4"/>
        <v>4125500</v>
      </c>
      <c r="AT14" s="397">
        <f t="shared" si="20"/>
        <v>31.134674163239122</v>
      </c>
      <c r="AU14" s="398"/>
      <c r="AV14" s="397">
        <f t="shared" si="5"/>
        <v>7440500</v>
      </c>
      <c r="AW14" s="397">
        <f t="shared" si="21"/>
        <v>56.152598015169239</v>
      </c>
      <c r="AX14" s="398"/>
      <c r="AY14" s="397">
        <f t="shared" si="22"/>
        <v>13250500</v>
      </c>
      <c r="AZ14" s="397">
        <f t="shared" si="23"/>
        <v>100</v>
      </c>
      <c r="BB14" s="95">
        <f t="shared" si="6"/>
        <v>0</v>
      </c>
      <c r="BC14" s="96">
        <f t="shared" si="7"/>
        <v>0</v>
      </c>
      <c r="BD14" s="96">
        <f t="shared" si="8"/>
        <v>13250500</v>
      </c>
      <c r="BE14" s="93"/>
    </row>
    <row r="15" spans="1:57" ht="24.95" customHeight="1" x14ac:dyDescent="0.2">
      <c r="A15" s="74"/>
      <c r="B15" s="76"/>
      <c r="C15" s="76"/>
      <c r="D15" s="77"/>
      <c r="E15" s="78"/>
      <c r="F15" s="100">
        <v>4</v>
      </c>
      <c r="G15" s="79"/>
      <c r="H15" s="80"/>
      <c r="I15" s="81"/>
      <c r="J15" s="78"/>
      <c r="K15" s="82"/>
      <c r="L15" s="83"/>
      <c r="M15" s="77"/>
      <c r="N15" s="101" t="s">
        <v>47</v>
      </c>
      <c r="O15" s="102">
        <v>5789000</v>
      </c>
      <c r="P15" s="103">
        <f>P16+P42</f>
        <v>13250500</v>
      </c>
      <c r="Q15" s="103">
        <f>Q16+Q42</f>
        <v>14632500</v>
      </c>
      <c r="R15" s="103">
        <f>R16+R42</f>
        <v>15981500</v>
      </c>
      <c r="S15" s="103">
        <f>S16+S42</f>
        <v>13250500</v>
      </c>
      <c r="T15" s="103"/>
      <c r="U15" s="103">
        <f>U16+U42</f>
        <v>828000</v>
      </c>
      <c r="V15" s="103">
        <f>V16+V42</f>
        <v>1230000</v>
      </c>
      <c r="W15" s="103">
        <f>W16+W42</f>
        <v>156500</v>
      </c>
      <c r="X15" s="103">
        <f t="shared" si="0"/>
        <v>2214500</v>
      </c>
      <c r="Y15" s="103">
        <f t="shared" si="10"/>
        <v>16.712576883891174</v>
      </c>
      <c r="AA15" s="103">
        <f>AA16+AA42</f>
        <v>1171500</v>
      </c>
      <c r="AB15" s="103">
        <f>AB16+AB42</f>
        <v>1189000</v>
      </c>
      <c r="AC15" s="103">
        <f>AC16+AC42</f>
        <v>1235000</v>
      </c>
      <c r="AD15" s="103">
        <f t="shared" si="1"/>
        <v>3595500</v>
      </c>
      <c r="AE15" s="103">
        <f t="shared" si="13"/>
        <v>27.134825100939587</v>
      </c>
      <c r="AG15" s="103">
        <f t="shared" si="2"/>
        <v>5810000</v>
      </c>
      <c r="AH15" s="103">
        <f t="shared" si="14"/>
        <v>43.847401984830761</v>
      </c>
      <c r="AJ15" s="103">
        <f>AJ16+AJ42</f>
        <v>1191500</v>
      </c>
      <c r="AK15" s="103">
        <f>AK16+AK42</f>
        <v>1184500</v>
      </c>
      <c r="AL15" s="103">
        <f>AL16+AL42</f>
        <v>939000</v>
      </c>
      <c r="AM15" s="103">
        <f t="shared" si="3"/>
        <v>3315000</v>
      </c>
      <c r="AN15" s="103">
        <f t="shared" si="17"/>
        <v>25.017923851930117</v>
      </c>
      <c r="AP15" s="103">
        <f>AP16+AP42</f>
        <v>864000</v>
      </c>
      <c r="AQ15" s="103">
        <f>AQ16+AQ42</f>
        <v>982500</v>
      </c>
      <c r="AR15" s="103">
        <f>AR16+AR42</f>
        <v>2279000</v>
      </c>
      <c r="AS15" s="103">
        <f t="shared" si="4"/>
        <v>4125500</v>
      </c>
      <c r="AT15" s="103">
        <f t="shared" si="20"/>
        <v>31.134674163239122</v>
      </c>
      <c r="AV15" s="103">
        <f t="shared" si="5"/>
        <v>7440500</v>
      </c>
      <c r="AW15" s="103">
        <f t="shared" si="21"/>
        <v>56.152598015169239</v>
      </c>
      <c r="AY15" s="103">
        <f t="shared" si="22"/>
        <v>13250500</v>
      </c>
      <c r="AZ15" s="103">
        <f t="shared" si="23"/>
        <v>100</v>
      </c>
      <c r="BB15" s="102">
        <f t="shared" si="6"/>
        <v>0</v>
      </c>
      <c r="BC15" s="103">
        <f t="shared" si="7"/>
        <v>0</v>
      </c>
      <c r="BD15" s="103">
        <f t="shared" si="8"/>
        <v>13250500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76"/>
      <c r="G16" s="104">
        <v>1</v>
      </c>
      <c r="H16" s="105"/>
      <c r="I16" s="81"/>
      <c r="J16" s="78"/>
      <c r="K16" s="82"/>
      <c r="L16" s="83"/>
      <c r="M16" s="77"/>
      <c r="N16" s="101" t="s">
        <v>48</v>
      </c>
      <c r="O16" s="102">
        <v>564000</v>
      </c>
      <c r="P16" s="103">
        <f>P17+P23+P29</f>
        <v>424000</v>
      </c>
      <c r="Q16" s="103">
        <f>Q17+Q23+Q29</f>
        <v>439000</v>
      </c>
      <c r="R16" s="103">
        <f>R17+R23+R29</f>
        <v>441000</v>
      </c>
      <c r="S16" s="103">
        <f>S17+S23+S29</f>
        <v>424000</v>
      </c>
      <c r="T16" s="103"/>
      <c r="U16" s="103">
        <f>U17+U23+U29</f>
        <v>0</v>
      </c>
      <c r="V16" s="103">
        <f>V17+V23+V29</f>
        <v>7000</v>
      </c>
      <c r="W16" s="103">
        <f>W17+W23+W29</f>
        <v>129000</v>
      </c>
      <c r="X16" s="103">
        <f t="shared" si="0"/>
        <v>136000</v>
      </c>
      <c r="Y16" s="103">
        <f t="shared" si="10"/>
        <v>32.075471698113205</v>
      </c>
      <c r="AA16" s="103">
        <f>AA17+AA23+AA29</f>
        <v>42500</v>
      </c>
      <c r="AB16" s="103">
        <f>AB17+AB23+AB29</f>
        <v>45500</v>
      </c>
      <c r="AC16" s="103">
        <f>AC17+AC23+AC29</f>
        <v>50000</v>
      </c>
      <c r="AD16" s="103">
        <f t="shared" si="1"/>
        <v>138000</v>
      </c>
      <c r="AE16" s="103">
        <f t="shared" si="13"/>
        <v>32.547169811320757</v>
      </c>
      <c r="AG16" s="103">
        <f t="shared" si="2"/>
        <v>274000</v>
      </c>
      <c r="AH16" s="103">
        <f t="shared" si="14"/>
        <v>64.622641509433961</v>
      </c>
      <c r="AJ16" s="103">
        <f>AJ17+AJ23+AJ29</f>
        <v>41000</v>
      </c>
      <c r="AK16" s="103">
        <f>AK17+AK23+AK29</f>
        <v>41000</v>
      </c>
      <c r="AL16" s="103">
        <f>AL17+AL23+AL29</f>
        <v>42000</v>
      </c>
      <c r="AM16" s="103">
        <f t="shared" si="3"/>
        <v>124000</v>
      </c>
      <c r="AN16" s="103">
        <f t="shared" si="17"/>
        <v>29.245283018867923</v>
      </c>
      <c r="AP16" s="103">
        <f>AP17+AP23+AP29</f>
        <v>18000</v>
      </c>
      <c r="AQ16" s="103">
        <f>AQ17+AQ23+AQ29</f>
        <v>6000</v>
      </c>
      <c r="AR16" s="103">
        <f>AR17+AR23+AR29</f>
        <v>2000</v>
      </c>
      <c r="AS16" s="103">
        <f t="shared" si="4"/>
        <v>26000</v>
      </c>
      <c r="AT16" s="103">
        <f t="shared" si="20"/>
        <v>6.132075471698113</v>
      </c>
      <c r="AV16" s="103">
        <f t="shared" si="5"/>
        <v>150000</v>
      </c>
      <c r="AW16" s="103">
        <f t="shared" si="21"/>
        <v>35.377358490566039</v>
      </c>
      <c r="AY16" s="103">
        <f t="shared" si="22"/>
        <v>424000</v>
      </c>
      <c r="AZ16" s="103">
        <f t="shared" si="23"/>
        <v>100</v>
      </c>
      <c r="BB16" s="102">
        <f t="shared" si="6"/>
        <v>0</v>
      </c>
      <c r="BC16" s="103">
        <f t="shared" si="7"/>
        <v>0</v>
      </c>
      <c r="BD16" s="103">
        <f t="shared" si="8"/>
        <v>424000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/>
      <c r="H17" s="106" t="s">
        <v>49</v>
      </c>
      <c r="I17" s="107"/>
      <c r="J17" s="108"/>
      <c r="K17" s="109"/>
      <c r="L17" s="110"/>
      <c r="M17" s="111"/>
      <c r="N17" s="112" t="s">
        <v>50</v>
      </c>
      <c r="O17" s="113">
        <v>12000</v>
      </c>
      <c r="P17" s="114">
        <f t="shared" ref="P17:S18" si="24">P18</f>
        <v>14000</v>
      </c>
      <c r="Q17" s="115">
        <f t="shared" si="24"/>
        <v>16000</v>
      </c>
      <c r="R17" s="116">
        <f t="shared" si="24"/>
        <v>18000</v>
      </c>
      <c r="S17" s="114">
        <f t="shared" si="24"/>
        <v>14000</v>
      </c>
      <c r="T17" s="114"/>
      <c r="U17" s="114">
        <f t="shared" ref="U17:X18" si="25">U18</f>
        <v>0</v>
      </c>
      <c r="V17" s="114">
        <f t="shared" si="25"/>
        <v>0</v>
      </c>
      <c r="W17" s="114">
        <f t="shared" si="25"/>
        <v>4000</v>
      </c>
      <c r="X17" s="114">
        <f t="shared" si="25"/>
        <v>4000</v>
      </c>
      <c r="Y17" s="114">
        <f t="shared" si="10"/>
        <v>28.571428571428573</v>
      </c>
      <c r="AA17" s="114">
        <f t="shared" ref="AA17:AC18" si="26">AA18</f>
        <v>2500</v>
      </c>
      <c r="AB17" s="114">
        <f t="shared" si="26"/>
        <v>1500</v>
      </c>
      <c r="AC17" s="114">
        <f t="shared" si="26"/>
        <v>1000</v>
      </c>
      <c r="AD17" s="114">
        <f>AD18</f>
        <v>5000</v>
      </c>
      <c r="AE17" s="114">
        <f t="shared" si="13"/>
        <v>35.714285714285715</v>
      </c>
      <c r="AG17" s="114">
        <f>AG18</f>
        <v>9000</v>
      </c>
      <c r="AH17" s="114">
        <f t="shared" si="14"/>
        <v>64.285714285714292</v>
      </c>
      <c r="AJ17" s="114">
        <f t="shared" ref="AJ17:AL18" si="27">AJ18</f>
        <v>1000</v>
      </c>
      <c r="AK17" s="114">
        <f t="shared" si="27"/>
        <v>1000</v>
      </c>
      <c r="AL17" s="114">
        <f t="shared" si="27"/>
        <v>2000</v>
      </c>
      <c r="AM17" s="114">
        <f>AM18</f>
        <v>4000</v>
      </c>
      <c r="AN17" s="114">
        <f t="shared" si="17"/>
        <v>28.571428571428573</v>
      </c>
      <c r="AP17" s="114">
        <f t="shared" ref="AP17:AR18" si="28">AP18</f>
        <v>1000</v>
      </c>
      <c r="AQ17" s="114">
        <f t="shared" si="28"/>
        <v>0</v>
      </c>
      <c r="AR17" s="114">
        <f t="shared" si="28"/>
        <v>0</v>
      </c>
      <c r="AS17" s="114">
        <f>AS18</f>
        <v>1000</v>
      </c>
      <c r="AT17" s="114">
        <f t="shared" si="20"/>
        <v>7.1428571428571432</v>
      </c>
      <c r="AV17" s="114">
        <f>AV18</f>
        <v>5000</v>
      </c>
      <c r="AW17" s="114">
        <f t="shared" si="21"/>
        <v>35.714285714285715</v>
      </c>
      <c r="AY17" s="114">
        <f t="shared" si="22"/>
        <v>14000</v>
      </c>
      <c r="AZ17" s="114">
        <f t="shared" si="23"/>
        <v>100</v>
      </c>
      <c r="BB17" s="114">
        <f t="shared" si="6"/>
        <v>0</v>
      </c>
      <c r="BC17" s="117">
        <f t="shared" si="7"/>
        <v>0</v>
      </c>
      <c r="BD17" s="114">
        <f t="shared" si="8"/>
        <v>14000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79"/>
      <c r="H18" s="80"/>
      <c r="I18" s="118">
        <v>2</v>
      </c>
      <c r="J18" s="78"/>
      <c r="K18" s="82"/>
      <c r="L18" s="83"/>
      <c r="M18" s="77"/>
      <c r="N18" s="119" t="s">
        <v>51</v>
      </c>
      <c r="O18" s="120">
        <v>12000</v>
      </c>
      <c r="P18" s="121">
        <f t="shared" si="24"/>
        <v>14000</v>
      </c>
      <c r="Q18" s="122">
        <f t="shared" si="24"/>
        <v>16000</v>
      </c>
      <c r="R18" s="123">
        <f t="shared" si="24"/>
        <v>18000</v>
      </c>
      <c r="S18" s="121">
        <f t="shared" si="24"/>
        <v>14000</v>
      </c>
      <c r="T18" s="121"/>
      <c r="U18" s="121">
        <f t="shared" si="25"/>
        <v>0</v>
      </c>
      <c r="V18" s="121">
        <f t="shared" si="25"/>
        <v>0</v>
      </c>
      <c r="W18" s="121">
        <f t="shared" si="25"/>
        <v>4000</v>
      </c>
      <c r="X18" s="121">
        <f t="shared" si="25"/>
        <v>4000</v>
      </c>
      <c r="Y18" s="121">
        <f t="shared" si="10"/>
        <v>28.571428571428573</v>
      </c>
      <c r="AA18" s="121">
        <f t="shared" si="26"/>
        <v>2500</v>
      </c>
      <c r="AB18" s="121">
        <f t="shared" si="26"/>
        <v>1500</v>
      </c>
      <c r="AC18" s="121">
        <f t="shared" si="26"/>
        <v>1000</v>
      </c>
      <c r="AD18" s="121">
        <f>AD19</f>
        <v>5000</v>
      </c>
      <c r="AE18" s="121">
        <f t="shared" si="13"/>
        <v>35.714285714285715</v>
      </c>
      <c r="AG18" s="121">
        <f>AG19</f>
        <v>9000</v>
      </c>
      <c r="AH18" s="121">
        <f t="shared" si="14"/>
        <v>64.285714285714292</v>
      </c>
      <c r="AJ18" s="121">
        <f t="shared" si="27"/>
        <v>1000</v>
      </c>
      <c r="AK18" s="121">
        <f t="shared" si="27"/>
        <v>1000</v>
      </c>
      <c r="AL18" s="121">
        <f t="shared" si="27"/>
        <v>2000</v>
      </c>
      <c r="AM18" s="121">
        <f>AM19</f>
        <v>4000</v>
      </c>
      <c r="AN18" s="121">
        <f t="shared" si="17"/>
        <v>28.571428571428573</v>
      </c>
      <c r="AP18" s="121">
        <f t="shared" si="28"/>
        <v>1000</v>
      </c>
      <c r="AQ18" s="121">
        <f t="shared" si="28"/>
        <v>0</v>
      </c>
      <c r="AR18" s="121">
        <f t="shared" si="28"/>
        <v>0</v>
      </c>
      <c r="AS18" s="121">
        <f>AS19</f>
        <v>1000</v>
      </c>
      <c r="AT18" s="121">
        <f t="shared" si="20"/>
        <v>7.1428571428571432</v>
      </c>
      <c r="AV18" s="121">
        <f>AV19</f>
        <v>5000</v>
      </c>
      <c r="AW18" s="121">
        <f t="shared" si="21"/>
        <v>35.714285714285715</v>
      </c>
      <c r="AY18" s="121">
        <f t="shared" si="22"/>
        <v>14000</v>
      </c>
      <c r="AZ18" s="121">
        <f t="shared" si="23"/>
        <v>100</v>
      </c>
      <c r="BB18" s="121">
        <f t="shared" si="6"/>
        <v>0</v>
      </c>
      <c r="BC18" s="117">
        <f t="shared" si="7"/>
        <v>0</v>
      </c>
      <c r="BD18" s="121">
        <f t="shared" si="8"/>
        <v>14000</v>
      </c>
      <c r="BE18" s="93"/>
    </row>
    <row r="19" spans="1:57" ht="24.95" customHeight="1" x14ac:dyDescent="0.2">
      <c r="A19" s="74"/>
      <c r="B19" s="76"/>
      <c r="C19" s="76"/>
      <c r="D19" s="77"/>
      <c r="E19" s="78"/>
      <c r="F19" s="76"/>
      <c r="G19" s="79"/>
      <c r="H19" s="80"/>
      <c r="I19" s="81"/>
      <c r="J19" s="124" t="s">
        <v>52</v>
      </c>
      <c r="K19" s="82"/>
      <c r="L19" s="83"/>
      <c r="M19" s="77"/>
      <c r="N19" s="101" t="s">
        <v>53</v>
      </c>
      <c r="O19" s="102">
        <v>12000</v>
      </c>
      <c r="P19" s="103">
        <f>P20+P21+P22</f>
        <v>14000</v>
      </c>
      <c r="Q19" s="125">
        <f>Q20+Q21+Q22</f>
        <v>16000</v>
      </c>
      <c r="R19" s="126">
        <f>R20+R21+R22</f>
        <v>18000</v>
      </c>
      <c r="S19" s="103">
        <f>S20+S21+S22</f>
        <v>14000</v>
      </c>
      <c r="T19" s="103"/>
      <c r="U19" s="103">
        <f>U20+U21+U22</f>
        <v>0</v>
      </c>
      <c r="V19" s="103">
        <f>V20+V21+V22</f>
        <v>0</v>
      </c>
      <c r="W19" s="103">
        <f>W20+W21+W22</f>
        <v>4000</v>
      </c>
      <c r="X19" s="103">
        <f>X20+X21+X22</f>
        <v>4000</v>
      </c>
      <c r="Y19" s="103">
        <f t="shared" si="10"/>
        <v>28.571428571428573</v>
      </c>
      <c r="AA19" s="103">
        <f>AA20+AA21+AA22</f>
        <v>2500</v>
      </c>
      <c r="AB19" s="103">
        <f>AB20+AB21+AB22</f>
        <v>1500</v>
      </c>
      <c r="AC19" s="103">
        <f>AC20+AC21+AC22</f>
        <v>1000</v>
      </c>
      <c r="AD19" s="103">
        <f>AD20+AD21+AD22</f>
        <v>5000</v>
      </c>
      <c r="AE19" s="103">
        <f t="shared" si="13"/>
        <v>35.714285714285715</v>
      </c>
      <c r="AG19" s="103">
        <f>AG20+AG21+AG22</f>
        <v>9000</v>
      </c>
      <c r="AH19" s="103">
        <f t="shared" si="14"/>
        <v>64.285714285714292</v>
      </c>
      <c r="AJ19" s="103">
        <f>AJ20+AJ21+AJ22</f>
        <v>1000</v>
      </c>
      <c r="AK19" s="103">
        <f>AK20+AK21+AK22</f>
        <v>1000</v>
      </c>
      <c r="AL19" s="103">
        <f>AL20+AL21+AL22</f>
        <v>2000</v>
      </c>
      <c r="AM19" s="103">
        <f>AM20+AM21+AM22</f>
        <v>4000</v>
      </c>
      <c r="AN19" s="103">
        <f t="shared" si="17"/>
        <v>28.571428571428573</v>
      </c>
      <c r="AP19" s="103">
        <f>AP20+AP21+AP22</f>
        <v>1000</v>
      </c>
      <c r="AQ19" s="103">
        <f>AQ20+AQ21+AQ22</f>
        <v>0</v>
      </c>
      <c r="AR19" s="103">
        <f>AR20+AR21+AR22</f>
        <v>0</v>
      </c>
      <c r="AS19" s="103">
        <f>AS20+AS21+AS22</f>
        <v>1000</v>
      </c>
      <c r="AT19" s="103">
        <f t="shared" si="20"/>
        <v>7.1428571428571432</v>
      </c>
      <c r="AV19" s="103">
        <f>AV20+AV21+AV22</f>
        <v>5000</v>
      </c>
      <c r="AW19" s="103">
        <f t="shared" si="21"/>
        <v>35.714285714285715</v>
      </c>
      <c r="AY19" s="103">
        <f t="shared" si="22"/>
        <v>14000</v>
      </c>
      <c r="AZ19" s="103">
        <f t="shared" si="23"/>
        <v>100</v>
      </c>
      <c r="BB19" s="103">
        <f t="shared" si="6"/>
        <v>0</v>
      </c>
      <c r="BC19" s="117">
        <f t="shared" si="7"/>
        <v>0</v>
      </c>
      <c r="BD19" s="103">
        <f t="shared" si="8"/>
        <v>14000</v>
      </c>
      <c r="BE19" s="93"/>
    </row>
    <row r="20" spans="1:57" ht="24.95" customHeight="1" x14ac:dyDescent="0.2">
      <c r="A20" s="74"/>
      <c r="B20" s="76"/>
      <c r="C20" s="76"/>
      <c r="D20" s="77"/>
      <c r="E20" s="78"/>
      <c r="F20" s="76"/>
      <c r="G20" s="79"/>
      <c r="H20" s="80"/>
      <c r="I20" s="81"/>
      <c r="J20" s="78"/>
      <c r="K20" s="127">
        <v>2</v>
      </c>
      <c r="L20" s="83"/>
      <c r="M20" s="77"/>
      <c r="N20" s="128" t="s">
        <v>54</v>
      </c>
      <c r="O20" s="129">
        <v>6000</v>
      </c>
      <c r="P20" s="117">
        <v>9000</v>
      </c>
      <c r="Q20" s="117">
        <v>11000</v>
      </c>
      <c r="R20" s="117">
        <v>12000</v>
      </c>
      <c r="S20" s="117">
        <v>9000</v>
      </c>
      <c r="T20" s="117"/>
      <c r="U20" s="117"/>
      <c r="V20" s="117"/>
      <c r="W20" s="117">
        <v>2000</v>
      </c>
      <c r="X20" s="117">
        <f>SUM(U20:W20)</f>
        <v>2000</v>
      </c>
      <c r="Y20" s="117">
        <f t="shared" si="10"/>
        <v>22.222222222222221</v>
      </c>
      <c r="AA20" s="117">
        <v>500</v>
      </c>
      <c r="AB20" s="117">
        <v>500</v>
      </c>
      <c r="AC20" s="117">
        <v>1000</v>
      </c>
      <c r="AD20" s="117">
        <f>SUM(AA20:AC20)</f>
        <v>2000</v>
      </c>
      <c r="AE20" s="117">
        <f t="shared" si="13"/>
        <v>22.222222222222221</v>
      </c>
      <c r="AG20" s="117">
        <f>X20+AD20</f>
        <v>4000</v>
      </c>
      <c r="AH20" s="117">
        <f t="shared" si="14"/>
        <v>44.444444444444443</v>
      </c>
      <c r="AJ20" s="117">
        <v>1000</v>
      </c>
      <c r="AK20" s="117">
        <v>1000</v>
      </c>
      <c r="AL20" s="117">
        <v>2000</v>
      </c>
      <c r="AM20" s="117">
        <f>SUM(AJ20:AL20)</f>
        <v>4000</v>
      </c>
      <c r="AN20" s="117">
        <f t="shared" si="17"/>
        <v>44.444444444444443</v>
      </c>
      <c r="AP20" s="117">
        <v>1000</v>
      </c>
      <c r="AQ20" s="117"/>
      <c r="AR20" s="117"/>
      <c r="AS20" s="117">
        <f>SUM(AP20:AR20)</f>
        <v>1000</v>
      </c>
      <c r="AT20" s="117">
        <f t="shared" si="20"/>
        <v>11.111111111111111</v>
      </c>
      <c r="AV20" s="117">
        <f>AM20+AS20</f>
        <v>5000</v>
      </c>
      <c r="AW20" s="117">
        <f t="shared" si="21"/>
        <v>55.555555555555557</v>
      </c>
      <c r="AY20" s="117">
        <f t="shared" si="22"/>
        <v>9000</v>
      </c>
      <c r="AZ20" s="117">
        <f t="shared" si="23"/>
        <v>100</v>
      </c>
      <c r="BB20" s="117">
        <f t="shared" si="6"/>
        <v>0</v>
      </c>
      <c r="BC20" s="117">
        <f t="shared" si="7"/>
        <v>0</v>
      </c>
      <c r="BD20" s="117">
        <f t="shared" si="8"/>
        <v>9000</v>
      </c>
      <c r="BE20" s="93"/>
    </row>
    <row r="21" spans="1:57" ht="24.95" customHeight="1" x14ac:dyDescent="0.2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5</v>
      </c>
      <c r="L21" s="83"/>
      <c r="M21" s="77"/>
      <c r="N21" s="128" t="s">
        <v>55</v>
      </c>
      <c r="O21" s="129">
        <v>1000</v>
      </c>
      <c r="P21" s="117">
        <v>2000</v>
      </c>
      <c r="Q21" s="117">
        <v>2000</v>
      </c>
      <c r="R21" s="117">
        <v>3000</v>
      </c>
      <c r="S21" s="117">
        <v>2000</v>
      </c>
      <c r="T21" s="117"/>
      <c r="U21" s="117"/>
      <c r="V21" s="117"/>
      <c r="W21" s="117">
        <v>1000</v>
      </c>
      <c r="X21" s="117">
        <f>SUM(U21:W21)</f>
        <v>1000</v>
      </c>
      <c r="Y21" s="117">
        <f t="shared" si="10"/>
        <v>50</v>
      </c>
      <c r="AA21" s="117">
        <v>1000</v>
      </c>
      <c r="AB21" s="117"/>
      <c r="AC21" s="117"/>
      <c r="AD21" s="117">
        <f>SUM(AA21:AC21)</f>
        <v>1000</v>
      </c>
      <c r="AE21" s="117">
        <f t="shared" si="13"/>
        <v>50</v>
      </c>
      <c r="AG21" s="117">
        <f>X21+AD21</f>
        <v>2000</v>
      </c>
      <c r="AH21" s="117">
        <f t="shared" si="14"/>
        <v>100</v>
      </c>
      <c r="AJ21" s="117"/>
      <c r="AK21" s="117"/>
      <c r="AL21" s="117"/>
      <c r="AM21" s="117">
        <f>SUM(AJ21:AL21)</f>
        <v>0</v>
      </c>
      <c r="AN21" s="117">
        <f t="shared" si="17"/>
        <v>0</v>
      </c>
      <c r="AP21" s="117"/>
      <c r="AQ21" s="117"/>
      <c r="AR21" s="117"/>
      <c r="AS21" s="117">
        <f>SUM(AP21:AR21)</f>
        <v>0</v>
      </c>
      <c r="AT21" s="117">
        <f t="shared" si="20"/>
        <v>0</v>
      </c>
      <c r="AV21" s="117">
        <f>AM21+AS21</f>
        <v>0</v>
      </c>
      <c r="AW21" s="117">
        <f t="shared" si="21"/>
        <v>0</v>
      </c>
      <c r="AY21" s="117">
        <f t="shared" si="22"/>
        <v>2000</v>
      </c>
      <c r="AZ21" s="117">
        <f t="shared" si="23"/>
        <v>100</v>
      </c>
      <c r="BB21" s="117">
        <f t="shared" si="6"/>
        <v>0</v>
      </c>
      <c r="BC21" s="117">
        <f t="shared" si="7"/>
        <v>0</v>
      </c>
      <c r="BD21" s="117">
        <f t="shared" si="8"/>
        <v>2000</v>
      </c>
      <c r="BE21" s="93"/>
    </row>
    <row r="22" spans="1:57" ht="24.95" customHeight="1" x14ac:dyDescent="0.2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7</v>
      </c>
      <c r="L22" s="83"/>
      <c r="M22" s="77"/>
      <c r="N22" s="128" t="s">
        <v>56</v>
      </c>
      <c r="O22" s="129">
        <v>5000</v>
      </c>
      <c r="P22" s="117">
        <v>3000</v>
      </c>
      <c r="Q22" s="117">
        <v>3000</v>
      </c>
      <c r="R22" s="117">
        <v>3000</v>
      </c>
      <c r="S22" s="117">
        <v>3000</v>
      </c>
      <c r="T22" s="117"/>
      <c r="U22" s="117"/>
      <c r="V22" s="117"/>
      <c r="W22" s="117">
        <v>1000</v>
      </c>
      <c r="X22" s="117">
        <f>SUM(U22:W22)</f>
        <v>1000</v>
      </c>
      <c r="Y22" s="117">
        <f t="shared" si="10"/>
        <v>33.333333333333336</v>
      </c>
      <c r="AA22" s="117">
        <v>1000</v>
      </c>
      <c r="AB22" s="117">
        <v>1000</v>
      </c>
      <c r="AC22" s="117"/>
      <c r="AD22" s="117">
        <f>SUM(AA22:AC22)</f>
        <v>2000</v>
      </c>
      <c r="AE22" s="117">
        <f t="shared" si="13"/>
        <v>66.666666666666671</v>
      </c>
      <c r="AG22" s="117">
        <f>X22+AD22</f>
        <v>3000</v>
      </c>
      <c r="AH22" s="117">
        <f t="shared" si="14"/>
        <v>100</v>
      </c>
      <c r="AJ22" s="117"/>
      <c r="AK22" s="117"/>
      <c r="AL22" s="117"/>
      <c r="AM22" s="117">
        <f>SUM(AJ22:AL22)</f>
        <v>0</v>
      </c>
      <c r="AN22" s="117">
        <f t="shared" si="17"/>
        <v>0</v>
      </c>
      <c r="AP22" s="117"/>
      <c r="AQ22" s="117"/>
      <c r="AR22" s="117"/>
      <c r="AS22" s="117"/>
      <c r="AT22" s="117">
        <f t="shared" si="20"/>
        <v>0</v>
      </c>
      <c r="AV22" s="117">
        <f>AM22+AS22</f>
        <v>0</v>
      </c>
      <c r="AW22" s="117">
        <f t="shared" si="21"/>
        <v>0</v>
      </c>
      <c r="AY22" s="117">
        <f t="shared" si="22"/>
        <v>3000</v>
      </c>
      <c r="AZ22" s="117">
        <f t="shared" si="23"/>
        <v>100</v>
      </c>
      <c r="BB22" s="117">
        <f t="shared" si="6"/>
        <v>0</v>
      </c>
      <c r="BC22" s="117">
        <f t="shared" si="7"/>
        <v>0</v>
      </c>
      <c r="BD22" s="117">
        <f t="shared" si="8"/>
        <v>3000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104"/>
      <c r="H23" s="130" t="s">
        <v>57</v>
      </c>
      <c r="I23" s="131"/>
      <c r="J23" s="132"/>
      <c r="K23" s="133"/>
      <c r="L23" s="134"/>
      <c r="M23" s="135"/>
      <c r="N23" s="136" t="s">
        <v>58</v>
      </c>
      <c r="O23" s="137">
        <v>5000</v>
      </c>
      <c r="P23" s="138">
        <f t="shared" ref="P23:S24" si="29">P24</f>
        <v>6000</v>
      </c>
      <c r="Q23" s="138">
        <f t="shared" si="29"/>
        <v>6000</v>
      </c>
      <c r="R23" s="138">
        <f t="shared" si="29"/>
        <v>6000</v>
      </c>
      <c r="S23" s="138">
        <f t="shared" si="29"/>
        <v>6000</v>
      </c>
      <c r="T23" s="139"/>
      <c r="U23" s="138">
        <f t="shared" ref="U23:W24" si="30">U24</f>
        <v>0</v>
      </c>
      <c r="V23" s="138">
        <f t="shared" si="30"/>
        <v>0</v>
      </c>
      <c r="W23" s="138">
        <f t="shared" si="30"/>
        <v>3000</v>
      </c>
      <c r="X23" s="138">
        <f>X24</f>
        <v>3000</v>
      </c>
      <c r="Y23" s="138">
        <f t="shared" si="10"/>
        <v>50</v>
      </c>
      <c r="AA23" s="138">
        <f t="shared" ref="AA23:AC24" si="31">AA24</f>
        <v>0</v>
      </c>
      <c r="AB23" s="138">
        <f t="shared" si="31"/>
        <v>0</v>
      </c>
      <c r="AC23" s="138">
        <f t="shared" si="31"/>
        <v>3000</v>
      </c>
      <c r="AD23" s="138">
        <f>AD24</f>
        <v>3000</v>
      </c>
      <c r="AE23" s="138">
        <f t="shared" si="13"/>
        <v>50</v>
      </c>
      <c r="AG23" s="138">
        <f>AG24</f>
        <v>6000</v>
      </c>
      <c r="AH23" s="138">
        <f t="shared" si="14"/>
        <v>100</v>
      </c>
      <c r="AJ23" s="138">
        <f t="shared" ref="AJ23:AL24" si="32">AJ24</f>
        <v>0</v>
      </c>
      <c r="AK23" s="138">
        <f t="shared" si="32"/>
        <v>0</v>
      </c>
      <c r="AL23" s="138">
        <f t="shared" si="32"/>
        <v>0</v>
      </c>
      <c r="AM23" s="138">
        <f>AM24</f>
        <v>0</v>
      </c>
      <c r="AN23" s="138">
        <f t="shared" si="17"/>
        <v>0</v>
      </c>
      <c r="AP23" s="138">
        <f t="shared" ref="AP23:AR24" si="33">AP24</f>
        <v>0</v>
      </c>
      <c r="AQ23" s="138">
        <f t="shared" si="33"/>
        <v>0</v>
      </c>
      <c r="AR23" s="138">
        <f t="shared" si="33"/>
        <v>0</v>
      </c>
      <c r="AS23" s="138">
        <f>AS24</f>
        <v>0</v>
      </c>
      <c r="AT23" s="138">
        <f t="shared" si="20"/>
        <v>0</v>
      </c>
      <c r="AV23" s="138">
        <f t="shared" ref="AV23:AV40" si="34">AM23+AS23</f>
        <v>0</v>
      </c>
      <c r="AW23" s="138">
        <f t="shared" si="21"/>
        <v>0</v>
      </c>
      <c r="AY23" s="138">
        <f>AY24</f>
        <v>6000</v>
      </c>
      <c r="AZ23" s="140">
        <f t="shared" si="23"/>
        <v>100</v>
      </c>
      <c r="BB23" s="138">
        <f t="shared" si="6"/>
        <v>0</v>
      </c>
      <c r="BC23" s="138">
        <f t="shared" ref="BC23:BC40" si="35">BB23/(P23/100)</f>
        <v>0</v>
      </c>
      <c r="BD23" s="138">
        <f t="shared" si="8"/>
        <v>6000</v>
      </c>
      <c r="BE23" s="141"/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118">
        <v>2</v>
      </c>
      <c r="J24" s="78"/>
      <c r="K24" s="82"/>
      <c r="L24" s="83"/>
      <c r="M24" s="77"/>
      <c r="N24" s="119" t="s">
        <v>51</v>
      </c>
      <c r="O24" s="120">
        <v>5000</v>
      </c>
      <c r="P24" s="121">
        <f t="shared" si="29"/>
        <v>6000</v>
      </c>
      <c r="Q24" s="121">
        <f t="shared" si="29"/>
        <v>6000</v>
      </c>
      <c r="R24" s="121">
        <f t="shared" si="29"/>
        <v>6000</v>
      </c>
      <c r="S24" s="121">
        <f t="shared" si="29"/>
        <v>6000</v>
      </c>
      <c r="T24" s="121"/>
      <c r="U24" s="121">
        <f t="shared" si="30"/>
        <v>0</v>
      </c>
      <c r="V24" s="121">
        <f t="shared" si="30"/>
        <v>0</v>
      </c>
      <c r="W24" s="121">
        <f t="shared" si="30"/>
        <v>3000</v>
      </c>
      <c r="X24" s="121">
        <f>X25</f>
        <v>3000</v>
      </c>
      <c r="Y24" s="121">
        <f t="shared" si="10"/>
        <v>50</v>
      </c>
      <c r="AA24" s="121">
        <f t="shared" si="31"/>
        <v>0</v>
      </c>
      <c r="AB24" s="121">
        <f t="shared" si="31"/>
        <v>0</v>
      </c>
      <c r="AC24" s="121">
        <f t="shared" si="31"/>
        <v>3000</v>
      </c>
      <c r="AD24" s="121">
        <f>AD25</f>
        <v>3000</v>
      </c>
      <c r="AE24" s="121">
        <f t="shared" si="13"/>
        <v>50</v>
      </c>
      <c r="AG24" s="121">
        <f>AG25</f>
        <v>6000</v>
      </c>
      <c r="AH24" s="121">
        <f t="shared" si="14"/>
        <v>100</v>
      </c>
      <c r="AJ24" s="121">
        <f t="shared" si="32"/>
        <v>0</v>
      </c>
      <c r="AK24" s="121">
        <f t="shared" si="32"/>
        <v>0</v>
      </c>
      <c r="AL24" s="121">
        <f t="shared" si="32"/>
        <v>0</v>
      </c>
      <c r="AM24" s="121">
        <f>AM25</f>
        <v>0</v>
      </c>
      <c r="AN24" s="121">
        <f t="shared" si="17"/>
        <v>0</v>
      </c>
      <c r="AP24" s="121">
        <f t="shared" si="33"/>
        <v>0</v>
      </c>
      <c r="AQ24" s="121">
        <f t="shared" si="33"/>
        <v>0</v>
      </c>
      <c r="AR24" s="121">
        <f t="shared" si="33"/>
        <v>0</v>
      </c>
      <c r="AS24" s="121">
        <f>AS25</f>
        <v>0</v>
      </c>
      <c r="AT24" s="121">
        <f t="shared" si="20"/>
        <v>0</v>
      </c>
      <c r="AV24" s="121">
        <f t="shared" si="34"/>
        <v>0</v>
      </c>
      <c r="AW24" s="121">
        <f t="shared" si="21"/>
        <v>0</v>
      </c>
      <c r="AY24" s="121">
        <f>AY25</f>
        <v>6000</v>
      </c>
      <c r="AZ24" s="142">
        <f t="shared" si="23"/>
        <v>100</v>
      </c>
      <c r="BB24" s="121">
        <f t="shared" si="6"/>
        <v>0</v>
      </c>
      <c r="BC24" s="121">
        <f t="shared" si="35"/>
        <v>0</v>
      </c>
      <c r="BD24" s="121">
        <f t="shared" si="8"/>
        <v>6000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124" t="s">
        <v>52</v>
      </c>
      <c r="K25" s="82"/>
      <c r="L25" s="83"/>
      <c r="M25" s="77"/>
      <c r="N25" s="101" t="s">
        <v>53</v>
      </c>
      <c r="O25" s="102">
        <v>5000</v>
      </c>
      <c r="P25" s="103">
        <f>P26+P27+P28</f>
        <v>6000</v>
      </c>
      <c r="Q25" s="125">
        <f>Q26+Q27+Q28</f>
        <v>6000</v>
      </c>
      <c r="R25" s="126">
        <f>R26+R27+R28</f>
        <v>6000</v>
      </c>
      <c r="S25" s="103">
        <f>S26+S27+S28</f>
        <v>6000</v>
      </c>
      <c r="T25" s="103"/>
      <c r="U25" s="103">
        <f>U26+U27+U28</f>
        <v>0</v>
      </c>
      <c r="V25" s="103">
        <f>V26+V27+V28</f>
        <v>0</v>
      </c>
      <c r="W25" s="103">
        <f>W26+W27+W28</f>
        <v>3000</v>
      </c>
      <c r="X25" s="103">
        <f>X26+X27+X28</f>
        <v>3000</v>
      </c>
      <c r="Y25" s="103">
        <f t="shared" si="10"/>
        <v>50</v>
      </c>
      <c r="AA25" s="103">
        <f>AA26+AA27+AA28</f>
        <v>0</v>
      </c>
      <c r="AB25" s="103">
        <f>AB26+AB27+AB28</f>
        <v>0</v>
      </c>
      <c r="AC25" s="103">
        <f>AC26+AC27+AC28</f>
        <v>3000</v>
      </c>
      <c r="AD25" s="103">
        <f>AD26+AD27+AD28</f>
        <v>3000</v>
      </c>
      <c r="AE25" s="103">
        <f t="shared" si="13"/>
        <v>50</v>
      </c>
      <c r="AG25" s="103">
        <f>AG26+AG27+AG28</f>
        <v>6000</v>
      </c>
      <c r="AH25" s="103">
        <f t="shared" si="14"/>
        <v>100</v>
      </c>
      <c r="AJ25" s="103">
        <f>AJ26+AJ27+AJ28</f>
        <v>0</v>
      </c>
      <c r="AK25" s="103">
        <f>AK26+AK27+AK28</f>
        <v>0</v>
      </c>
      <c r="AL25" s="103">
        <f>AL26+AL27+AL28</f>
        <v>0</v>
      </c>
      <c r="AM25" s="103">
        <f>AM26+AM27+AM28</f>
        <v>0</v>
      </c>
      <c r="AN25" s="103">
        <f t="shared" si="17"/>
        <v>0</v>
      </c>
      <c r="AP25" s="103">
        <f>AP26+AP27+AP28</f>
        <v>0</v>
      </c>
      <c r="AQ25" s="103">
        <f>AQ26+AQ27+AQ28</f>
        <v>0</v>
      </c>
      <c r="AR25" s="103">
        <f>AR26+AR27+AR28</f>
        <v>0</v>
      </c>
      <c r="AS25" s="103">
        <f>AS26+AS27+AS28</f>
        <v>0</v>
      </c>
      <c r="AT25" s="103">
        <f t="shared" si="20"/>
        <v>0</v>
      </c>
      <c r="AV25" s="103">
        <f t="shared" si="34"/>
        <v>0</v>
      </c>
      <c r="AW25" s="103">
        <f t="shared" si="21"/>
        <v>0</v>
      </c>
      <c r="AY25" s="103">
        <f>AY26+AY27+AY28</f>
        <v>6000</v>
      </c>
      <c r="AZ25" s="143">
        <f t="shared" si="23"/>
        <v>100</v>
      </c>
      <c r="BB25" s="103">
        <f t="shared" si="6"/>
        <v>0</v>
      </c>
      <c r="BC25" s="103">
        <f t="shared" si="35"/>
        <v>0</v>
      </c>
      <c r="BD25" s="103">
        <f t="shared" si="8"/>
        <v>6000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2</v>
      </c>
      <c r="L26" s="83"/>
      <c r="M26" s="77"/>
      <c r="N26" s="128" t="s">
        <v>54</v>
      </c>
      <c r="O26" s="129">
        <v>3000</v>
      </c>
      <c r="P26" s="117">
        <v>3000</v>
      </c>
      <c r="Q26" s="117">
        <v>3000</v>
      </c>
      <c r="R26" s="117">
        <v>3000</v>
      </c>
      <c r="S26" s="117">
        <v>3000</v>
      </c>
      <c r="T26" s="117"/>
      <c r="U26" s="117"/>
      <c r="V26" s="117"/>
      <c r="W26" s="117">
        <v>2000</v>
      </c>
      <c r="X26" s="117">
        <f>SUM(U26:W26)</f>
        <v>2000</v>
      </c>
      <c r="Y26" s="117">
        <f t="shared" si="10"/>
        <v>66.666666666666671</v>
      </c>
      <c r="AA26" s="117"/>
      <c r="AB26" s="117"/>
      <c r="AC26" s="117">
        <v>1000</v>
      </c>
      <c r="AD26" s="117">
        <f>SUM(AA26:AC26)</f>
        <v>1000</v>
      </c>
      <c r="AE26" s="117">
        <f t="shared" si="13"/>
        <v>33.333333333333336</v>
      </c>
      <c r="AG26" s="117">
        <f>X26+AD26</f>
        <v>3000</v>
      </c>
      <c r="AH26" s="117">
        <f t="shared" si="14"/>
        <v>100</v>
      </c>
      <c r="AJ26" s="117"/>
      <c r="AK26" s="117"/>
      <c r="AL26" s="117"/>
      <c r="AM26" s="117">
        <f>SUM(AJ26:AL26)</f>
        <v>0</v>
      </c>
      <c r="AN26" s="117">
        <f t="shared" si="17"/>
        <v>0</v>
      </c>
      <c r="AP26" s="117"/>
      <c r="AQ26" s="117"/>
      <c r="AR26" s="117"/>
      <c r="AS26" s="117">
        <f>SUM(AP26:AR26)</f>
        <v>0</v>
      </c>
      <c r="AT26" s="117">
        <f t="shared" si="20"/>
        <v>0</v>
      </c>
      <c r="AV26" s="117">
        <f t="shared" si="34"/>
        <v>0</v>
      </c>
      <c r="AW26" s="117">
        <f t="shared" si="21"/>
        <v>0</v>
      </c>
      <c r="AY26" s="117">
        <f>AG26+AV26</f>
        <v>3000</v>
      </c>
      <c r="AZ26" s="144">
        <f t="shared" si="23"/>
        <v>100</v>
      </c>
      <c r="BB26" s="117">
        <f t="shared" si="6"/>
        <v>0</v>
      </c>
      <c r="BC26" s="117">
        <f t="shared" si="35"/>
        <v>0</v>
      </c>
      <c r="BD26" s="117">
        <f t="shared" si="8"/>
        <v>3000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5</v>
      </c>
      <c r="L27" s="83"/>
      <c r="M27" s="77"/>
      <c r="N27" s="128" t="s">
        <v>55</v>
      </c>
      <c r="O27" s="129">
        <v>1000</v>
      </c>
      <c r="P27" s="117">
        <v>1000</v>
      </c>
      <c r="Q27" s="117">
        <v>1000</v>
      </c>
      <c r="R27" s="117">
        <v>1000</v>
      </c>
      <c r="S27" s="117">
        <v>1000</v>
      </c>
      <c r="T27" s="117"/>
      <c r="U27" s="117"/>
      <c r="V27" s="117"/>
      <c r="W27" s="117">
        <v>1000</v>
      </c>
      <c r="X27" s="117">
        <f>SUM(U27:W27)</f>
        <v>1000</v>
      </c>
      <c r="Y27" s="117">
        <f t="shared" si="10"/>
        <v>100</v>
      </c>
      <c r="AA27" s="117"/>
      <c r="AB27" s="117"/>
      <c r="AC27" s="117"/>
      <c r="AD27" s="117">
        <f>SUM(AA27:AC27)</f>
        <v>0</v>
      </c>
      <c r="AE27" s="117">
        <f t="shared" si="13"/>
        <v>0</v>
      </c>
      <c r="AG27" s="117">
        <f>X27+AD27</f>
        <v>1000</v>
      </c>
      <c r="AH27" s="117">
        <f t="shared" si="14"/>
        <v>100</v>
      </c>
      <c r="AJ27" s="117"/>
      <c r="AK27" s="117"/>
      <c r="AL27" s="117"/>
      <c r="AM27" s="117">
        <f>SUM(AJ27:AL27)</f>
        <v>0</v>
      </c>
      <c r="AN27" s="117">
        <f t="shared" si="17"/>
        <v>0</v>
      </c>
      <c r="AP27" s="117"/>
      <c r="AQ27" s="117"/>
      <c r="AR27" s="117"/>
      <c r="AS27" s="117">
        <f>SUM(AP27:AR27)</f>
        <v>0</v>
      </c>
      <c r="AT27" s="117">
        <f t="shared" si="20"/>
        <v>0</v>
      </c>
      <c r="AV27" s="117">
        <f t="shared" si="34"/>
        <v>0</v>
      </c>
      <c r="AW27" s="117">
        <f t="shared" si="21"/>
        <v>0</v>
      </c>
      <c r="AY27" s="117">
        <f>AG27+AV27</f>
        <v>1000</v>
      </c>
      <c r="AZ27" s="144">
        <f t="shared" si="23"/>
        <v>100</v>
      </c>
      <c r="BB27" s="117">
        <f t="shared" si="6"/>
        <v>0</v>
      </c>
      <c r="BC27" s="117">
        <f t="shared" si="35"/>
        <v>0</v>
      </c>
      <c r="BD27" s="117">
        <f t="shared" si="8"/>
        <v>1000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7</v>
      </c>
      <c r="L28" s="83"/>
      <c r="M28" s="77"/>
      <c r="N28" s="128" t="s">
        <v>56</v>
      </c>
      <c r="O28" s="129">
        <v>1000</v>
      </c>
      <c r="P28" s="117">
        <v>2000</v>
      </c>
      <c r="Q28" s="117">
        <v>2000</v>
      </c>
      <c r="R28" s="117">
        <v>2000</v>
      </c>
      <c r="S28" s="117">
        <v>2000</v>
      </c>
      <c r="T28" s="117"/>
      <c r="U28" s="117"/>
      <c r="V28" s="117"/>
      <c r="W28" s="117"/>
      <c r="X28" s="117">
        <f>SUM(U28:W28)</f>
        <v>0</v>
      </c>
      <c r="Y28" s="117">
        <f t="shared" si="10"/>
        <v>0</v>
      </c>
      <c r="AA28" s="117"/>
      <c r="AB28" s="117"/>
      <c r="AC28" s="117">
        <v>2000</v>
      </c>
      <c r="AD28" s="117">
        <f>SUM(AA28:AC28)</f>
        <v>2000</v>
      </c>
      <c r="AE28" s="117">
        <f t="shared" si="13"/>
        <v>100</v>
      </c>
      <c r="AG28" s="117">
        <f>X28+AD28</f>
        <v>2000</v>
      </c>
      <c r="AH28" s="117">
        <f t="shared" si="14"/>
        <v>100</v>
      </c>
      <c r="AJ28" s="117"/>
      <c r="AK28" s="117"/>
      <c r="AL28" s="117"/>
      <c r="AM28" s="117">
        <f>SUM(AJ28:AL28)</f>
        <v>0</v>
      </c>
      <c r="AN28" s="117">
        <f t="shared" si="17"/>
        <v>0</v>
      </c>
      <c r="AP28" s="117"/>
      <c r="AQ28" s="117"/>
      <c r="AR28" s="117"/>
      <c r="AS28" s="117">
        <f>SUM(AP28:AR28)</f>
        <v>0</v>
      </c>
      <c r="AT28" s="117">
        <f t="shared" si="20"/>
        <v>0</v>
      </c>
      <c r="AV28" s="117">
        <f t="shared" si="34"/>
        <v>0</v>
      </c>
      <c r="AW28" s="117">
        <f t="shared" si="21"/>
        <v>0</v>
      </c>
      <c r="AY28" s="117">
        <f>AG28+AV28</f>
        <v>2000</v>
      </c>
      <c r="AZ28" s="144">
        <f t="shared" si="23"/>
        <v>100</v>
      </c>
      <c r="BB28" s="117">
        <f t="shared" si="6"/>
        <v>0</v>
      </c>
      <c r="BC28" s="117">
        <f t="shared" si="35"/>
        <v>0</v>
      </c>
      <c r="BD28" s="117">
        <f t="shared" si="8"/>
        <v>2000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104"/>
      <c r="H29" s="145" t="s">
        <v>45</v>
      </c>
      <c r="I29" s="146"/>
      <c r="J29" s="147"/>
      <c r="K29" s="148"/>
      <c r="L29" s="149"/>
      <c r="M29" s="150"/>
      <c r="N29" s="151" t="s">
        <v>59</v>
      </c>
      <c r="O29" s="152">
        <v>547000</v>
      </c>
      <c r="P29" s="153">
        <f>P30</f>
        <v>404000</v>
      </c>
      <c r="Q29" s="153">
        <f>Q30</f>
        <v>417000</v>
      </c>
      <c r="R29" s="153">
        <f>R30</f>
        <v>417000</v>
      </c>
      <c r="S29" s="153">
        <f>S30</f>
        <v>404000</v>
      </c>
      <c r="T29" s="153"/>
      <c r="U29" s="153">
        <f>U30</f>
        <v>0</v>
      </c>
      <c r="V29" s="153">
        <f>V30</f>
        <v>7000</v>
      </c>
      <c r="W29" s="153">
        <f>W30</f>
        <v>122000</v>
      </c>
      <c r="X29" s="153">
        <f>X30</f>
        <v>129000</v>
      </c>
      <c r="Y29" s="153">
        <f t="shared" si="10"/>
        <v>31.93069306930693</v>
      </c>
      <c r="AA29" s="153">
        <f>AA30</f>
        <v>40000</v>
      </c>
      <c r="AB29" s="153">
        <f>AB30</f>
        <v>44000</v>
      </c>
      <c r="AC29" s="153">
        <f>AC30</f>
        <v>46000</v>
      </c>
      <c r="AD29" s="153">
        <f>AD30</f>
        <v>130000</v>
      </c>
      <c r="AE29" s="153">
        <f t="shared" si="13"/>
        <v>32.178217821782177</v>
      </c>
      <c r="AG29" s="153">
        <f t="shared" ref="AG29:AG40" si="36">X29+AD29</f>
        <v>259000</v>
      </c>
      <c r="AH29" s="153">
        <f t="shared" si="14"/>
        <v>64.10891089108911</v>
      </c>
      <c r="AJ29" s="153">
        <f>AJ30</f>
        <v>40000</v>
      </c>
      <c r="AK29" s="153">
        <f>AK30</f>
        <v>40000</v>
      </c>
      <c r="AL29" s="153">
        <f>AL30</f>
        <v>40000</v>
      </c>
      <c r="AM29" s="153">
        <f>AM30</f>
        <v>120000</v>
      </c>
      <c r="AN29" s="153">
        <f t="shared" si="17"/>
        <v>29.702970297029704</v>
      </c>
      <c r="AP29" s="153">
        <f>AP30</f>
        <v>17000</v>
      </c>
      <c r="AQ29" s="153">
        <f>AQ30</f>
        <v>6000</v>
      </c>
      <c r="AR29" s="153">
        <f>AR30</f>
        <v>2000</v>
      </c>
      <c r="AS29" s="153">
        <f>AS30</f>
        <v>25000</v>
      </c>
      <c r="AT29" s="153">
        <f t="shared" si="20"/>
        <v>6.1881188118811883</v>
      </c>
      <c r="AV29" s="153">
        <f t="shared" si="34"/>
        <v>145000</v>
      </c>
      <c r="AW29" s="153">
        <f t="shared" si="21"/>
        <v>35.89108910891089</v>
      </c>
      <c r="AY29" s="153">
        <f t="shared" ref="AY29:AY40" si="37">AG29+AV29</f>
        <v>404000</v>
      </c>
      <c r="AZ29" s="153">
        <f t="shared" si="23"/>
        <v>100</v>
      </c>
      <c r="BB29" s="152">
        <f t="shared" si="6"/>
        <v>0</v>
      </c>
      <c r="BC29" s="153">
        <f t="shared" si="35"/>
        <v>0</v>
      </c>
      <c r="BD29" s="153">
        <f t="shared" si="8"/>
        <v>404000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118">
        <v>2</v>
      </c>
      <c r="J30" s="78"/>
      <c r="K30" s="82"/>
      <c r="L30" s="83"/>
      <c r="M30" s="77"/>
      <c r="N30" s="119" t="s">
        <v>51</v>
      </c>
      <c r="O30" s="120">
        <v>547000</v>
      </c>
      <c r="P30" s="121">
        <f>P31+P34+P36</f>
        <v>404000</v>
      </c>
      <c r="Q30" s="122">
        <f>Q31+Q34+Q36</f>
        <v>417000</v>
      </c>
      <c r="R30" s="123">
        <f>R31+R34+R36</f>
        <v>417000</v>
      </c>
      <c r="S30" s="121">
        <f>S31+S34+S36</f>
        <v>404000</v>
      </c>
      <c r="T30" s="121"/>
      <c r="U30" s="121">
        <f>U31+U34+U36</f>
        <v>0</v>
      </c>
      <c r="V30" s="121">
        <f>V31+V34+V36</f>
        <v>7000</v>
      </c>
      <c r="W30" s="121">
        <f>W31+W34+W36</f>
        <v>122000</v>
      </c>
      <c r="X30" s="121">
        <f>X31+X34+X36</f>
        <v>129000</v>
      </c>
      <c r="Y30" s="121">
        <f t="shared" si="10"/>
        <v>31.93069306930693</v>
      </c>
      <c r="AA30" s="121">
        <f>AA31+AA34+AA36</f>
        <v>40000</v>
      </c>
      <c r="AB30" s="121">
        <f>AB31+AB34+AB36</f>
        <v>44000</v>
      </c>
      <c r="AC30" s="121">
        <f>AC31+AC34+AC36</f>
        <v>46000</v>
      </c>
      <c r="AD30" s="121">
        <f>AD31+AD34+AD36</f>
        <v>130000</v>
      </c>
      <c r="AE30" s="121">
        <f t="shared" si="13"/>
        <v>32.178217821782177</v>
      </c>
      <c r="AG30" s="121">
        <f t="shared" si="36"/>
        <v>259000</v>
      </c>
      <c r="AH30" s="121">
        <f t="shared" si="14"/>
        <v>64.10891089108911</v>
      </c>
      <c r="AJ30" s="121">
        <f>AJ31+AJ34+AJ36</f>
        <v>40000</v>
      </c>
      <c r="AK30" s="121">
        <f>AK31+AK34+AK36</f>
        <v>40000</v>
      </c>
      <c r="AL30" s="121">
        <f>AL31+AL34+AL36</f>
        <v>40000</v>
      </c>
      <c r="AM30" s="121">
        <f>AM31+AM34+AM36</f>
        <v>120000</v>
      </c>
      <c r="AN30" s="121">
        <f t="shared" si="17"/>
        <v>29.702970297029704</v>
      </c>
      <c r="AP30" s="121">
        <f>AP31+AP34+AP36</f>
        <v>17000</v>
      </c>
      <c r="AQ30" s="121">
        <f>AQ31+AQ34+AQ36</f>
        <v>6000</v>
      </c>
      <c r="AR30" s="121">
        <f>AR31+AR34+AR36</f>
        <v>2000</v>
      </c>
      <c r="AS30" s="121">
        <f>AS31+AS34+AS36</f>
        <v>25000</v>
      </c>
      <c r="AT30" s="121">
        <f t="shared" si="20"/>
        <v>6.1881188118811883</v>
      </c>
      <c r="AV30" s="121">
        <f t="shared" si="34"/>
        <v>145000</v>
      </c>
      <c r="AW30" s="121">
        <f t="shared" si="21"/>
        <v>35.89108910891089</v>
      </c>
      <c r="AY30" s="121">
        <f t="shared" si="37"/>
        <v>404000</v>
      </c>
      <c r="AZ30" s="121">
        <f t="shared" si="23"/>
        <v>100</v>
      </c>
      <c r="BB30" s="120">
        <f t="shared" si="6"/>
        <v>0</v>
      </c>
      <c r="BC30" s="121">
        <f t="shared" si="35"/>
        <v>0</v>
      </c>
      <c r="BD30" s="121">
        <f t="shared" si="8"/>
        <v>404000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81"/>
      <c r="J31" s="124" t="s">
        <v>60</v>
      </c>
      <c r="K31" s="82"/>
      <c r="L31" s="83"/>
      <c r="M31" s="77"/>
      <c r="N31" s="101" t="s">
        <v>61</v>
      </c>
      <c r="O31" s="102">
        <v>409000</v>
      </c>
      <c r="P31" s="103">
        <f>P32+P33</f>
        <v>348000</v>
      </c>
      <c r="Q31" s="125">
        <f>Q32+Q33</f>
        <v>353000</v>
      </c>
      <c r="R31" s="126">
        <f>R32+R33</f>
        <v>353000</v>
      </c>
      <c r="S31" s="103">
        <f>S32+S33</f>
        <v>348000</v>
      </c>
      <c r="T31" s="103"/>
      <c r="U31" s="103">
        <f>U32+U33</f>
        <v>0</v>
      </c>
      <c r="V31" s="103">
        <f>V32+V33</f>
        <v>7000</v>
      </c>
      <c r="W31" s="103">
        <f>W32+W33</f>
        <v>111000</v>
      </c>
      <c r="X31" s="103">
        <f>X32+X33</f>
        <v>118000</v>
      </c>
      <c r="Y31" s="103">
        <f t="shared" si="10"/>
        <v>33.908045977011497</v>
      </c>
      <c r="AA31" s="103">
        <f>AA32+AA33</f>
        <v>26000</v>
      </c>
      <c r="AB31" s="103">
        <f>AB32+AB33</f>
        <v>37000</v>
      </c>
      <c r="AC31" s="103">
        <f>AC32+AC33</f>
        <v>39000</v>
      </c>
      <c r="AD31" s="103">
        <f>AD32+AD33</f>
        <v>102000</v>
      </c>
      <c r="AE31" s="103">
        <f t="shared" si="13"/>
        <v>29.310344827586206</v>
      </c>
      <c r="AG31" s="103">
        <f t="shared" si="36"/>
        <v>220000</v>
      </c>
      <c r="AH31" s="103">
        <f t="shared" si="14"/>
        <v>63.218390804597703</v>
      </c>
      <c r="AJ31" s="103">
        <f>AJ32+AJ33</f>
        <v>35000</v>
      </c>
      <c r="AK31" s="103">
        <f>AK32+AK33</f>
        <v>37000</v>
      </c>
      <c r="AL31" s="103">
        <f>AL32+AL33</f>
        <v>37000</v>
      </c>
      <c r="AM31" s="103">
        <f>AM32+AM33</f>
        <v>109000</v>
      </c>
      <c r="AN31" s="103">
        <f t="shared" si="17"/>
        <v>31.321839080459771</v>
      </c>
      <c r="AP31" s="103">
        <f>AP32+AP33</f>
        <v>15000</v>
      </c>
      <c r="AQ31" s="103">
        <f>AQ32+AQ33</f>
        <v>4000</v>
      </c>
      <c r="AR31" s="103">
        <f>AR32+AR33</f>
        <v>0</v>
      </c>
      <c r="AS31" s="103">
        <f>AS32+AS33</f>
        <v>19000</v>
      </c>
      <c r="AT31" s="103">
        <f t="shared" si="20"/>
        <v>5.4597701149425291</v>
      </c>
      <c r="AV31" s="103">
        <f t="shared" si="34"/>
        <v>128000</v>
      </c>
      <c r="AW31" s="103">
        <f t="shared" si="21"/>
        <v>36.781609195402297</v>
      </c>
      <c r="AY31" s="103">
        <f t="shared" si="37"/>
        <v>348000</v>
      </c>
      <c r="AZ31" s="103">
        <f t="shared" si="23"/>
        <v>100</v>
      </c>
      <c r="BB31" s="102">
        <f t="shared" si="6"/>
        <v>0</v>
      </c>
      <c r="BC31" s="103">
        <f t="shared" si="35"/>
        <v>0</v>
      </c>
      <c r="BD31" s="103">
        <f t="shared" si="8"/>
        <v>348000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81"/>
      <c r="J32" s="78"/>
      <c r="K32" s="127">
        <v>1</v>
      </c>
      <c r="L32" s="83"/>
      <c r="M32" s="77"/>
      <c r="N32" s="128" t="s">
        <v>62</v>
      </c>
      <c r="O32" s="129">
        <v>365000</v>
      </c>
      <c r="P32" s="117">
        <v>300000</v>
      </c>
      <c r="Q32" s="117">
        <v>300000</v>
      </c>
      <c r="R32" s="117">
        <v>300000</v>
      </c>
      <c r="S32" s="117">
        <v>300000</v>
      </c>
      <c r="T32" s="117"/>
      <c r="U32" s="117"/>
      <c r="V32" s="117">
        <v>6000</v>
      </c>
      <c r="W32" s="117">
        <v>96000</v>
      </c>
      <c r="X32" s="117">
        <f>SUM(U32:W32)</f>
        <v>102000</v>
      </c>
      <c r="Y32" s="117">
        <f t="shared" si="10"/>
        <v>34</v>
      </c>
      <c r="AA32" s="117">
        <v>23000</v>
      </c>
      <c r="AB32" s="117">
        <v>33000</v>
      </c>
      <c r="AC32" s="117">
        <v>35000</v>
      </c>
      <c r="AD32" s="117">
        <f>SUM(AA32:AC32)</f>
        <v>91000</v>
      </c>
      <c r="AE32" s="117">
        <f t="shared" si="13"/>
        <v>30.333333333333332</v>
      </c>
      <c r="AG32" s="117">
        <f t="shared" si="36"/>
        <v>193000</v>
      </c>
      <c r="AH32" s="117">
        <f t="shared" si="14"/>
        <v>64.333333333333329</v>
      </c>
      <c r="AJ32" s="117">
        <v>32000</v>
      </c>
      <c r="AK32" s="117">
        <v>32000</v>
      </c>
      <c r="AL32" s="117">
        <v>32000</v>
      </c>
      <c r="AM32" s="117">
        <f>SUM(AJ32:AL32)</f>
        <v>96000</v>
      </c>
      <c r="AN32" s="117">
        <f t="shared" si="17"/>
        <v>32</v>
      </c>
      <c r="AP32" s="117">
        <v>11000</v>
      </c>
      <c r="AQ32" s="117"/>
      <c r="AR32" s="117"/>
      <c r="AS32" s="117">
        <f>SUM(AP32:AR32)</f>
        <v>11000</v>
      </c>
      <c r="AT32" s="117">
        <f t="shared" si="20"/>
        <v>3.6666666666666665</v>
      </c>
      <c r="AV32" s="117">
        <f t="shared" si="34"/>
        <v>107000</v>
      </c>
      <c r="AW32" s="117">
        <f t="shared" si="21"/>
        <v>35.666666666666664</v>
      </c>
      <c r="AY32" s="117">
        <f t="shared" si="37"/>
        <v>300000</v>
      </c>
      <c r="AZ32" s="117">
        <f t="shared" si="23"/>
        <v>100</v>
      </c>
      <c r="BB32" s="117">
        <f t="shared" si="6"/>
        <v>0</v>
      </c>
      <c r="BC32" s="117">
        <f t="shared" si="35"/>
        <v>0</v>
      </c>
      <c r="BD32" s="117">
        <f t="shared" si="8"/>
        <v>300000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81"/>
      <c r="J33" s="78"/>
      <c r="K33" s="127">
        <v>4</v>
      </c>
      <c r="L33" s="83"/>
      <c r="M33" s="77"/>
      <c r="N33" s="128" t="s">
        <v>63</v>
      </c>
      <c r="O33" s="129">
        <v>44000</v>
      </c>
      <c r="P33" s="117">
        <v>48000</v>
      </c>
      <c r="Q33" s="117">
        <v>53000</v>
      </c>
      <c r="R33" s="117">
        <v>53000</v>
      </c>
      <c r="S33" s="117">
        <v>48000</v>
      </c>
      <c r="T33" s="117"/>
      <c r="U33" s="117"/>
      <c r="V33" s="117">
        <v>1000</v>
      </c>
      <c r="W33" s="117">
        <v>15000</v>
      </c>
      <c r="X33" s="117">
        <f>SUM(U33:W33)</f>
        <v>16000</v>
      </c>
      <c r="Y33" s="117">
        <f t="shared" si="10"/>
        <v>33.333333333333336</v>
      </c>
      <c r="AA33" s="117">
        <v>3000</v>
      </c>
      <c r="AB33" s="117">
        <v>4000</v>
      </c>
      <c r="AC33" s="117">
        <v>4000</v>
      </c>
      <c r="AD33" s="117">
        <f>SUM(AA33:AC33)</f>
        <v>11000</v>
      </c>
      <c r="AE33" s="117">
        <f t="shared" si="13"/>
        <v>22.916666666666668</v>
      </c>
      <c r="AG33" s="117">
        <f t="shared" si="36"/>
        <v>27000</v>
      </c>
      <c r="AH33" s="117">
        <f t="shared" si="14"/>
        <v>56.25</v>
      </c>
      <c r="AJ33" s="117">
        <v>3000</v>
      </c>
      <c r="AK33" s="117">
        <v>5000</v>
      </c>
      <c r="AL33" s="117">
        <v>5000</v>
      </c>
      <c r="AM33" s="117">
        <f>SUM(AJ33:AL33)</f>
        <v>13000</v>
      </c>
      <c r="AN33" s="117">
        <f t="shared" si="17"/>
        <v>27.083333333333332</v>
      </c>
      <c r="AP33" s="117">
        <v>4000</v>
      </c>
      <c r="AQ33" s="117">
        <v>4000</v>
      </c>
      <c r="AR33" s="117"/>
      <c r="AS33" s="117">
        <f>SUM(AP33:AR33)</f>
        <v>8000</v>
      </c>
      <c r="AT33" s="117">
        <f t="shared" si="20"/>
        <v>16.666666666666668</v>
      </c>
      <c r="AV33" s="117">
        <f t="shared" si="34"/>
        <v>21000</v>
      </c>
      <c r="AW33" s="117">
        <f t="shared" si="21"/>
        <v>43.75</v>
      </c>
      <c r="AY33" s="117">
        <f t="shared" si="37"/>
        <v>48000</v>
      </c>
      <c r="AZ33" s="117">
        <f t="shared" si="23"/>
        <v>100</v>
      </c>
      <c r="BB33" s="117">
        <f t="shared" si="6"/>
        <v>0</v>
      </c>
      <c r="BC33" s="117">
        <f t="shared" si="35"/>
        <v>0</v>
      </c>
      <c r="BD33" s="117">
        <f t="shared" si="8"/>
        <v>48000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124" t="s">
        <v>64</v>
      </c>
      <c r="K34" s="82"/>
      <c r="L34" s="83"/>
      <c r="M34" s="77"/>
      <c r="N34" s="101" t="s">
        <v>65</v>
      </c>
      <c r="O34" s="102">
        <v>13000</v>
      </c>
      <c r="P34" s="103">
        <f>P35</f>
        <v>6000</v>
      </c>
      <c r="Q34" s="125">
        <f>Q35</f>
        <v>8000</v>
      </c>
      <c r="R34" s="126">
        <f>R35</f>
        <v>8000</v>
      </c>
      <c r="S34" s="103">
        <f>S35</f>
        <v>6000</v>
      </c>
      <c r="T34" s="103"/>
      <c r="U34" s="103">
        <f>U35</f>
        <v>0</v>
      </c>
      <c r="V34" s="103">
        <f>V35</f>
        <v>0</v>
      </c>
      <c r="W34" s="103">
        <f>W35</f>
        <v>4000</v>
      </c>
      <c r="X34" s="103">
        <f>X35</f>
        <v>4000</v>
      </c>
      <c r="Y34" s="103">
        <f t="shared" si="10"/>
        <v>66.666666666666671</v>
      </c>
      <c r="AA34" s="103">
        <f>AA35</f>
        <v>2000</v>
      </c>
      <c r="AB34" s="103">
        <f>AB35</f>
        <v>0</v>
      </c>
      <c r="AC34" s="103">
        <f>AC35</f>
        <v>0</v>
      </c>
      <c r="AD34" s="103">
        <f>AD35</f>
        <v>2000</v>
      </c>
      <c r="AE34" s="103">
        <f t="shared" si="13"/>
        <v>33.333333333333336</v>
      </c>
      <c r="AG34" s="103">
        <f t="shared" si="36"/>
        <v>6000</v>
      </c>
      <c r="AH34" s="103">
        <f t="shared" si="14"/>
        <v>100</v>
      </c>
      <c r="AJ34" s="103">
        <f>AJ35</f>
        <v>0</v>
      </c>
      <c r="AK34" s="103">
        <f>AK35</f>
        <v>0</v>
      </c>
      <c r="AL34" s="103">
        <f>AL35</f>
        <v>0</v>
      </c>
      <c r="AM34" s="103">
        <f>AM35</f>
        <v>0</v>
      </c>
      <c r="AN34" s="103">
        <f t="shared" si="17"/>
        <v>0</v>
      </c>
      <c r="AP34" s="103">
        <f>AP35</f>
        <v>0</v>
      </c>
      <c r="AQ34" s="103">
        <f>AQ35</f>
        <v>0</v>
      </c>
      <c r="AR34" s="103">
        <f>AR35</f>
        <v>0</v>
      </c>
      <c r="AS34" s="103">
        <f>AS35</f>
        <v>0</v>
      </c>
      <c r="AT34" s="103">
        <f t="shared" si="20"/>
        <v>0</v>
      </c>
      <c r="AV34" s="103">
        <f t="shared" si="34"/>
        <v>0</v>
      </c>
      <c r="AW34" s="103">
        <f t="shared" si="21"/>
        <v>0</v>
      </c>
      <c r="AY34" s="103">
        <f t="shared" si="37"/>
        <v>6000</v>
      </c>
      <c r="AZ34" s="103">
        <f t="shared" si="23"/>
        <v>100</v>
      </c>
      <c r="BB34" s="102">
        <f t="shared" si="6"/>
        <v>0</v>
      </c>
      <c r="BC34" s="103">
        <f t="shared" si="35"/>
        <v>0</v>
      </c>
      <c r="BD34" s="103">
        <f t="shared" si="8"/>
        <v>6000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78"/>
      <c r="K35" s="127">
        <v>4</v>
      </c>
      <c r="L35" s="83"/>
      <c r="M35" s="77"/>
      <c r="N35" s="128" t="s">
        <v>63</v>
      </c>
      <c r="O35" s="129">
        <v>13000</v>
      </c>
      <c r="P35" s="117">
        <v>6000</v>
      </c>
      <c r="Q35" s="117">
        <v>8000</v>
      </c>
      <c r="R35" s="117">
        <v>8000</v>
      </c>
      <c r="S35" s="117">
        <v>6000</v>
      </c>
      <c r="T35" s="117"/>
      <c r="U35" s="117"/>
      <c r="V35" s="117"/>
      <c r="W35" s="117">
        <v>4000</v>
      </c>
      <c r="X35" s="117">
        <f>SUM(U35:W35)</f>
        <v>4000</v>
      </c>
      <c r="Y35" s="117">
        <f t="shared" si="10"/>
        <v>66.666666666666671</v>
      </c>
      <c r="AA35" s="117">
        <v>2000</v>
      </c>
      <c r="AB35" s="117"/>
      <c r="AC35" s="117"/>
      <c r="AD35" s="117">
        <f>SUM(AA35:AC35)</f>
        <v>2000</v>
      </c>
      <c r="AE35" s="117">
        <f t="shared" si="13"/>
        <v>33.333333333333336</v>
      </c>
      <c r="AG35" s="117">
        <f t="shared" si="36"/>
        <v>6000</v>
      </c>
      <c r="AH35" s="117">
        <f t="shared" si="14"/>
        <v>100</v>
      </c>
      <c r="AJ35" s="117"/>
      <c r="AK35" s="117"/>
      <c r="AL35" s="117"/>
      <c r="AM35" s="117">
        <f>SUM(AJ35:AL35)</f>
        <v>0</v>
      </c>
      <c r="AN35" s="117">
        <f t="shared" si="17"/>
        <v>0</v>
      </c>
      <c r="AP35" s="117"/>
      <c r="AQ35" s="117"/>
      <c r="AR35" s="117"/>
      <c r="AS35" s="117">
        <f>SUM(AP35:AR35)</f>
        <v>0</v>
      </c>
      <c r="AT35" s="117">
        <f t="shared" si="20"/>
        <v>0</v>
      </c>
      <c r="AV35" s="117">
        <f t="shared" si="34"/>
        <v>0</v>
      </c>
      <c r="AW35" s="117">
        <f t="shared" si="21"/>
        <v>0</v>
      </c>
      <c r="AY35" s="117">
        <f t="shared" si="37"/>
        <v>6000</v>
      </c>
      <c r="AZ35" s="117">
        <f t="shared" si="23"/>
        <v>100</v>
      </c>
      <c r="BB35" s="117">
        <f t="shared" si="6"/>
        <v>0</v>
      </c>
      <c r="BC35" s="117">
        <f t="shared" si="35"/>
        <v>0</v>
      </c>
      <c r="BD35" s="117">
        <f t="shared" si="8"/>
        <v>6000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124" t="s">
        <v>52</v>
      </c>
      <c r="K36" s="82"/>
      <c r="L36" s="83"/>
      <c r="M36" s="77"/>
      <c r="N36" s="101" t="s">
        <v>53</v>
      </c>
      <c r="O36" s="102">
        <v>125000</v>
      </c>
      <c r="P36" s="103">
        <f>P38+P39+P37+P40</f>
        <v>50000</v>
      </c>
      <c r="Q36" s="103">
        <f>Q38+Q39+Q37+Q40</f>
        <v>56000</v>
      </c>
      <c r="R36" s="103">
        <f>R38+R39+R37+R40</f>
        <v>56000</v>
      </c>
      <c r="S36" s="103">
        <f>S38+S39+S37+S40</f>
        <v>50000</v>
      </c>
      <c r="T36" s="103"/>
      <c r="U36" s="103">
        <f>U38+U39+U37+U40</f>
        <v>0</v>
      </c>
      <c r="V36" s="103">
        <f>V38+V39+V37+V40</f>
        <v>0</v>
      </c>
      <c r="W36" s="103">
        <f>W38+W39+W37+W40</f>
        <v>7000</v>
      </c>
      <c r="X36" s="103">
        <f>X38+X39</f>
        <v>7000</v>
      </c>
      <c r="Y36" s="103">
        <f t="shared" si="10"/>
        <v>14</v>
      </c>
      <c r="AA36" s="103">
        <f>AA38+AA39+AA37+AA40</f>
        <v>12000</v>
      </c>
      <c r="AB36" s="103">
        <f>AB38+AB39+AB37+AB40</f>
        <v>7000</v>
      </c>
      <c r="AC36" s="103">
        <f>AC38+AC39+AC37+AC40</f>
        <v>7000</v>
      </c>
      <c r="AD36" s="103">
        <f>AD38+AD39+AD37+AD40</f>
        <v>26000</v>
      </c>
      <c r="AE36" s="103">
        <f t="shared" si="13"/>
        <v>52</v>
      </c>
      <c r="AG36" s="103">
        <f t="shared" si="36"/>
        <v>33000</v>
      </c>
      <c r="AH36" s="103">
        <f t="shared" si="14"/>
        <v>66</v>
      </c>
      <c r="AJ36" s="103">
        <f>AJ38+AJ39+AJ37+AJ40</f>
        <v>5000</v>
      </c>
      <c r="AK36" s="103">
        <f>AK38+AK39+AK37+AK40</f>
        <v>3000</v>
      </c>
      <c r="AL36" s="103">
        <f>AL38+AL39+AL37+AL40</f>
        <v>3000</v>
      </c>
      <c r="AM36" s="103">
        <f>AM38+AM39</f>
        <v>11000</v>
      </c>
      <c r="AN36" s="103">
        <f t="shared" si="17"/>
        <v>22</v>
      </c>
      <c r="AP36" s="103">
        <f>AP38+AP39+AP37+AP40</f>
        <v>2000</v>
      </c>
      <c r="AQ36" s="103">
        <f>AQ38+AQ39+AQ37+AQ40</f>
        <v>2000</v>
      </c>
      <c r="AR36" s="103">
        <f>AR38+AR39+AR37+AR40</f>
        <v>2000</v>
      </c>
      <c r="AS36" s="103">
        <f>AS38+AS39</f>
        <v>6000</v>
      </c>
      <c r="AT36" s="103">
        <f t="shared" si="20"/>
        <v>12</v>
      </c>
      <c r="AV36" s="103">
        <f t="shared" si="34"/>
        <v>17000</v>
      </c>
      <c r="AW36" s="103">
        <f t="shared" si="21"/>
        <v>34</v>
      </c>
      <c r="AY36" s="103">
        <f t="shared" si="37"/>
        <v>50000</v>
      </c>
      <c r="AZ36" s="103">
        <f t="shared" si="23"/>
        <v>100</v>
      </c>
      <c r="BB36" s="102">
        <f t="shared" si="6"/>
        <v>0</v>
      </c>
      <c r="BC36" s="103">
        <f t="shared" si="35"/>
        <v>0</v>
      </c>
      <c r="BD36" s="103">
        <f t="shared" si="8"/>
        <v>50000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154"/>
      <c r="K37" s="155">
        <v>2</v>
      </c>
      <c r="L37" s="156"/>
      <c r="M37" s="157"/>
      <c r="N37" s="158" t="s">
        <v>54</v>
      </c>
      <c r="O37" s="159">
        <v>0</v>
      </c>
      <c r="P37" s="160">
        <v>5000</v>
      </c>
      <c r="Q37" s="160">
        <v>6000</v>
      </c>
      <c r="R37" s="160">
        <v>6000</v>
      </c>
      <c r="S37" s="160">
        <v>5000</v>
      </c>
      <c r="T37" s="117"/>
      <c r="U37" s="117"/>
      <c r="V37" s="117"/>
      <c r="W37" s="117"/>
      <c r="X37" s="117">
        <f>SUM(U37:W37)</f>
        <v>0</v>
      </c>
      <c r="Y37" s="117">
        <f t="shared" si="10"/>
        <v>0</v>
      </c>
      <c r="AA37" s="117">
        <v>5000</v>
      </c>
      <c r="AB37" s="117"/>
      <c r="AC37" s="117"/>
      <c r="AD37" s="117">
        <f>SUM(AA37:AC37)</f>
        <v>5000</v>
      </c>
      <c r="AE37" s="117">
        <f t="shared" si="13"/>
        <v>100</v>
      </c>
      <c r="AG37" s="117">
        <f t="shared" si="36"/>
        <v>5000</v>
      </c>
      <c r="AH37" s="117">
        <f t="shared" si="14"/>
        <v>100</v>
      </c>
      <c r="AJ37" s="117"/>
      <c r="AK37" s="117"/>
      <c r="AL37" s="117"/>
      <c r="AM37" s="117">
        <f>SUM(AJ37:AL37)</f>
        <v>0</v>
      </c>
      <c r="AN37" s="117">
        <f t="shared" si="17"/>
        <v>0</v>
      </c>
      <c r="AP37" s="117"/>
      <c r="AQ37" s="117"/>
      <c r="AR37" s="117"/>
      <c r="AS37" s="117">
        <f>SUM(AP37:AR37)</f>
        <v>0</v>
      </c>
      <c r="AT37" s="117">
        <f t="shared" si="20"/>
        <v>0</v>
      </c>
      <c r="AV37" s="117">
        <f t="shared" si="34"/>
        <v>0</v>
      </c>
      <c r="AW37" s="117">
        <f t="shared" si="21"/>
        <v>0</v>
      </c>
      <c r="AY37" s="117">
        <f t="shared" si="37"/>
        <v>5000</v>
      </c>
      <c r="AZ37" s="117">
        <f t="shared" si="23"/>
        <v>100</v>
      </c>
      <c r="BB37" s="117">
        <f t="shared" si="6"/>
        <v>0</v>
      </c>
      <c r="BC37" s="117">
        <f t="shared" si="35"/>
        <v>0</v>
      </c>
      <c r="BD37" s="117">
        <f t="shared" si="8"/>
        <v>5000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61"/>
      <c r="K38" s="162">
        <v>3</v>
      </c>
      <c r="L38" s="163"/>
      <c r="M38" s="164"/>
      <c r="N38" s="165" t="s">
        <v>66</v>
      </c>
      <c r="O38" s="166">
        <v>0</v>
      </c>
      <c r="P38" s="117">
        <v>35000</v>
      </c>
      <c r="Q38" s="117">
        <v>38000</v>
      </c>
      <c r="R38" s="117">
        <v>38000</v>
      </c>
      <c r="S38" s="117">
        <v>35000</v>
      </c>
      <c r="T38" s="167"/>
      <c r="U38" s="117"/>
      <c r="V38" s="117"/>
      <c r="W38" s="117">
        <v>4000</v>
      </c>
      <c r="X38" s="117">
        <f>SUM(U38:W38)</f>
        <v>4000</v>
      </c>
      <c r="Y38" s="117">
        <f t="shared" si="10"/>
        <v>11.428571428571429</v>
      </c>
      <c r="AA38" s="117">
        <v>5000</v>
      </c>
      <c r="AB38" s="117">
        <v>5000</v>
      </c>
      <c r="AC38" s="117">
        <v>5000</v>
      </c>
      <c r="AD38" s="117">
        <f>SUM(AA38:AC38)</f>
        <v>15000</v>
      </c>
      <c r="AE38" s="117">
        <f t="shared" si="13"/>
        <v>42.857142857142854</v>
      </c>
      <c r="AG38" s="117">
        <f t="shared" si="36"/>
        <v>19000</v>
      </c>
      <c r="AH38" s="117">
        <f t="shared" si="14"/>
        <v>54.285714285714285</v>
      </c>
      <c r="AJ38" s="117">
        <v>4000</v>
      </c>
      <c r="AK38" s="117">
        <v>3000</v>
      </c>
      <c r="AL38" s="117">
        <v>3000</v>
      </c>
      <c r="AM38" s="117">
        <f>SUM(AJ38:AL38)</f>
        <v>10000</v>
      </c>
      <c r="AN38" s="117">
        <f t="shared" si="17"/>
        <v>28.571428571428573</v>
      </c>
      <c r="AP38" s="117">
        <v>2000</v>
      </c>
      <c r="AQ38" s="117">
        <v>2000</v>
      </c>
      <c r="AR38" s="117">
        <v>2000</v>
      </c>
      <c r="AS38" s="117">
        <f>SUM(AP38:AR38)</f>
        <v>6000</v>
      </c>
      <c r="AT38" s="117">
        <f t="shared" si="20"/>
        <v>17.142857142857142</v>
      </c>
      <c r="AV38" s="117">
        <f t="shared" si="34"/>
        <v>16000</v>
      </c>
      <c r="AW38" s="117">
        <f t="shared" si="21"/>
        <v>45.714285714285715</v>
      </c>
      <c r="AY38" s="117">
        <f t="shared" si="37"/>
        <v>35000</v>
      </c>
      <c r="AZ38" s="117">
        <f t="shared" si="23"/>
        <v>100</v>
      </c>
      <c r="BB38" s="117">
        <f t="shared" si="6"/>
        <v>0</v>
      </c>
      <c r="BC38" s="117">
        <f t="shared" si="35"/>
        <v>0</v>
      </c>
      <c r="BD38" s="117">
        <f t="shared" si="8"/>
        <v>35000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5</v>
      </c>
      <c r="L39" s="83"/>
      <c r="M39" s="77"/>
      <c r="N39" s="128" t="s">
        <v>55</v>
      </c>
      <c r="O39" s="129">
        <v>125000</v>
      </c>
      <c r="P39" s="117">
        <v>7000</v>
      </c>
      <c r="Q39" s="117">
        <v>9000</v>
      </c>
      <c r="R39" s="117">
        <v>9000</v>
      </c>
      <c r="S39" s="117">
        <v>7000</v>
      </c>
      <c r="T39" s="129"/>
      <c r="U39" s="129"/>
      <c r="V39" s="129"/>
      <c r="W39" s="129">
        <v>3000</v>
      </c>
      <c r="X39" s="129">
        <f>SUM(U39:W39)</f>
        <v>3000</v>
      </c>
      <c r="Y39" s="129">
        <f t="shared" si="10"/>
        <v>42.857142857142854</v>
      </c>
      <c r="AA39" s="129">
        <v>1000</v>
      </c>
      <c r="AB39" s="129">
        <v>1000</v>
      </c>
      <c r="AC39" s="129">
        <v>1000</v>
      </c>
      <c r="AD39" s="129">
        <f>SUM(AA39:AC39)</f>
        <v>3000</v>
      </c>
      <c r="AE39" s="129">
        <f t="shared" si="13"/>
        <v>42.857142857142854</v>
      </c>
      <c r="AG39" s="129">
        <f t="shared" si="36"/>
        <v>6000</v>
      </c>
      <c r="AH39" s="129">
        <f t="shared" si="14"/>
        <v>85.714285714285708</v>
      </c>
      <c r="AJ39" s="129">
        <v>1000</v>
      </c>
      <c r="AK39" s="129"/>
      <c r="AL39" s="129"/>
      <c r="AM39" s="129">
        <f>SUM(AJ39:AL39)</f>
        <v>1000</v>
      </c>
      <c r="AN39" s="129">
        <f t="shared" si="17"/>
        <v>14.285714285714286</v>
      </c>
      <c r="AP39" s="129"/>
      <c r="AQ39" s="129"/>
      <c r="AR39" s="129"/>
      <c r="AS39" s="129">
        <f>SUM(AP39:AR39)</f>
        <v>0</v>
      </c>
      <c r="AT39" s="129">
        <f t="shared" si="20"/>
        <v>0</v>
      </c>
      <c r="AV39" s="129">
        <f t="shared" si="34"/>
        <v>1000</v>
      </c>
      <c r="AW39" s="129">
        <f t="shared" si="21"/>
        <v>14.285714285714286</v>
      </c>
      <c r="AY39" s="129">
        <f t="shared" si="37"/>
        <v>7000</v>
      </c>
      <c r="AZ39" s="129">
        <f t="shared" si="23"/>
        <v>100</v>
      </c>
      <c r="BB39" s="129">
        <f t="shared" si="6"/>
        <v>0</v>
      </c>
      <c r="BC39" s="129">
        <f t="shared" si="35"/>
        <v>0</v>
      </c>
      <c r="BD39" s="129">
        <f t="shared" si="8"/>
        <v>7000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154"/>
      <c r="K40" s="155">
        <v>7</v>
      </c>
      <c r="L40" s="156"/>
      <c r="M40" s="157"/>
      <c r="N40" s="158" t="s">
        <v>56</v>
      </c>
      <c r="O40" s="129"/>
      <c r="P40" s="117">
        <v>3000</v>
      </c>
      <c r="Q40" s="117">
        <v>3000</v>
      </c>
      <c r="R40" s="117">
        <v>3000</v>
      </c>
      <c r="S40" s="117">
        <v>3000</v>
      </c>
      <c r="T40" s="168"/>
      <c r="U40" s="129"/>
      <c r="V40" s="129"/>
      <c r="W40" s="129"/>
      <c r="X40" s="129">
        <f>SUM(U40:W40)</f>
        <v>0</v>
      </c>
      <c r="Y40" s="129">
        <f t="shared" si="10"/>
        <v>0</v>
      </c>
      <c r="AA40" s="129">
        <v>1000</v>
      </c>
      <c r="AB40" s="129">
        <v>1000</v>
      </c>
      <c r="AC40" s="129">
        <v>1000</v>
      </c>
      <c r="AD40" s="129">
        <f>SUM(AA40:AC40)</f>
        <v>3000</v>
      </c>
      <c r="AE40" s="129">
        <f t="shared" si="13"/>
        <v>100</v>
      </c>
      <c r="AG40" s="129">
        <f t="shared" si="36"/>
        <v>3000</v>
      </c>
      <c r="AH40" s="129">
        <f t="shared" si="14"/>
        <v>100</v>
      </c>
      <c r="AJ40" s="129"/>
      <c r="AK40" s="129"/>
      <c r="AL40" s="129"/>
      <c r="AM40" s="129">
        <f>SUM(AJ40:AL40)</f>
        <v>0</v>
      </c>
      <c r="AN40" s="129">
        <f t="shared" si="17"/>
        <v>0</v>
      </c>
      <c r="AP40" s="129"/>
      <c r="AQ40" s="129"/>
      <c r="AR40" s="129"/>
      <c r="AS40" s="129">
        <f>SUM(AP40:AR40)</f>
        <v>0</v>
      </c>
      <c r="AT40" s="129">
        <f t="shared" si="20"/>
        <v>0</v>
      </c>
      <c r="AV40" s="129">
        <f t="shared" si="34"/>
        <v>0</v>
      </c>
      <c r="AW40" s="129">
        <f t="shared" si="21"/>
        <v>0</v>
      </c>
      <c r="AY40" s="129">
        <f t="shared" si="37"/>
        <v>3000</v>
      </c>
      <c r="AZ40" s="129">
        <f t="shared" si="23"/>
        <v>100</v>
      </c>
      <c r="BB40" s="129">
        <f t="shared" si="6"/>
        <v>0</v>
      </c>
      <c r="BC40" s="129">
        <f t="shared" si="35"/>
        <v>0</v>
      </c>
      <c r="BD40" s="129">
        <f t="shared" si="8"/>
        <v>3000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104"/>
      <c r="H41" s="169" t="s">
        <v>43</v>
      </c>
      <c r="I41" s="81"/>
      <c r="J41" s="78"/>
      <c r="K41" s="82"/>
      <c r="L41" s="83"/>
      <c r="M41" s="77"/>
      <c r="N41" s="101" t="s">
        <v>67</v>
      </c>
      <c r="O41" s="102">
        <v>5225000</v>
      </c>
      <c r="P41" s="103">
        <f>P42</f>
        <v>12826500</v>
      </c>
      <c r="Q41" s="125">
        <f>Q42</f>
        <v>14193500</v>
      </c>
      <c r="R41" s="126">
        <f>R42</f>
        <v>15540500</v>
      </c>
      <c r="S41" s="103">
        <f>S42</f>
        <v>12826500</v>
      </c>
      <c r="T41" s="103"/>
      <c r="U41" s="103">
        <f>U42</f>
        <v>828000</v>
      </c>
      <c r="V41" s="103">
        <f>V42</f>
        <v>1223000</v>
      </c>
      <c r="W41" s="103">
        <f>W42</f>
        <v>27500</v>
      </c>
      <c r="X41" s="103">
        <f t="shared" ref="X41:X53" si="38">U41+V41+W41</f>
        <v>2078500</v>
      </c>
      <c r="Y41" s="103">
        <f t="shared" si="10"/>
        <v>16.204732389973881</v>
      </c>
      <c r="AA41" s="103">
        <f>AA42</f>
        <v>1129000</v>
      </c>
      <c r="AB41" s="103">
        <f>AB42</f>
        <v>1143500</v>
      </c>
      <c r="AC41" s="103">
        <f>AC42</f>
        <v>1185000</v>
      </c>
      <c r="AD41" s="103">
        <f>AA41+AB41+AC41</f>
        <v>3457500</v>
      </c>
      <c r="AE41" s="103">
        <f t="shared" si="13"/>
        <v>26.955911589287801</v>
      </c>
      <c r="AG41" s="103">
        <f>X41+AD41</f>
        <v>5536000</v>
      </c>
      <c r="AH41" s="103">
        <f t="shared" si="14"/>
        <v>43.160643979261685</v>
      </c>
      <c r="AJ41" s="103">
        <f>AJ42</f>
        <v>1150500</v>
      </c>
      <c r="AK41" s="103">
        <f>AK42</f>
        <v>1143500</v>
      </c>
      <c r="AL41" s="103">
        <f>AL42</f>
        <v>897000</v>
      </c>
      <c r="AM41" s="103">
        <f>AJ41+AK41+AL41</f>
        <v>3191000</v>
      </c>
      <c r="AN41" s="103">
        <f t="shared" si="17"/>
        <v>24.87818188905781</v>
      </c>
      <c r="AP41" s="103">
        <f>AP42</f>
        <v>846000</v>
      </c>
      <c r="AQ41" s="103">
        <f>AQ42</f>
        <v>976500</v>
      </c>
      <c r="AR41" s="103">
        <f>AR42</f>
        <v>2277000</v>
      </c>
      <c r="AS41" s="103">
        <f>AP41+AQ41+AR41</f>
        <v>4099500</v>
      </c>
      <c r="AT41" s="103">
        <f t="shared" si="20"/>
        <v>31.961174131680504</v>
      </c>
      <c r="AV41" s="103">
        <f>AM41+AS41</f>
        <v>7290500</v>
      </c>
      <c r="AW41" s="103">
        <f t="shared" si="21"/>
        <v>56.839356020738315</v>
      </c>
      <c r="AY41" s="103">
        <f t="shared" si="22"/>
        <v>12826500</v>
      </c>
      <c r="AZ41" s="103">
        <f t="shared" si="23"/>
        <v>100</v>
      </c>
      <c r="BB41" s="102">
        <f t="shared" si="6"/>
        <v>0</v>
      </c>
      <c r="BC41" s="103">
        <f t="shared" ref="BC41:BC53" si="39">BB41/(S41/100)</f>
        <v>0</v>
      </c>
      <c r="BD41" s="103">
        <f t="shared" si="8"/>
        <v>12826500</v>
      </c>
      <c r="BE41" s="93"/>
    </row>
    <row r="42" spans="1:57" ht="24.95" customHeight="1" thickBot="1" x14ac:dyDescent="0.25">
      <c r="A42" s="74"/>
      <c r="B42" s="76"/>
      <c r="C42" s="76"/>
      <c r="D42" s="77"/>
      <c r="E42" s="78"/>
      <c r="F42" s="76"/>
      <c r="G42" s="79"/>
      <c r="H42" s="80"/>
      <c r="I42" s="118">
        <v>2</v>
      </c>
      <c r="J42" s="78"/>
      <c r="K42" s="82"/>
      <c r="L42" s="83"/>
      <c r="M42" s="77"/>
      <c r="N42" s="119" t="s">
        <v>51</v>
      </c>
      <c r="O42" s="120">
        <v>5225000</v>
      </c>
      <c r="P42" s="121">
        <f>P43+P46+P49</f>
        <v>12826500</v>
      </c>
      <c r="Q42" s="122">
        <f>Q43+Q46+Q49</f>
        <v>14193500</v>
      </c>
      <c r="R42" s="123">
        <f>R43+R46+R49</f>
        <v>15540500</v>
      </c>
      <c r="S42" s="121">
        <f>S43+S46+S49</f>
        <v>12826500</v>
      </c>
      <c r="T42" s="121"/>
      <c r="U42" s="121">
        <f>U43+U46+U49</f>
        <v>828000</v>
      </c>
      <c r="V42" s="121">
        <f>V43+V46+V49</f>
        <v>1223000</v>
      </c>
      <c r="W42" s="121">
        <f>W43+W46+W49</f>
        <v>27500</v>
      </c>
      <c r="X42" s="121">
        <f t="shared" si="38"/>
        <v>2078500</v>
      </c>
      <c r="Y42" s="121">
        <f t="shared" si="10"/>
        <v>16.204732389973881</v>
      </c>
      <c r="AA42" s="121">
        <f>AA43+AA46+AA49</f>
        <v>1129000</v>
      </c>
      <c r="AB42" s="121">
        <f>AB43+AB46+AB49</f>
        <v>1143500</v>
      </c>
      <c r="AC42" s="121">
        <f>AC43+AC46+AC49</f>
        <v>1185000</v>
      </c>
      <c r="AD42" s="121">
        <f>AA42+AB42+AC42</f>
        <v>3457500</v>
      </c>
      <c r="AE42" s="121">
        <f t="shared" si="13"/>
        <v>26.955911589287801</v>
      </c>
      <c r="AG42" s="121">
        <f>X42+AD42</f>
        <v>5536000</v>
      </c>
      <c r="AH42" s="121">
        <f t="shared" si="14"/>
        <v>43.160643979261685</v>
      </c>
      <c r="AJ42" s="121">
        <f>AJ43+AJ46+AJ49</f>
        <v>1150500</v>
      </c>
      <c r="AK42" s="121">
        <f>AK43+AK46+AK49</f>
        <v>1143500</v>
      </c>
      <c r="AL42" s="121">
        <f>AL43+AL46+AL49</f>
        <v>897000</v>
      </c>
      <c r="AM42" s="121">
        <f>AJ42+AK42+AL42</f>
        <v>3191000</v>
      </c>
      <c r="AN42" s="121">
        <f t="shared" si="17"/>
        <v>24.87818188905781</v>
      </c>
      <c r="AP42" s="121">
        <f>AP43+AP46+AP49</f>
        <v>846000</v>
      </c>
      <c r="AQ42" s="121">
        <f>AQ43+AQ46+AQ49</f>
        <v>976500</v>
      </c>
      <c r="AR42" s="121">
        <f>AR43+AR46+AR49</f>
        <v>2277000</v>
      </c>
      <c r="AS42" s="121">
        <f>AP42+AQ42+AR42</f>
        <v>4099500</v>
      </c>
      <c r="AT42" s="121">
        <f t="shared" si="20"/>
        <v>31.961174131680504</v>
      </c>
      <c r="AV42" s="121">
        <f>AM42+AS42</f>
        <v>7290500</v>
      </c>
      <c r="AW42" s="121">
        <f t="shared" si="21"/>
        <v>56.839356020738315</v>
      </c>
      <c r="AY42" s="121">
        <f t="shared" si="22"/>
        <v>12826500</v>
      </c>
      <c r="AZ42" s="121">
        <f t="shared" si="23"/>
        <v>100</v>
      </c>
      <c r="BB42" s="120">
        <f t="shared" si="6"/>
        <v>0</v>
      </c>
      <c r="BC42" s="121">
        <f t="shared" si="39"/>
        <v>0</v>
      </c>
      <c r="BD42" s="121">
        <f t="shared" si="8"/>
        <v>12826500</v>
      </c>
      <c r="BE42" s="93"/>
    </row>
    <row r="43" spans="1:57" ht="24.95" customHeight="1" thickBot="1" x14ac:dyDescent="0.25">
      <c r="A43" s="74"/>
      <c r="B43" s="76"/>
      <c r="C43" s="76"/>
      <c r="D43" s="77"/>
      <c r="E43" s="78"/>
      <c r="F43" s="76"/>
      <c r="G43" s="79"/>
      <c r="H43" s="80"/>
      <c r="I43" s="81"/>
      <c r="J43" s="124" t="s">
        <v>60</v>
      </c>
      <c r="K43" s="82"/>
      <c r="L43" s="83"/>
      <c r="M43" s="77"/>
      <c r="N43" s="101" t="s">
        <v>61</v>
      </c>
      <c r="O43" s="103">
        <v>4596000</v>
      </c>
      <c r="P43" s="103">
        <f>P44+P45</f>
        <v>12000000</v>
      </c>
      <c r="Q43" s="103">
        <f>Q44+Q45</f>
        <v>13315000</v>
      </c>
      <c r="R43" s="103">
        <f>R44+R45</f>
        <v>14590000</v>
      </c>
      <c r="S43" s="103">
        <f>S44+S45</f>
        <v>12000000</v>
      </c>
      <c r="T43" s="103"/>
      <c r="U43" s="103">
        <f>U44+U45</f>
        <v>740000</v>
      </c>
      <c r="V43" s="103">
        <f>V44+V45</f>
        <v>1093000</v>
      </c>
      <c r="W43" s="103">
        <f>W44+W45</f>
        <v>18000</v>
      </c>
      <c r="X43" s="103">
        <f t="shared" si="38"/>
        <v>1851000</v>
      </c>
      <c r="Y43" s="103">
        <f t="shared" si="10"/>
        <v>15.425000000000001</v>
      </c>
      <c r="AA43" s="103">
        <f>AA44+AA45</f>
        <v>1060500</v>
      </c>
      <c r="AB43" s="103">
        <f>AB44+AB45</f>
        <v>1076500</v>
      </c>
      <c r="AC43" s="103">
        <f>AC44+AC45</f>
        <v>1118000</v>
      </c>
      <c r="AD43" s="103">
        <f>AA43+AB43+AC43</f>
        <v>3255000</v>
      </c>
      <c r="AE43" s="170">
        <f t="shared" ref="AE43:AE48" si="40">AD43/(P43/100)</f>
        <v>27.125</v>
      </c>
      <c r="AG43" s="103">
        <f>X43+AD43</f>
        <v>5106000</v>
      </c>
      <c r="AH43" s="103">
        <f>AG43/(S43/100)</f>
        <v>42.55</v>
      </c>
      <c r="AJ43" s="103">
        <f>AJ44+AJ45</f>
        <v>1069000</v>
      </c>
      <c r="AK43" s="103">
        <f>AK44+AK45</f>
        <v>1069000</v>
      </c>
      <c r="AL43" s="103">
        <f>AL44+AL45</f>
        <v>822500</v>
      </c>
      <c r="AM43" s="103">
        <f>AJ43+AK43+AL43</f>
        <v>2960500</v>
      </c>
      <c r="AN43" s="170">
        <f t="shared" ref="AN43:AN48" si="41">AM43/(P43/100)</f>
        <v>24.670833333333334</v>
      </c>
      <c r="AP43" s="103">
        <f>AP44+AP45</f>
        <v>777000</v>
      </c>
      <c r="AQ43" s="103">
        <f>AQ44+AQ45</f>
        <v>927500</v>
      </c>
      <c r="AR43" s="103">
        <f>AR44+AR45</f>
        <v>2229000</v>
      </c>
      <c r="AS43" s="103">
        <f>AP43+AQ43+AR43</f>
        <v>3933500</v>
      </c>
      <c r="AT43" s="170">
        <f t="shared" ref="AT43:AT48" si="42">AS43/(P43/100)</f>
        <v>32.779166666666669</v>
      </c>
      <c r="AV43" s="103">
        <f>AM43+AS43</f>
        <v>6894000</v>
      </c>
      <c r="AW43" s="103">
        <f>AV43/(S43/100)</f>
        <v>57.45</v>
      </c>
      <c r="AY43" s="103">
        <f>AG43+AV43</f>
        <v>12000000</v>
      </c>
      <c r="AZ43" s="103">
        <f>AY43/(S43/100)</f>
        <v>100</v>
      </c>
      <c r="BB43" s="102">
        <f t="shared" si="6"/>
        <v>0</v>
      </c>
      <c r="BC43" s="103">
        <f t="shared" si="39"/>
        <v>0</v>
      </c>
      <c r="BD43" s="103">
        <f t="shared" si="8"/>
        <v>12000000</v>
      </c>
      <c r="BE43" s="93"/>
    </row>
    <row r="44" spans="1:57" ht="24.95" customHeight="1" thickBot="1" x14ac:dyDescent="0.25">
      <c r="A44" s="74"/>
      <c r="B44" s="76"/>
      <c r="C44" s="76"/>
      <c r="D44" s="77"/>
      <c r="E44" s="78"/>
      <c r="F44" s="76"/>
      <c r="G44" s="79"/>
      <c r="H44" s="80"/>
      <c r="I44" s="81"/>
      <c r="J44" s="78"/>
      <c r="K44" s="127">
        <v>1</v>
      </c>
      <c r="L44" s="83"/>
      <c r="M44" s="77"/>
      <c r="N44" s="128" t="s">
        <v>62</v>
      </c>
      <c r="O44" s="117">
        <v>4568000</v>
      </c>
      <c r="P44" s="117">
        <v>11940000</v>
      </c>
      <c r="Q44" s="117">
        <v>13245000</v>
      </c>
      <c r="R44" s="117">
        <v>14520000</v>
      </c>
      <c r="S44" s="117">
        <v>11940000</v>
      </c>
      <c r="T44" s="117"/>
      <c r="U44" s="160">
        <v>740000</v>
      </c>
      <c r="V44" s="160">
        <v>1092000</v>
      </c>
      <c r="W44" s="160"/>
      <c r="X44" s="117">
        <f t="shared" si="38"/>
        <v>1832000</v>
      </c>
      <c r="Y44" s="144">
        <f t="shared" si="10"/>
        <v>15.343383584589615</v>
      </c>
      <c r="AA44" s="160">
        <v>1054500</v>
      </c>
      <c r="AB44" s="160">
        <v>1070500</v>
      </c>
      <c r="AC44" s="160">
        <v>1112000</v>
      </c>
      <c r="AD44" s="117">
        <f>AA44+AB44+AC44</f>
        <v>3237000</v>
      </c>
      <c r="AE44" s="171">
        <f t="shared" si="40"/>
        <v>27.110552763819097</v>
      </c>
      <c r="AG44" s="117">
        <f>X44+AD44</f>
        <v>5069000</v>
      </c>
      <c r="AH44" s="117">
        <f>AG44/(S44/100)</f>
        <v>42.45393634840871</v>
      </c>
      <c r="AJ44" s="160">
        <v>1064000</v>
      </c>
      <c r="AK44" s="160">
        <v>1064000</v>
      </c>
      <c r="AL44" s="160">
        <v>817500</v>
      </c>
      <c r="AM44" s="117">
        <f>AJ44+AK44+AL44</f>
        <v>2945500</v>
      </c>
      <c r="AN44" s="171">
        <f t="shared" si="41"/>
        <v>24.669179229480736</v>
      </c>
      <c r="AP44" s="160">
        <v>773000</v>
      </c>
      <c r="AQ44" s="160">
        <v>923500</v>
      </c>
      <c r="AR44" s="160">
        <v>2229000</v>
      </c>
      <c r="AS44" s="117">
        <f>AP44+AQ44+AR44</f>
        <v>3925500</v>
      </c>
      <c r="AT44" s="171">
        <f t="shared" si="42"/>
        <v>32.87688442211055</v>
      </c>
      <c r="AV44" s="117">
        <f>AM44+AS44</f>
        <v>6871000</v>
      </c>
      <c r="AW44" s="117">
        <f>AV44/(S44/100)</f>
        <v>57.54606365159129</v>
      </c>
      <c r="AY44" s="117">
        <f>AG44+AV44</f>
        <v>11940000</v>
      </c>
      <c r="AZ44" s="117">
        <f>AY44/(S44/100)</f>
        <v>100</v>
      </c>
      <c r="BB44" s="117">
        <f t="shared" si="6"/>
        <v>0</v>
      </c>
      <c r="BC44" s="117">
        <f t="shared" si="39"/>
        <v>0</v>
      </c>
      <c r="BD44" s="117">
        <f t="shared" si="8"/>
        <v>11940000</v>
      </c>
      <c r="BE44" s="93"/>
    </row>
    <row r="45" spans="1:57" ht="24.95" customHeight="1" thickBot="1" x14ac:dyDescent="0.25">
      <c r="A45" s="74"/>
      <c r="B45" s="76"/>
      <c r="C45" s="76"/>
      <c r="D45" s="77"/>
      <c r="E45" s="78"/>
      <c r="F45" s="76"/>
      <c r="G45" s="79"/>
      <c r="H45" s="80"/>
      <c r="I45" s="81"/>
      <c r="J45" s="78"/>
      <c r="K45" s="127">
        <v>4</v>
      </c>
      <c r="L45" s="83"/>
      <c r="M45" s="77"/>
      <c r="N45" s="128" t="s">
        <v>63</v>
      </c>
      <c r="O45" s="117">
        <v>28000</v>
      </c>
      <c r="P45" s="117">
        <v>60000</v>
      </c>
      <c r="Q45" s="117">
        <v>70000</v>
      </c>
      <c r="R45" s="117">
        <v>70000</v>
      </c>
      <c r="S45" s="117">
        <v>60000</v>
      </c>
      <c r="T45" s="117"/>
      <c r="U45" s="160"/>
      <c r="V45" s="160">
        <v>1000</v>
      </c>
      <c r="W45" s="160">
        <v>18000</v>
      </c>
      <c r="X45" s="117">
        <f t="shared" si="38"/>
        <v>19000</v>
      </c>
      <c r="Y45" s="144">
        <f t="shared" si="10"/>
        <v>31.666666666666668</v>
      </c>
      <c r="AA45" s="160">
        <v>6000</v>
      </c>
      <c r="AB45" s="160">
        <v>6000</v>
      </c>
      <c r="AC45" s="160">
        <v>6000</v>
      </c>
      <c r="AD45" s="117">
        <f>AA45+AB45+AC45</f>
        <v>18000</v>
      </c>
      <c r="AE45" s="171">
        <f t="shared" si="40"/>
        <v>30</v>
      </c>
      <c r="AG45" s="117">
        <f>X45+AD45</f>
        <v>37000</v>
      </c>
      <c r="AH45" s="117">
        <f>AG45/(S45/100)</f>
        <v>61.666666666666664</v>
      </c>
      <c r="AJ45" s="160">
        <v>5000</v>
      </c>
      <c r="AK45" s="160">
        <v>5000</v>
      </c>
      <c r="AL45" s="160">
        <v>5000</v>
      </c>
      <c r="AM45" s="117">
        <f>AJ45+AK45+AL45</f>
        <v>15000</v>
      </c>
      <c r="AN45" s="171">
        <f t="shared" si="41"/>
        <v>25</v>
      </c>
      <c r="AP45" s="160">
        <v>4000</v>
      </c>
      <c r="AQ45" s="160">
        <v>4000</v>
      </c>
      <c r="AR45" s="160"/>
      <c r="AS45" s="117">
        <f>AP45+AQ45+AR45</f>
        <v>8000</v>
      </c>
      <c r="AT45" s="171">
        <f t="shared" si="42"/>
        <v>13.333333333333334</v>
      </c>
      <c r="AV45" s="117">
        <f>AM45+AS45</f>
        <v>23000</v>
      </c>
      <c r="AW45" s="117">
        <f>AV45/(S45/100)</f>
        <v>38.333333333333336</v>
      </c>
      <c r="AY45" s="117">
        <f>AG45+AV45</f>
        <v>60000</v>
      </c>
      <c r="AZ45" s="117">
        <f>AY45/(S45/100)</f>
        <v>100</v>
      </c>
      <c r="BB45" s="117">
        <f t="shared" si="6"/>
        <v>0</v>
      </c>
      <c r="BC45" s="117">
        <f t="shared" si="39"/>
        <v>0</v>
      </c>
      <c r="BD45" s="117">
        <f t="shared" si="8"/>
        <v>60000</v>
      </c>
      <c r="BE45" s="93"/>
    </row>
    <row r="46" spans="1:57" ht="24.95" customHeight="1" thickBot="1" x14ac:dyDescent="0.25">
      <c r="A46" s="74"/>
      <c r="B46" s="76"/>
      <c r="C46" s="76"/>
      <c r="D46" s="77"/>
      <c r="E46" s="78"/>
      <c r="F46" s="76"/>
      <c r="G46" s="79"/>
      <c r="H46" s="80"/>
      <c r="I46" s="81"/>
      <c r="J46" s="124" t="s">
        <v>64</v>
      </c>
      <c r="K46" s="82"/>
      <c r="L46" s="83"/>
      <c r="M46" s="77"/>
      <c r="N46" s="101" t="s">
        <v>65</v>
      </c>
      <c r="O46" s="103">
        <v>604000</v>
      </c>
      <c r="P46" s="103">
        <f>P47+P48</f>
        <v>803500</v>
      </c>
      <c r="Q46" s="103">
        <f t="shared" ref="Q46:W46" si="43">Q47+Q48</f>
        <v>854500</v>
      </c>
      <c r="R46" s="103">
        <f t="shared" si="43"/>
        <v>924500</v>
      </c>
      <c r="S46" s="103">
        <f>S47+S48</f>
        <v>803500</v>
      </c>
      <c r="T46" s="103"/>
      <c r="U46" s="103">
        <f t="shared" si="43"/>
        <v>84000</v>
      </c>
      <c r="V46" s="103">
        <f t="shared" si="43"/>
        <v>130000</v>
      </c>
      <c r="W46" s="103">
        <f t="shared" si="43"/>
        <v>5500</v>
      </c>
      <c r="X46" s="103">
        <f t="shared" si="38"/>
        <v>219500</v>
      </c>
      <c r="Y46" s="103">
        <f t="shared" si="10"/>
        <v>27.317983820784068</v>
      </c>
      <c r="AA46" s="103">
        <f>AA47+AA48</f>
        <v>66000</v>
      </c>
      <c r="AB46" s="103">
        <f>AB47+AB48</f>
        <v>65000</v>
      </c>
      <c r="AC46" s="103">
        <f>AC47+AC48</f>
        <v>65000</v>
      </c>
      <c r="AD46" s="103">
        <f t="shared" ref="AD46:AD53" si="44">AA46+AB46+AC46</f>
        <v>196000</v>
      </c>
      <c r="AE46" s="170">
        <f t="shared" si="40"/>
        <v>24.393279402613565</v>
      </c>
      <c r="AG46" s="103">
        <f t="shared" ref="AG46:AG53" si="45">X46+AD46</f>
        <v>415500</v>
      </c>
      <c r="AH46" s="103">
        <f t="shared" ref="AH46:AH53" si="46">AG46/(S46/100)</f>
        <v>51.711263223397637</v>
      </c>
      <c r="AJ46" s="103">
        <f>AJ47+AJ48</f>
        <v>74000</v>
      </c>
      <c r="AK46" s="103">
        <f>AK47+AK48</f>
        <v>74000</v>
      </c>
      <c r="AL46" s="103">
        <f>AL47+AL48</f>
        <v>74000</v>
      </c>
      <c r="AM46" s="103">
        <f t="shared" ref="AM46:AM53" si="47">AJ46+AK46+AL46</f>
        <v>222000</v>
      </c>
      <c r="AN46" s="170">
        <f t="shared" si="41"/>
        <v>27.629122588674548</v>
      </c>
      <c r="AP46" s="103">
        <f>AP47+AP48</f>
        <v>69000</v>
      </c>
      <c r="AQ46" s="103">
        <f>AQ47+AQ48</f>
        <v>49000</v>
      </c>
      <c r="AR46" s="103">
        <f>AR47+AR48</f>
        <v>48000</v>
      </c>
      <c r="AS46" s="103">
        <f t="shared" ref="AS46:AS53" si="48">AP46+AQ46+AR46</f>
        <v>166000</v>
      </c>
      <c r="AT46" s="170">
        <f t="shared" si="42"/>
        <v>20.659614187927815</v>
      </c>
      <c r="AV46" s="103">
        <f t="shared" ref="AV46:AV53" si="49">AM46+AS46</f>
        <v>388000</v>
      </c>
      <c r="AW46" s="103">
        <f t="shared" ref="AW46:AW53" si="50">AV46/(S46/100)</f>
        <v>48.288736776602363</v>
      </c>
      <c r="AY46" s="103">
        <f t="shared" ref="AY46:AY53" si="51">AG46+AV46</f>
        <v>803500</v>
      </c>
      <c r="AZ46" s="103">
        <f t="shared" ref="AZ46:AZ53" si="52">AY46/(S46/100)</f>
        <v>100</v>
      </c>
      <c r="BB46" s="102">
        <f t="shared" si="6"/>
        <v>0</v>
      </c>
      <c r="BC46" s="103">
        <f t="shared" si="39"/>
        <v>0</v>
      </c>
      <c r="BD46" s="103">
        <f t="shared" si="8"/>
        <v>803500</v>
      </c>
      <c r="BE46" s="93"/>
    </row>
    <row r="47" spans="1:57" ht="24.95" customHeight="1" thickBot="1" x14ac:dyDescent="0.25">
      <c r="A47" s="74"/>
      <c r="B47" s="76"/>
      <c r="C47" s="76"/>
      <c r="D47" s="77"/>
      <c r="E47" s="78"/>
      <c r="F47" s="76"/>
      <c r="G47" s="79"/>
      <c r="H47" s="80"/>
      <c r="I47" s="81"/>
      <c r="J47" s="78"/>
      <c r="K47" s="127">
        <v>1</v>
      </c>
      <c r="L47" s="83"/>
      <c r="M47" s="77"/>
      <c r="N47" s="128" t="s">
        <v>62</v>
      </c>
      <c r="O47" s="117">
        <v>600000</v>
      </c>
      <c r="P47" s="117">
        <v>800000</v>
      </c>
      <c r="Q47" s="117">
        <v>850000</v>
      </c>
      <c r="R47" s="117">
        <v>920000</v>
      </c>
      <c r="S47" s="117">
        <v>800000</v>
      </c>
      <c r="T47" s="117"/>
      <c r="U47" s="160">
        <v>84000</v>
      </c>
      <c r="V47" s="160">
        <v>130000</v>
      </c>
      <c r="W47" s="160">
        <v>4000</v>
      </c>
      <c r="X47" s="117">
        <f t="shared" si="38"/>
        <v>218000</v>
      </c>
      <c r="Y47" s="144">
        <f t="shared" si="10"/>
        <v>27.25</v>
      </c>
      <c r="AA47" s="160">
        <v>64000</v>
      </c>
      <c r="AB47" s="160">
        <v>65000</v>
      </c>
      <c r="AC47" s="160">
        <v>65000</v>
      </c>
      <c r="AD47" s="117">
        <f t="shared" si="44"/>
        <v>194000</v>
      </c>
      <c r="AE47" s="171">
        <f t="shared" si="40"/>
        <v>24.25</v>
      </c>
      <c r="AG47" s="117">
        <f t="shared" si="45"/>
        <v>412000</v>
      </c>
      <c r="AH47" s="117">
        <f t="shared" si="46"/>
        <v>51.5</v>
      </c>
      <c r="AJ47" s="160">
        <v>74000</v>
      </c>
      <c r="AK47" s="160">
        <v>74000</v>
      </c>
      <c r="AL47" s="160">
        <v>74000</v>
      </c>
      <c r="AM47" s="117">
        <f t="shared" si="47"/>
        <v>222000</v>
      </c>
      <c r="AN47" s="171">
        <f t="shared" si="41"/>
        <v>27.75</v>
      </c>
      <c r="AP47" s="160">
        <v>69000</v>
      </c>
      <c r="AQ47" s="160">
        <v>49000</v>
      </c>
      <c r="AR47" s="160">
        <v>48000</v>
      </c>
      <c r="AS47" s="117">
        <f t="shared" si="48"/>
        <v>166000</v>
      </c>
      <c r="AT47" s="510">
        <f t="shared" si="42"/>
        <v>20.75</v>
      </c>
      <c r="AV47" s="117">
        <f t="shared" si="49"/>
        <v>388000</v>
      </c>
      <c r="AW47" s="117">
        <f t="shared" si="50"/>
        <v>48.5</v>
      </c>
      <c r="AY47" s="117">
        <f t="shared" si="51"/>
        <v>800000</v>
      </c>
      <c r="AZ47" s="117">
        <f t="shared" si="52"/>
        <v>100</v>
      </c>
      <c r="BB47" s="117">
        <f t="shared" si="6"/>
        <v>0</v>
      </c>
      <c r="BC47" s="117">
        <f t="shared" si="39"/>
        <v>0</v>
      </c>
      <c r="BD47" s="117">
        <f t="shared" si="8"/>
        <v>800000</v>
      </c>
      <c r="BE47" s="93"/>
    </row>
    <row r="48" spans="1:57" ht="24.95" customHeight="1" x14ac:dyDescent="0.2">
      <c r="A48" s="74"/>
      <c r="B48" s="76"/>
      <c r="C48" s="76"/>
      <c r="D48" s="77"/>
      <c r="E48" s="78"/>
      <c r="F48" s="76"/>
      <c r="G48" s="79"/>
      <c r="H48" s="80"/>
      <c r="I48" s="81"/>
      <c r="J48" s="78"/>
      <c r="K48" s="127">
        <v>4</v>
      </c>
      <c r="L48" s="83"/>
      <c r="M48" s="77"/>
      <c r="N48" s="128" t="s">
        <v>63</v>
      </c>
      <c r="O48" s="117">
        <v>4000</v>
      </c>
      <c r="P48" s="117">
        <v>3500</v>
      </c>
      <c r="Q48" s="117">
        <v>4500</v>
      </c>
      <c r="R48" s="117">
        <v>4500</v>
      </c>
      <c r="S48" s="117">
        <v>3500</v>
      </c>
      <c r="T48" s="117"/>
      <c r="U48" s="160"/>
      <c r="V48" s="160"/>
      <c r="W48" s="160">
        <v>1500</v>
      </c>
      <c r="X48" s="117">
        <f t="shared" si="38"/>
        <v>1500</v>
      </c>
      <c r="Y48" s="144">
        <f t="shared" si="10"/>
        <v>42.857142857142854</v>
      </c>
      <c r="AA48" s="160">
        <v>2000</v>
      </c>
      <c r="AB48" s="160"/>
      <c r="AC48" s="160"/>
      <c r="AD48" s="117">
        <f t="shared" si="44"/>
        <v>2000</v>
      </c>
      <c r="AE48" s="171">
        <f t="shared" si="40"/>
        <v>57.142857142857146</v>
      </c>
      <c r="AG48" s="117">
        <f t="shared" si="45"/>
        <v>3500</v>
      </c>
      <c r="AH48" s="117">
        <f t="shared" si="46"/>
        <v>100</v>
      </c>
      <c r="AJ48" s="160"/>
      <c r="AK48" s="160"/>
      <c r="AL48" s="160"/>
      <c r="AM48" s="117">
        <f t="shared" si="47"/>
        <v>0</v>
      </c>
      <c r="AN48" s="171">
        <f t="shared" si="41"/>
        <v>0</v>
      </c>
      <c r="AP48" s="160"/>
      <c r="AQ48" s="160"/>
      <c r="AR48" s="160"/>
      <c r="AS48" s="117">
        <f t="shared" si="48"/>
        <v>0</v>
      </c>
      <c r="AT48" s="510">
        <f t="shared" si="42"/>
        <v>0</v>
      </c>
      <c r="AV48" s="117">
        <f t="shared" si="49"/>
        <v>0</v>
      </c>
      <c r="AW48" s="117">
        <f t="shared" si="50"/>
        <v>0</v>
      </c>
      <c r="AY48" s="117">
        <f t="shared" si="51"/>
        <v>3500</v>
      </c>
      <c r="AZ48" s="117">
        <f t="shared" si="52"/>
        <v>100</v>
      </c>
      <c r="BB48" s="117">
        <f t="shared" si="6"/>
        <v>0</v>
      </c>
      <c r="BC48" s="117">
        <f t="shared" si="39"/>
        <v>0</v>
      </c>
      <c r="BD48" s="117">
        <f t="shared" si="8"/>
        <v>3500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80"/>
      <c r="I49" s="81"/>
      <c r="J49" s="124" t="s">
        <v>52</v>
      </c>
      <c r="K49" s="82"/>
      <c r="L49" s="83"/>
      <c r="M49" s="77"/>
      <c r="N49" s="101" t="s">
        <v>53</v>
      </c>
      <c r="O49" s="102">
        <v>25000</v>
      </c>
      <c r="P49" s="103">
        <f>P50+P51+P52+P53</f>
        <v>23000</v>
      </c>
      <c r="Q49" s="125">
        <f>Q50+Q51+Q52+Q53</f>
        <v>24000</v>
      </c>
      <c r="R49" s="126">
        <f>R50+R51+R52+R53</f>
        <v>26000</v>
      </c>
      <c r="S49" s="103">
        <f>S50+S51+S52+S53</f>
        <v>23000</v>
      </c>
      <c r="T49" s="103"/>
      <c r="U49" s="103">
        <f>U50+U51+U52+U53</f>
        <v>4000</v>
      </c>
      <c r="V49" s="103">
        <f>V50+V51+V52+V53</f>
        <v>0</v>
      </c>
      <c r="W49" s="103">
        <f>W50+W51+W52+W53</f>
        <v>4000</v>
      </c>
      <c r="X49" s="103">
        <f t="shared" si="38"/>
        <v>8000</v>
      </c>
      <c r="Y49" s="103">
        <f t="shared" si="10"/>
        <v>34.782608695652172</v>
      </c>
      <c r="AA49" s="103">
        <f>AA50+AA51+AA52+AA53</f>
        <v>2500</v>
      </c>
      <c r="AB49" s="103">
        <f>AB50+AB51+AB52+AB53</f>
        <v>2000</v>
      </c>
      <c r="AC49" s="103">
        <f>AC50+AC51+AC52+AC53</f>
        <v>2000</v>
      </c>
      <c r="AD49" s="103">
        <f t="shared" si="44"/>
        <v>6500</v>
      </c>
      <c r="AE49" s="103">
        <f>AD49/(S49/100)</f>
        <v>28.260869565217391</v>
      </c>
      <c r="AG49" s="103">
        <f t="shared" si="45"/>
        <v>14500</v>
      </c>
      <c r="AH49" s="103">
        <f t="shared" si="46"/>
        <v>63.043478260869563</v>
      </c>
      <c r="AJ49" s="103">
        <f>AJ50+AJ51+AJ52+AJ53</f>
        <v>7500</v>
      </c>
      <c r="AK49" s="103">
        <f>AK50+AK51+AK52+AK53</f>
        <v>500</v>
      </c>
      <c r="AL49" s="103">
        <f>AL50+AL51+AL52+AL53</f>
        <v>500</v>
      </c>
      <c r="AM49" s="103">
        <f t="shared" si="47"/>
        <v>8500</v>
      </c>
      <c r="AN49" s="103">
        <f>AM49/(S49/100)</f>
        <v>36.956521739130437</v>
      </c>
      <c r="AP49" s="103">
        <f>AP50+AP51+AP52+AP53</f>
        <v>0</v>
      </c>
      <c r="AQ49" s="103">
        <f>AQ50+AQ51+AQ52+AQ53</f>
        <v>0</v>
      </c>
      <c r="AR49" s="103">
        <f>AR50+AR51+AR52+AR53</f>
        <v>0</v>
      </c>
      <c r="AS49" s="103">
        <f t="shared" si="48"/>
        <v>0</v>
      </c>
      <c r="AT49" s="511">
        <f>AS49/(S49/100)</f>
        <v>0</v>
      </c>
      <c r="AV49" s="103">
        <f t="shared" si="49"/>
        <v>8500</v>
      </c>
      <c r="AW49" s="103">
        <f t="shared" si="50"/>
        <v>36.956521739130437</v>
      </c>
      <c r="AY49" s="103">
        <f t="shared" si="51"/>
        <v>23000</v>
      </c>
      <c r="AZ49" s="103">
        <f t="shared" si="52"/>
        <v>100</v>
      </c>
      <c r="BB49" s="102">
        <f t="shared" si="6"/>
        <v>0</v>
      </c>
      <c r="BC49" s="103">
        <f t="shared" si="39"/>
        <v>0</v>
      </c>
      <c r="BD49" s="103">
        <f t="shared" si="8"/>
        <v>23000</v>
      </c>
      <c r="BE49" s="93"/>
    </row>
    <row r="50" spans="1:57" ht="24.95" customHeight="1" x14ac:dyDescent="0.2">
      <c r="A50" s="74"/>
      <c r="B50" s="76"/>
      <c r="C50" s="76"/>
      <c r="D50" s="77"/>
      <c r="E50" s="78"/>
      <c r="F50" s="76"/>
      <c r="G50" s="79"/>
      <c r="H50" s="80"/>
      <c r="I50" s="81"/>
      <c r="J50" s="78"/>
      <c r="K50" s="127">
        <v>2</v>
      </c>
      <c r="L50" s="83"/>
      <c r="M50" s="77"/>
      <c r="N50" s="128" t="s">
        <v>54</v>
      </c>
      <c r="O50" s="129">
        <v>3000</v>
      </c>
      <c r="P50" s="117">
        <v>3000</v>
      </c>
      <c r="Q50" s="117">
        <v>3000</v>
      </c>
      <c r="R50" s="117">
        <v>3000</v>
      </c>
      <c r="S50" s="117">
        <v>3000</v>
      </c>
      <c r="T50" s="117"/>
      <c r="U50" s="160"/>
      <c r="V50" s="160"/>
      <c r="W50" s="160">
        <v>1000</v>
      </c>
      <c r="X50" s="117">
        <f t="shared" si="38"/>
        <v>1000</v>
      </c>
      <c r="Y50" s="144">
        <f>X50/(S50/100)</f>
        <v>33.333333333333336</v>
      </c>
      <c r="AA50" s="160">
        <v>500</v>
      </c>
      <c r="AB50" s="160"/>
      <c r="AC50" s="160"/>
      <c r="AD50" s="117">
        <f t="shared" si="44"/>
        <v>500</v>
      </c>
      <c r="AE50" s="144">
        <f>AD50/(S50/100)</f>
        <v>16.666666666666668</v>
      </c>
      <c r="AG50" s="117">
        <f t="shared" si="45"/>
        <v>1500</v>
      </c>
      <c r="AH50" s="117">
        <f t="shared" si="46"/>
        <v>50</v>
      </c>
      <c r="AJ50" s="160">
        <v>500</v>
      </c>
      <c r="AK50" s="160">
        <v>500</v>
      </c>
      <c r="AL50" s="160">
        <v>500</v>
      </c>
      <c r="AM50" s="117">
        <f t="shared" si="47"/>
        <v>1500</v>
      </c>
      <c r="AN50" s="144">
        <f>AM50/(S50/100)</f>
        <v>50</v>
      </c>
      <c r="AP50" s="160"/>
      <c r="AQ50" s="160"/>
      <c r="AR50" s="160"/>
      <c r="AS50" s="117">
        <f t="shared" si="48"/>
        <v>0</v>
      </c>
      <c r="AT50" s="512">
        <f>AS50/(S50/100)</f>
        <v>0</v>
      </c>
      <c r="AV50" s="117">
        <f t="shared" si="49"/>
        <v>1500</v>
      </c>
      <c r="AW50" s="117">
        <f t="shared" si="50"/>
        <v>50</v>
      </c>
      <c r="AY50" s="117">
        <f t="shared" si="51"/>
        <v>3000</v>
      </c>
      <c r="AZ50" s="117">
        <f t="shared" si="52"/>
        <v>100</v>
      </c>
      <c r="BB50" s="117">
        <f t="shared" si="6"/>
        <v>0</v>
      </c>
      <c r="BC50" s="117">
        <f t="shared" si="39"/>
        <v>0</v>
      </c>
      <c r="BD50" s="117">
        <f t="shared" si="8"/>
        <v>3000</v>
      </c>
      <c r="BE50" s="93"/>
    </row>
    <row r="51" spans="1:57" ht="24.95" customHeight="1" x14ac:dyDescent="0.2">
      <c r="A51" s="74"/>
      <c r="B51" s="76"/>
      <c r="C51" s="76"/>
      <c r="D51" s="77"/>
      <c r="E51" s="78"/>
      <c r="F51" s="76"/>
      <c r="G51" s="79"/>
      <c r="H51" s="80"/>
      <c r="I51" s="81"/>
      <c r="J51" s="78"/>
      <c r="K51" s="127">
        <v>3</v>
      </c>
      <c r="L51" s="83"/>
      <c r="M51" s="77"/>
      <c r="N51" s="128" t="s">
        <v>66</v>
      </c>
      <c r="O51" s="129">
        <v>20000</v>
      </c>
      <c r="P51" s="117">
        <v>17000</v>
      </c>
      <c r="Q51" s="117">
        <v>17000</v>
      </c>
      <c r="R51" s="117">
        <v>19000</v>
      </c>
      <c r="S51" s="117">
        <v>17000</v>
      </c>
      <c r="T51" s="117"/>
      <c r="U51" s="160">
        <v>4000</v>
      </c>
      <c r="V51" s="160"/>
      <c r="W51" s="160">
        <v>1000</v>
      </c>
      <c r="X51" s="117">
        <f t="shared" si="38"/>
        <v>5000</v>
      </c>
      <c r="Y51" s="144">
        <f>X51/(S51/100)</f>
        <v>29.411764705882351</v>
      </c>
      <c r="AA51" s="160">
        <v>1000</v>
      </c>
      <c r="AB51" s="160">
        <v>2000</v>
      </c>
      <c r="AC51" s="160">
        <v>2000</v>
      </c>
      <c r="AD51" s="117">
        <f t="shared" si="44"/>
        <v>5000</v>
      </c>
      <c r="AE51" s="144">
        <f>AD51/(S51/100)</f>
        <v>29.411764705882351</v>
      </c>
      <c r="AG51" s="117">
        <f t="shared" si="45"/>
        <v>10000</v>
      </c>
      <c r="AH51" s="117">
        <f t="shared" si="46"/>
        <v>58.823529411764703</v>
      </c>
      <c r="AJ51" s="160">
        <v>7000</v>
      </c>
      <c r="AK51" s="160"/>
      <c r="AL51" s="160"/>
      <c r="AM51" s="117">
        <f t="shared" si="47"/>
        <v>7000</v>
      </c>
      <c r="AN51" s="144">
        <f>AM51/(S51/100)</f>
        <v>41.176470588235297</v>
      </c>
      <c r="AP51" s="160"/>
      <c r="AQ51" s="160"/>
      <c r="AR51" s="160"/>
      <c r="AS51" s="117">
        <f t="shared" si="48"/>
        <v>0</v>
      </c>
      <c r="AT51" s="512">
        <f>AS51/(S51/100)</f>
        <v>0</v>
      </c>
      <c r="AV51" s="117">
        <f t="shared" si="49"/>
        <v>7000</v>
      </c>
      <c r="AW51" s="117">
        <f t="shared" si="50"/>
        <v>41.176470588235297</v>
      </c>
      <c r="AY51" s="117">
        <f t="shared" si="51"/>
        <v>17000</v>
      </c>
      <c r="AZ51" s="117">
        <f t="shared" si="52"/>
        <v>100</v>
      </c>
      <c r="BB51" s="117">
        <f t="shared" si="6"/>
        <v>0</v>
      </c>
      <c r="BC51" s="117">
        <f t="shared" si="39"/>
        <v>0</v>
      </c>
      <c r="BD51" s="117">
        <f t="shared" si="8"/>
        <v>17000</v>
      </c>
      <c r="BE51" s="93"/>
    </row>
    <row r="52" spans="1:57" ht="24.95" customHeight="1" x14ac:dyDescent="0.2">
      <c r="A52" s="74"/>
      <c r="B52" s="76"/>
      <c r="C52" s="76"/>
      <c r="D52" s="77"/>
      <c r="E52" s="78"/>
      <c r="F52" s="76"/>
      <c r="G52" s="79"/>
      <c r="H52" s="80"/>
      <c r="I52" s="81"/>
      <c r="J52" s="154"/>
      <c r="K52" s="155">
        <v>5</v>
      </c>
      <c r="L52" s="156"/>
      <c r="M52" s="157"/>
      <c r="N52" s="158" t="s">
        <v>55</v>
      </c>
      <c r="O52" s="129">
        <v>1000</v>
      </c>
      <c r="P52" s="117">
        <v>500</v>
      </c>
      <c r="Q52" s="117">
        <v>500</v>
      </c>
      <c r="R52" s="117">
        <v>500</v>
      </c>
      <c r="S52" s="117">
        <v>500</v>
      </c>
      <c r="T52" s="117"/>
      <c r="U52" s="160"/>
      <c r="V52" s="160"/>
      <c r="W52" s="160">
        <v>500</v>
      </c>
      <c r="X52" s="117">
        <f t="shared" si="38"/>
        <v>500</v>
      </c>
      <c r="Y52" s="144">
        <f>X52/(S52/100)</f>
        <v>100</v>
      </c>
      <c r="AA52" s="160"/>
      <c r="AB52" s="160"/>
      <c r="AC52" s="160"/>
      <c r="AD52" s="117">
        <f t="shared" si="44"/>
        <v>0</v>
      </c>
      <c r="AE52" s="144"/>
      <c r="AG52" s="117">
        <f t="shared" si="45"/>
        <v>500</v>
      </c>
      <c r="AH52" s="117"/>
      <c r="AJ52" s="160"/>
      <c r="AK52" s="160"/>
      <c r="AL52" s="160"/>
      <c r="AM52" s="117">
        <f t="shared" si="47"/>
        <v>0</v>
      </c>
      <c r="AN52" s="144">
        <f>AM52/(S52/100)</f>
        <v>0</v>
      </c>
      <c r="AP52" s="160"/>
      <c r="AQ52" s="160"/>
      <c r="AR52" s="160"/>
      <c r="AS52" s="117">
        <f t="shared" si="48"/>
        <v>0</v>
      </c>
      <c r="AT52" s="512">
        <f>AS52/(S52/100)</f>
        <v>0</v>
      </c>
      <c r="AV52" s="117">
        <f t="shared" si="49"/>
        <v>0</v>
      </c>
      <c r="AW52" s="117"/>
      <c r="AY52" s="117">
        <f t="shared" si="51"/>
        <v>500</v>
      </c>
      <c r="AZ52" s="117">
        <f t="shared" si="52"/>
        <v>100</v>
      </c>
      <c r="BB52" s="117">
        <f t="shared" si="6"/>
        <v>0</v>
      </c>
      <c r="BC52" s="117">
        <f t="shared" si="39"/>
        <v>0</v>
      </c>
      <c r="BD52" s="117">
        <f t="shared" si="8"/>
        <v>500</v>
      </c>
      <c r="BE52" s="93"/>
    </row>
    <row r="53" spans="1:57" ht="24.95" customHeight="1" x14ac:dyDescent="0.2">
      <c r="A53" s="74"/>
      <c r="B53" s="76"/>
      <c r="C53" s="76"/>
      <c r="D53" s="77"/>
      <c r="E53" s="78"/>
      <c r="F53" s="76"/>
      <c r="G53" s="79"/>
      <c r="H53" s="80"/>
      <c r="I53" s="81"/>
      <c r="J53" s="78"/>
      <c r="K53" s="127">
        <v>7</v>
      </c>
      <c r="L53" s="83"/>
      <c r="M53" s="77"/>
      <c r="N53" s="128" t="s">
        <v>56</v>
      </c>
      <c r="O53" s="129">
        <v>1000</v>
      </c>
      <c r="P53" s="117">
        <v>2500</v>
      </c>
      <c r="Q53" s="117">
        <v>3500</v>
      </c>
      <c r="R53" s="117">
        <v>3500</v>
      </c>
      <c r="S53" s="117">
        <v>2500</v>
      </c>
      <c r="T53" s="117"/>
      <c r="U53" s="160"/>
      <c r="V53" s="160"/>
      <c r="W53" s="160">
        <v>1500</v>
      </c>
      <c r="X53" s="117">
        <f t="shared" si="38"/>
        <v>1500</v>
      </c>
      <c r="Y53" s="144">
        <f>X53/(S53/100)</f>
        <v>60</v>
      </c>
      <c r="AA53" s="160">
        <v>1000</v>
      </c>
      <c r="AB53" s="160"/>
      <c r="AC53" s="160"/>
      <c r="AD53" s="117">
        <f t="shared" si="44"/>
        <v>1000</v>
      </c>
      <c r="AE53" s="144">
        <f>AD53/(S53/100)</f>
        <v>40</v>
      </c>
      <c r="AG53" s="117">
        <f t="shared" si="45"/>
        <v>2500</v>
      </c>
      <c r="AH53" s="117">
        <f t="shared" si="46"/>
        <v>100</v>
      </c>
      <c r="AJ53" s="160"/>
      <c r="AK53" s="160"/>
      <c r="AL53" s="160"/>
      <c r="AM53" s="117">
        <f t="shared" si="47"/>
        <v>0</v>
      </c>
      <c r="AN53" s="144">
        <f>AM53/(S53/100)</f>
        <v>0</v>
      </c>
      <c r="AP53" s="160"/>
      <c r="AQ53" s="160"/>
      <c r="AR53" s="160"/>
      <c r="AS53" s="117">
        <f t="shared" si="48"/>
        <v>0</v>
      </c>
      <c r="AT53" s="512">
        <f>AS53/(S53/100)</f>
        <v>0</v>
      </c>
      <c r="AV53" s="117">
        <f t="shared" si="49"/>
        <v>0</v>
      </c>
      <c r="AW53" s="117">
        <f t="shared" si="50"/>
        <v>0</v>
      </c>
      <c r="AY53" s="117">
        <f t="shared" si="51"/>
        <v>2500</v>
      </c>
      <c r="AZ53" s="117">
        <f t="shared" si="52"/>
        <v>100</v>
      </c>
      <c r="BB53" s="117">
        <f t="shared" si="6"/>
        <v>0</v>
      </c>
      <c r="BC53" s="117">
        <f t="shared" si="39"/>
        <v>0</v>
      </c>
      <c r="BD53" s="117">
        <f t="shared" si="8"/>
        <v>2500</v>
      </c>
      <c r="BE53" s="93"/>
    </row>
    <row r="54" spans="1:57" ht="24.95" customHeight="1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:57" ht="24.95" customHeight="1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:57" ht="24.95" customHeight="1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:57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ht="24.95" customHeight="1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ht="24.95" customHeight="1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ht="24.95" customHeight="1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ht="24.95" customHeight="1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ht="24.95" customHeight="1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ht="24.95" customHeight="1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ht="24.95" customHeight="1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ht="24.95" customHeight="1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ht="24.95" customHeight="1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ht="24.95" customHeight="1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ht="24.95" customHeight="1" x14ac:dyDescent="0.2"/>
    <row r="69" spans="16:56" ht="24.95" customHeight="1" x14ac:dyDescent="0.2"/>
    <row r="70" spans="16:56" ht="24.95" customHeight="1" x14ac:dyDescent="0.2"/>
    <row r="71" spans="16:56" ht="24.95" customHeight="1" x14ac:dyDescent="0.2"/>
    <row r="72" spans="16:56" ht="24.95" customHeight="1" x14ac:dyDescent="0.2"/>
    <row r="73" spans="16:56" ht="24.95" customHeight="1" x14ac:dyDescent="0.2"/>
    <row r="74" spans="16:56" ht="24.95" customHeight="1" x14ac:dyDescent="0.2"/>
    <row r="75" spans="16:56" ht="24.95" customHeight="1" x14ac:dyDescent="0.2"/>
    <row r="76" spans="16:56" ht="24.95" customHeight="1" x14ac:dyDescent="0.2"/>
    <row r="77" spans="16:56" ht="24.95" customHeight="1" x14ac:dyDescent="0.2"/>
    <row r="78" spans="16:56" ht="24.95" customHeight="1" x14ac:dyDescent="0.2"/>
    <row r="79" spans="16:56" ht="24.95" customHeight="1" x14ac:dyDescent="0.2"/>
    <row r="80" spans="16:56" ht="24.95" customHeight="1" x14ac:dyDescent="0.2"/>
    <row r="81" ht="24.95" customHeight="1" x14ac:dyDescent="0.2"/>
    <row r="82" ht="24.95" customHeight="1" x14ac:dyDescent="0.2"/>
    <row r="83" ht="24.95" customHeight="1" x14ac:dyDescent="0.2"/>
    <row r="84" ht="24.95" customHeight="1" x14ac:dyDescent="0.2"/>
    <row r="85" ht="24.95" customHeight="1" x14ac:dyDescent="0.2"/>
    <row r="86" ht="24.95" customHeight="1" x14ac:dyDescent="0.2"/>
    <row r="87" ht="24.95" customHeight="1" x14ac:dyDescent="0.2"/>
    <row r="88" ht="24.95" customHeight="1" x14ac:dyDescent="0.2"/>
    <row r="89" ht="24.95" customHeight="1" x14ac:dyDescent="0.2"/>
    <row r="90" ht="24.95" customHeight="1" x14ac:dyDescent="0.2"/>
    <row r="91" ht="24.95" customHeight="1" x14ac:dyDescent="0.2"/>
    <row r="92" ht="24.95" customHeight="1" x14ac:dyDescent="0.2"/>
    <row r="93" ht="24.95" customHeight="1" x14ac:dyDescent="0.2"/>
    <row r="94" ht="24.95" customHeight="1" x14ac:dyDescent="0.2"/>
    <row r="95" ht="24.95" customHeight="1" x14ac:dyDescent="0.2"/>
    <row r="96" ht="24.95" customHeight="1" x14ac:dyDescent="0.2"/>
  </sheetData>
  <mergeCells count="35">
    <mergeCell ref="AD8:AE9"/>
    <mergeCell ref="AP8:AP10"/>
    <mergeCell ref="AQ8:AQ10"/>
    <mergeCell ref="Q8:R8"/>
    <mergeCell ref="S8:S10"/>
    <mergeCell ref="E5:N5"/>
    <mergeCell ref="BB8:BC9"/>
    <mergeCell ref="P9:P10"/>
    <mergeCell ref="Q9:Q10"/>
    <mergeCell ref="R9:R10"/>
    <mergeCell ref="AG8:AH9"/>
    <mergeCell ref="AJ8:AJ10"/>
    <mergeCell ref="AK8:AK10"/>
    <mergeCell ref="AL8:AL10"/>
    <mergeCell ref="AM8:AN9"/>
    <mergeCell ref="X8:Y9"/>
    <mergeCell ref="AA8:AA10"/>
    <mergeCell ref="AB8:AB10"/>
    <mergeCell ref="AC8:AC10"/>
    <mergeCell ref="AR8:AR10"/>
    <mergeCell ref="AS8:AT9"/>
    <mergeCell ref="AV8:AW9"/>
    <mergeCell ref="AY8:AZ9"/>
    <mergeCell ref="A1:S1"/>
    <mergeCell ref="A2:S2"/>
    <mergeCell ref="U8:U10"/>
    <mergeCell ref="V8:V10"/>
    <mergeCell ref="W8:W10"/>
    <mergeCell ref="A3:S3"/>
    <mergeCell ref="A7:S7"/>
    <mergeCell ref="A8:D9"/>
    <mergeCell ref="E8:H9"/>
    <mergeCell ref="I8:I10"/>
    <mergeCell ref="J8:M9"/>
    <mergeCell ref="N8:N10"/>
  </mergeCells>
  <printOptions horizontalCentered="1"/>
  <pageMargins left="0.19685039370078741" right="0.19685039370078741" top="0.39370078740157483" bottom="0.62992125984251968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90"/>
  <sheetViews>
    <sheetView zoomScale="85" workbookViewId="0">
      <pane xSplit="17" ySplit="13" topLeftCell="R14" activePane="bottomRight" state="frozen"/>
      <selection activeCell="E26" sqref="E26"/>
      <selection pane="topRight" activeCell="E26" sqref="E26"/>
      <selection pane="bottomLeft" activeCell="E26" sqref="E26"/>
      <selection pane="bottomRight" activeCell="M21" sqref="M21"/>
    </sheetView>
  </sheetViews>
  <sheetFormatPr defaultRowHeight="12.75" x14ac:dyDescent="0.2"/>
  <cols>
    <col min="1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4" style="36" customWidth="1"/>
    <col min="20" max="20" width="1.7109375" style="36" customWidth="1"/>
    <col min="21" max="21" width="11" style="36" customWidth="1"/>
    <col min="22" max="22" width="11.7109375" style="36" customWidth="1"/>
    <col min="23" max="23" width="10.5703125" style="36" customWidth="1"/>
    <col min="24" max="24" width="13" style="36" customWidth="1"/>
    <col min="25" max="25" width="7.140625" style="36" customWidth="1"/>
    <col min="26" max="26" width="1.7109375" style="36" customWidth="1"/>
    <col min="27" max="27" width="12.42578125" style="36" customWidth="1"/>
    <col min="28" max="28" width="11.7109375" style="36" customWidth="1"/>
    <col min="29" max="29" width="12" style="36" customWidth="1"/>
    <col min="30" max="30" width="13.7109375" style="36" customWidth="1"/>
    <col min="31" max="31" width="6" style="36" customWidth="1"/>
    <col min="32" max="32" width="2.42578125" style="36" customWidth="1"/>
    <col min="33" max="33" width="13.140625" style="36" customWidth="1"/>
    <col min="34" max="34" width="7.28515625" style="36" customWidth="1"/>
    <col min="35" max="35" width="3" style="36" customWidth="1"/>
    <col min="36" max="36" width="12.5703125" style="36" customWidth="1"/>
    <col min="37" max="37" width="11.5703125" style="36" customWidth="1"/>
    <col min="38" max="38" width="10.140625" style="36" customWidth="1"/>
    <col min="39" max="39" width="18.42578125" style="36" customWidth="1"/>
    <col min="40" max="40" width="11.7109375" style="36" customWidth="1"/>
    <col min="41" max="41" width="2.42578125" style="36" customWidth="1"/>
    <col min="42" max="42" width="8.85546875" style="36" customWidth="1"/>
    <col min="43" max="43" width="10.5703125" style="36" customWidth="1"/>
    <col min="44" max="45" width="10.85546875" style="36" customWidth="1"/>
    <col min="46" max="46" width="11.7109375" style="36" customWidth="1"/>
    <col min="47" max="47" width="1.85546875" style="36" customWidth="1"/>
    <col min="48" max="48" width="10.85546875" style="36" customWidth="1"/>
    <col min="49" max="49" width="8.140625" style="36" customWidth="1"/>
    <col min="50" max="50" width="3.28515625" style="36" customWidth="1"/>
    <col min="51" max="51" width="11.7109375" style="36" customWidth="1"/>
    <col min="52" max="52" width="9.57031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1.7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3.25" customHeight="1" x14ac:dyDescent="0.25">
      <c r="A5" s="383" t="s">
        <v>172</v>
      </c>
      <c r="B5" s="383"/>
      <c r="C5" s="383"/>
      <c r="D5" s="383" t="s">
        <v>174</v>
      </c>
      <c r="E5" s="574" t="s">
        <v>179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275000</v>
      </c>
      <c r="T11" s="72"/>
      <c r="U11" s="72">
        <f t="shared" ref="U11:W18" si="0">U12</f>
        <v>7000</v>
      </c>
      <c r="V11" s="72">
        <f t="shared" si="0"/>
        <v>11000</v>
      </c>
      <c r="W11" s="72">
        <f t="shared" si="0"/>
        <v>64000</v>
      </c>
      <c r="X11" s="72">
        <f t="shared" ref="X11:X15" si="1">U11+V11+W11</f>
        <v>82000</v>
      </c>
      <c r="Y11" s="72">
        <f>X11/(S11/100)</f>
        <v>29.818181818181817</v>
      </c>
      <c r="Z11" s="73"/>
      <c r="AA11" s="72">
        <f t="shared" ref="AA11:AC18" si="2">AA12</f>
        <v>64000</v>
      </c>
      <c r="AB11" s="72">
        <f t="shared" si="2"/>
        <v>42000</v>
      </c>
      <c r="AC11" s="72">
        <f t="shared" si="2"/>
        <v>41000</v>
      </c>
      <c r="AD11" s="72">
        <f t="shared" ref="AD11:AD15" si="3">AA11+AB11+AC11</f>
        <v>147000</v>
      </c>
      <c r="AE11" s="72">
        <f>AD11/(S11/100)</f>
        <v>53.454545454545453</v>
      </c>
      <c r="AF11" s="73"/>
      <c r="AG11" s="72">
        <f t="shared" ref="AG11:AG15" si="4">X11+AD11</f>
        <v>229000</v>
      </c>
      <c r="AH11" s="72">
        <f>AG11/(S11/100)</f>
        <v>83.272727272727266</v>
      </c>
      <c r="AI11" s="73"/>
      <c r="AJ11" s="72">
        <f t="shared" ref="AJ11:AL18" si="5">AJ12</f>
        <v>32000</v>
      </c>
      <c r="AK11" s="72">
        <f t="shared" si="5"/>
        <v>14000</v>
      </c>
      <c r="AL11" s="72">
        <f t="shared" si="5"/>
        <v>0</v>
      </c>
      <c r="AM11" s="72">
        <f t="shared" ref="AM11:AM15" si="6">AJ11+AK11+AL11</f>
        <v>46000</v>
      </c>
      <c r="AN11" s="72">
        <f>AM11/(S11/100)</f>
        <v>16.727272727272727</v>
      </c>
      <c r="AO11" s="73"/>
      <c r="AP11" s="72">
        <f t="shared" ref="AP11:AR18" si="7">AP12</f>
        <v>0</v>
      </c>
      <c r="AQ11" s="72">
        <f t="shared" si="7"/>
        <v>0</v>
      </c>
      <c r="AR11" s="72">
        <f t="shared" si="7"/>
        <v>0</v>
      </c>
      <c r="AS11" s="72">
        <f t="shared" ref="AS11:AS15" si="8">AP11+AQ11+AR11</f>
        <v>0</v>
      </c>
      <c r="AT11" s="72">
        <f>AS11/(S11/100)</f>
        <v>0</v>
      </c>
      <c r="AU11" s="73"/>
      <c r="AV11" s="72">
        <f t="shared" ref="AV11:AV12" si="9">AM11+AS11</f>
        <v>46000</v>
      </c>
      <c r="AW11" s="72">
        <f>AV11/(S11/100)</f>
        <v>16.727272727272727</v>
      </c>
      <c r="AX11" s="73"/>
      <c r="AY11" s="72">
        <f>AG11+AV11</f>
        <v>275000</v>
      </c>
      <c r="AZ11" s="72">
        <f>AY11/(S11/100)</f>
        <v>100</v>
      </c>
      <c r="BA11" s="73"/>
      <c r="BB11" s="71">
        <f t="shared" ref="BB11:BB27" si="10">S11-AY11</f>
        <v>0</v>
      </c>
      <c r="BC11" s="72">
        <f t="shared" ref="BC11:BC27" si="11">BB11/(S11/100)</f>
        <v>0</v>
      </c>
      <c r="BD11" s="72">
        <f t="shared" ref="BD11:BD27" si="12">S11-BB11</f>
        <v>275000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 t="shared" ref="S12:S18" si="13">S13</f>
        <v>275000</v>
      </c>
      <c r="T12" s="86"/>
      <c r="U12" s="86">
        <f t="shared" si="0"/>
        <v>7000</v>
      </c>
      <c r="V12" s="86">
        <f t="shared" si="0"/>
        <v>11000</v>
      </c>
      <c r="W12" s="86">
        <f t="shared" si="0"/>
        <v>64000</v>
      </c>
      <c r="X12" s="86">
        <f t="shared" si="1"/>
        <v>82000</v>
      </c>
      <c r="Y12" s="86">
        <f t="shared" ref="Y12:Y15" si="14">X12/(S12/100)</f>
        <v>29.818181818181817</v>
      </c>
      <c r="AA12" s="86">
        <f t="shared" si="2"/>
        <v>64000</v>
      </c>
      <c r="AB12" s="86">
        <f t="shared" si="2"/>
        <v>42000</v>
      </c>
      <c r="AC12" s="86">
        <f t="shared" si="2"/>
        <v>41000</v>
      </c>
      <c r="AD12" s="86">
        <f t="shared" si="3"/>
        <v>147000</v>
      </c>
      <c r="AE12" s="86">
        <f t="shared" ref="AE12:AE15" si="15">AD12/(S12/100)</f>
        <v>53.454545454545453</v>
      </c>
      <c r="AG12" s="86">
        <f t="shared" si="4"/>
        <v>229000</v>
      </c>
      <c r="AH12" s="86">
        <f t="shared" ref="AH12:AH15" si="16">AG12/(S12/100)</f>
        <v>83.272727272727266</v>
      </c>
      <c r="AJ12" s="86">
        <f t="shared" si="5"/>
        <v>32000</v>
      </c>
      <c r="AK12" s="86">
        <f t="shared" si="5"/>
        <v>14000</v>
      </c>
      <c r="AL12" s="86">
        <f t="shared" si="5"/>
        <v>0</v>
      </c>
      <c r="AM12" s="86">
        <f t="shared" si="6"/>
        <v>46000</v>
      </c>
      <c r="AN12" s="86">
        <f t="shared" ref="AN12:AN15" si="17">AM12/(S12/100)</f>
        <v>16.727272727272727</v>
      </c>
      <c r="AP12" s="86">
        <f t="shared" si="7"/>
        <v>0</v>
      </c>
      <c r="AQ12" s="86">
        <f t="shared" si="7"/>
        <v>0</v>
      </c>
      <c r="AR12" s="86">
        <f t="shared" si="7"/>
        <v>0</v>
      </c>
      <c r="AS12" s="86">
        <f t="shared" si="8"/>
        <v>0</v>
      </c>
      <c r="AT12" s="86">
        <f t="shared" ref="AT12:AT15" si="18">AS12/(S12/100)</f>
        <v>0</v>
      </c>
      <c r="AV12" s="86">
        <f t="shared" si="9"/>
        <v>46000</v>
      </c>
      <c r="AW12" s="86">
        <f t="shared" ref="AW12:AW15" si="19">AV12/(S12/100)</f>
        <v>16.727272727272727</v>
      </c>
      <c r="AY12" s="86">
        <f t="shared" ref="AY12" si="20">AG12+AV12</f>
        <v>275000</v>
      </c>
      <c r="AZ12" s="86">
        <f t="shared" ref="AZ12:AZ15" si="21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275000</v>
      </c>
    </row>
    <row r="13" spans="1:57" ht="24.95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P14+#REF!+#REF!+#REF!+#REF!+#REF!+#REF!+#REF!+#REF!+#REF!+#REF!</f>
        <v>#REF!</v>
      </c>
      <c r="Q13" s="326" t="e">
        <f>Q14+#REF!+#REF!+#REF!+#REF!+#REF!+#REF!+#REF!+#REF!+#REF!+#REF!</f>
        <v>#REF!</v>
      </c>
      <c r="R13" s="326" t="e">
        <f>R14+#REF!+#REF!+#REF!+#REF!+#REF!+#REF!+#REF!+#REF!+#REF!+#REF!</f>
        <v>#REF!</v>
      </c>
      <c r="S13" s="326">
        <f t="shared" si="13"/>
        <v>275000</v>
      </c>
      <c r="T13" s="326"/>
      <c r="U13" s="326">
        <f t="shared" si="0"/>
        <v>7000</v>
      </c>
      <c r="V13" s="326">
        <f t="shared" si="0"/>
        <v>11000</v>
      </c>
      <c r="W13" s="326">
        <f t="shared" si="0"/>
        <v>64000</v>
      </c>
      <c r="X13" s="326">
        <f t="shared" si="1"/>
        <v>82000</v>
      </c>
      <c r="Y13" s="326">
        <f t="shared" si="14"/>
        <v>29.818181818181817</v>
      </c>
      <c r="AA13" s="326">
        <f t="shared" si="2"/>
        <v>64000</v>
      </c>
      <c r="AB13" s="326">
        <f t="shared" si="2"/>
        <v>42000</v>
      </c>
      <c r="AC13" s="326">
        <f t="shared" si="2"/>
        <v>41000</v>
      </c>
      <c r="AD13" s="326">
        <f t="shared" si="3"/>
        <v>147000</v>
      </c>
      <c r="AE13" s="326">
        <f t="shared" si="15"/>
        <v>53.454545454545453</v>
      </c>
      <c r="AG13" s="326">
        <f t="shared" si="4"/>
        <v>229000</v>
      </c>
      <c r="AH13" s="326">
        <f t="shared" si="16"/>
        <v>83.272727272727266</v>
      </c>
      <c r="AJ13" s="326">
        <f t="shared" si="5"/>
        <v>32000</v>
      </c>
      <c r="AK13" s="326">
        <f t="shared" si="5"/>
        <v>14000</v>
      </c>
      <c r="AL13" s="326">
        <f t="shared" si="5"/>
        <v>0</v>
      </c>
      <c r="AM13" s="326">
        <f t="shared" si="6"/>
        <v>46000</v>
      </c>
      <c r="AN13" s="326">
        <f t="shared" si="17"/>
        <v>16.727272727272727</v>
      </c>
      <c r="AP13" s="326">
        <f t="shared" si="7"/>
        <v>0</v>
      </c>
      <c r="AQ13" s="326">
        <f t="shared" si="7"/>
        <v>0</v>
      </c>
      <c r="AR13" s="326">
        <f t="shared" si="7"/>
        <v>0</v>
      </c>
      <c r="AS13" s="326">
        <f t="shared" si="8"/>
        <v>0</v>
      </c>
      <c r="AT13" s="326">
        <f t="shared" si="18"/>
        <v>0</v>
      </c>
      <c r="AV13" s="326">
        <f>AV14</f>
        <v>46000</v>
      </c>
      <c r="AW13" s="326">
        <f t="shared" si="19"/>
        <v>16.727272727272727</v>
      </c>
      <c r="AY13" s="326">
        <f>AY14</f>
        <v>275000</v>
      </c>
      <c r="AZ13" s="326">
        <f t="shared" si="21"/>
        <v>100</v>
      </c>
      <c r="BB13" s="325">
        <f t="shared" si="10"/>
        <v>0</v>
      </c>
      <c r="BC13" s="326">
        <f t="shared" si="11"/>
        <v>0</v>
      </c>
      <c r="BD13" s="326">
        <f t="shared" si="12"/>
        <v>275000</v>
      </c>
      <c r="BE13" s="93"/>
    </row>
    <row r="14" spans="1:57" ht="30" customHeight="1" x14ac:dyDescent="0.2">
      <c r="A14" s="74"/>
      <c r="B14" s="76"/>
      <c r="C14" s="76"/>
      <c r="D14" s="426" t="s">
        <v>60</v>
      </c>
      <c r="E14" s="427"/>
      <c r="F14" s="428"/>
      <c r="G14" s="429"/>
      <c r="H14" s="430"/>
      <c r="I14" s="431"/>
      <c r="J14" s="427"/>
      <c r="K14" s="432"/>
      <c r="L14" s="433"/>
      <c r="M14" s="434"/>
      <c r="N14" s="435" t="s">
        <v>110</v>
      </c>
      <c r="O14" s="436">
        <v>3432000</v>
      </c>
      <c r="P14" s="437" t="e">
        <f>P15</f>
        <v>#REF!</v>
      </c>
      <c r="Q14" s="437" t="e">
        <f>Q15</f>
        <v>#REF!</v>
      </c>
      <c r="R14" s="437" t="e">
        <f>R15</f>
        <v>#REF!</v>
      </c>
      <c r="S14" s="437">
        <f t="shared" si="13"/>
        <v>275000</v>
      </c>
      <c r="T14" s="437"/>
      <c r="U14" s="437">
        <f t="shared" si="0"/>
        <v>7000</v>
      </c>
      <c r="V14" s="437">
        <f t="shared" si="0"/>
        <v>11000</v>
      </c>
      <c r="W14" s="437">
        <f t="shared" si="0"/>
        <v>64000</v>
      </c>
      <c r="X14" s="437">
        <f>X15</f>
        <v>82000</v>
      </c>
      <c r="Y14" s="437">
        <f t="shared" si="14"/>
        <v>29.818181818181817</v>
      </c>
      <c r="Z14" s="438"/>
      <c r="AA14" s="437">
        <f t="shared" si="2"/>
        <v>64000</v>
      </c>
      <c r="AB14" s="437">
        <f t="shared" si="2"/>
        <v>42000</v>
      </c>
      <c r="AC14" s="437">
        <f t="shared" si="2"/>
        <v>41000</v>
      </c>
      <c r="AD14" s="437">
        <f t="shared" si="3"/>
        <v>147000</v>
      </c>
      <c r="AE14" s="437">
        <f t="shared" si="15"/>
        <v>53.454545454545453</v>
      </c>
      <c r="AF14" s="438"/>
      <c r="AG14" s="437">
        <f t="shared" si="4"/>
        <v>229000</v>
      </c>
      <c r="AH14" s="437">
        <f t="shared" si="16"/>
        <v>83.272727272727266</v>
      </c>
      <c r="AI14" s="438"/>
      <c r="AJ14" s="437">
        <f t="shared" si="5"/>
        <v>32000</v>
      </c>
      <c r="AK14" s="437">
        <f t="shared" si="5"/>
        <v>14000</v>
      </c>
      <c r="AL14" s="437">
        <f t="shared" si="5"/>
        <v>0</v>
      </c>
      <c r="AM14" s="437">
        <f t="shared" si="6"/>
        <v>46000</v>
      </c>
      <c r="AN14" s="437">
        <f t="shared" si="17"/>
        <v>16.727272727272727</v>
      </c>
      <c r="AO14" s="438"/>
      <c r="AP14" s="437">
        <f t="shared" si="7"/>
        <v>0</v>
      </c>
      <c r="AQ14" s="437">
        <f t="shared" si="7"/>
        <v>0</v>
      </c>
      <c r="AR14" s="437">
        <f t="shared" si="7"/>
        <v>0</v>
      </c>
      <c r="AS14" s="437">
        <f t="shared" si="8"/>
        <v>0</v>
      </c>
      <c r="AT14" s="437">
        <f t="shared" si="18"/>
        <v>0</v>
      </c>
      <c r="AU14" s="438"/>
      <c r="AV14" s="437">
        <f t="shared" ref="AV14:AV15" si="22">AM14+AS14</f>
        <v>46000</v>
      </c>
      <c r="AW14" s="437">
        <f t="shared" si="19"/>
        <v>16.727272727272727</v>
      </c>
      <c r="AX14" s="438"/>
      <c r="AY14" s="437">
        <f t="shared" ref="AY14:AY15" si="23">AG14+AV14</f>
        <v>275000</v>
      </c>
      <c r="AZ14" s="437">
        <f t="shared" si="21"/>
        <v>100</v>
      </c>
      <c r="BB14" s="95">
        <f t="shared" si="10"/>
        <v>0</v>
      </c>
      <c r="BC14" s="96">
        <f t="shared" si="11"/>
        <v>0</v>
      </c>
      <c r="BD14" s="96">
        <f t="shared" si="12"/>
        <v>275000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3432000</v>
      </c>
      <c r="P15" s="99" t="e">
        <f>#REF!+P16</f>
        <v>#REF!</v>
      </c>
      <c r="Q15" s="99" t="e">
        <f>#REF!+Q16</f>
        <v>#REF!</v>
      </c>
      <c r="R15" s="99" t="e">
        <f>#REF!+R16</f>
        <v>#REF!</v>
      </c>
      <c r="S15" s="99">
        <f t="shared" si="13"/>
        <v>275000</v>
      </c>
      <c r="T15" s="99"/>
      <c r="U15" s="99">
        <f t="shared" si="0"/>
        <v>7000</v>
      </c>
      <c r="V15" s="99">
        <f t="shared" si="0"/>
        <v>11000</v>
      </c>
      <c r="W15" s="99">
        <f t="shared" si="0"/>
        <v>64000</v>
      </c>
      <c r="X15" s="99">
        <f t="shared" si="1"/>
        <v>82000</v>
      </c>
      <c r="Y15" s="99">
        <f t="shared" si="14"/>
        <v>29.818181818181817</v>
      </c>
      <c r="AA15" s="99">
        <f t="shared" si="2"/>
        <v>64000</v>
      </c>
      <c r="AB15" s="99">
        <f t="shared" si="2"/>
        <v>42000</v>
      </c>
      <c r="AC15" s="99">
        <f t="shared" si="2"/>
        <v>41000</v>
      </c>
      <c r="AD15" s="99">
        <f t="shared" si="3"/>
        <v>147000</v>
      </c>
      <c r="AE15" s="99">
        <f t="shared" si="15"/>
        <v>53.454545454545453</v>
      </c>
      <c r="AG15" s="99">
        <f t="shared" si="4"/>
        <v>229000</v>
      </c>
      <c r="AH15" s="99">
        <f t="shared" si="16"/>
        <v>83.272727272727266</v>
      </c>
      <c r="AJ15" s="99">
        <f t="shared" si="5"/>
        <v>32000</v>
      </c>
      <c r="AK15" s="99">
        <f t="shared" si="5"/>
        <v>14000</v>
      </c>
      <c r="AL15" s="99">
        <f t="shared" si="5"/>
        <v>0</v>
      </c>
      <c r="AM15" s="99">
        <f t="shared" si="6"/>
        <v>46000</v>
      </c>
      <c r="AN15" s="99">
        <f t="shared" si="17"/>
        <v>16.727272727272727</v>
      </c>
      <c r="AP15" s="99">
        <f t="shared" si="7"/>
        <v>0</v>
      </c>
      <c r="AQ15" s="99">
        <f t="shared" si="7"/>
        <v>0</v>
      </c>
      <c r="AR15" s="99">
        <f t="shared" si="7"/>
        <v>0</v>
      </c>
      <c r="AS15" s="99">
        <f t="shared" si="8"/>
        <v>0</v>
      </c>
      <c r="AT15" s="99">
        <f t="shared" si="18"/>
        <v>0</v>
      </c>
      <c r="AV15" s="99">
        <f t="shared" si="22"/>
        <v>46000</v>
      </c>
      <c r="AW15" s="99">
        <f t="shared" si="19"/>
        <v>16.727272727272727</v>
      </c>
      <c r="AY15" s="99">
        <f t="shared" si="23"/>
        <v>275000</v>
      </c>
      <c r="AZ15" s="99">
        <f t="shared" si="21"/>
        <v>100</v>
      </c>
      <c r="BB15" s="98">
        <f t="shared" si="10"/>
        <v>0</v>
      </c>
      <c r="BC15" s="99">
        <f t="shared" si="11"/>
        <v>0</v>
      </c>
      <c r="BD15" s="99">
        <f t="shared" si="12"/>
        <v>275000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9</v>
      </c>
      <c r="G16" s="79"/>
      <c r="H16" s="80"/>
      <c r="I16" s="81"/>
      <c r="J16" s="78"/>
      <c r="K16" s="82"/>
      <c r="L16" s="83"/>
      <c r="M16" s="77"/>
      <c r="N16" s="101" t="s">
        <v>118</v>
      </c>
      <c r="O16" s="102">
        <v>501000</v>
      </c>
      <c r="P16" s="103" t="e">
        <f>P17</f>
        <v>#REF!</v>
      </c>
      <c r="Q16" s="125" t="e">
        <f>Q17</f>
        <v>#REF!</v>
      </c>
      <c r="R16" s="126" t="e">
        <f>R17</f>
        <v>#REF!</v>
      </c>
      <c r="S16" s="103">
        <f t="shared" si="13"/>
        <v>275000</v>
      </c>
      <c r="T16" s="103"/>
      <c r="U16" s="103">
        <f t="shared" si="0"/>
        <v>7000</v>
      </c>
      <c r="V16" s="103">
        <f t="shared" si="0"/>
        <v>11000</v>
      </c>
      <c r="W16" s="103">
        <f t="shared" si="0"/>
        <v>64000</v>
      </c>
      <c r="X16" s="103">
        <f t="shared" ref="X16:X27" si="24">U16+V16+W16</f>
        <v>82000</v>
      </c>
      <c r="Y16" s="103">
        <f t="shared" ref="Y16:Y27" si="25">X16/(S16/100)</f>
        <v>29.818181818181817</v>
      </c>
      <c r="AA16" s="103">
        <f t="shared" si="2"/>
        <v>64000</v>
      </c>
      <c r="AB16" s="103">
        <f t="shared" si="2"/>
        <v>42000</v>
      </c>
      <c r="AC16" s="103">
        <f t="shared" si="2"/>
        <v>41000</v>
      </c>
      <c r="AD16" s="103">
        <f t="shared" ref="AD16:AD27" si="26">AA16+AB16+AC16</f>
        <v>147000</v>
      </c>
      <c r="AE16" s="103">
        <f t="shared" ref="AE16:AE27" si="27">AD16/(S16/100)</f>
        <v>53.454545454545453</v>
      </c>
      <c r="AG16" s="103">
        <f t="shared" ref="AG16:AG27" si="28">X16+AD16</f>
        <v>229000</v>
      </c>
      <c r="AH16" s="103">
        <f t="shared" ref="AH16:AH27" si="29">AG16/(S16/100)</f>
        <v>83.272727272727266</v>
      </c>
      <c r="AJ16" s="103">
        <f t="shared" si="5"/>
        <v>32000</v>
      </c>
      <c r="AK16" s="103">
        <f t="shared" si="5"/>
        <v>14000</v>
      </c>
      <c r="AL16" s="103">
        <f t="shared" si="5"/>
        <v>0</v>
      </c>
      <c r="AM16" s="103">
        <f t="shared" ref="AM16:AM27" si="30">AJ16+AK16+AL16</f>
        <v>46000</v>
      </c>
      <c r="AN16" s="103">
        <f t="shared" ref="AN16:AN27" si="31">AM16/(S16/100)</f>
        <v>16.727272727272727</v>
      </c>
      <c r="AP16" s="103">
        <f t="shared" si="7"/>
        <v>0</v>
      </c>
      <c r="AQ16" s="103">
        <f t="shared" si="7"/>
        <v>0</v>
      </c>
      <c r="AR16" s="103">
        <f t="shared" si="7"/>
        <v>0</v>
      </c>
      <c r="AS16" s="103">
        <f t="shared" ref="AS16:AS27" si="32">AP16+AQ16+AR16</f>
        <v>0</v>
      </c>
      <c r="AT16" s="103">
        <f t="shared" ref="AT16:AT27" si="33">AS16/(S16/100)</f>
        <v>0</v>
      </c>
      <c r="AV16" s="103">
        <f t="shared" ref="AV16:AV27" si="34">AM16+AS16</f>
        <v>46000</v>
      </c>
      <c r="AW16" s="103">
        <f t="shared" ref="AW16:AW27" si="35">AV16/(S16/100)</f>
        <v>16.727272727272727</v>
      </c>
      <c r="AY16" s="103">
        <f t="shared" ref="AY16:AY27" si="36">AG16+AV16</f>
        <v>275000</v>
      </c>
      <c r="AZ16" s="103">
        <f t="shared" ref="AZ16:AZ27" si="37">AY16/(S16/100)</f>
        <v>100</v>
      </c>
      <c r="BB16" s="102">
        <f t="shared" si="10"/>
        <v>0</v>
      </c>
      <c r="BC16" s="103">
        <f t="shared" si="11"/>
        <v>0</v>
      </c>
      <c r="BD16" s="103">
        <f t="shared" si="12"/>
        <v>275000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9</v>
      </c>
      <c r="H17" s="105"/>
      <c r="I17" s="81"/>
      <c r="J17" s="78"/>
      <c r="K17" s="82"/>
      <c r="L17" s="83"/>
      <c r="M17" s="77"/>
      <c r="N17" s="101" t="s">
        <v>118</v>
      </c>
      <c r="O17" s="102">
        <v>501000</v>
      </c>
      <c r="P17" s="103" t="e">
        <f>P18+#REF!</f>
        <v>#REF!</v>
      </c>
      <c r="Q17" s="125" t="e">
        <f>Q18+#REF!</f>
        <v>#REF!</v>
      </c>
      <c r="R17" s="126" t="e">
        <f>R18+#REF!</f>
        <v>#REF!</v>
      </c>
      <c r="S17" s="103">
        <f t="shared" si="13"/>
        <v>275000</v>
      </c>
      <c r="T17" s="103"/>
      <c r="U17" s="103">
        <f t="shared" si="0"/>
        <v>7000</v>
      </c>
      <c r="V17" s="103">
        <f t="shared" si="0"/>
        <v>11000</v>
      </c>
      <c r="W17" s="103">
        <f t="shared" si="0"/>
        <v>64000</v>
      </c>
      <c r="X17" s="103">
        <f t="shared" si="24"/>
        <v>82000</v>
      </c>
      <c r="Y17" s="103">
        <f t="shared" si="25"/>
        <v>29.818181818181817</v>
      </c>
      <c r="AA17" s="103">
        <f t="shared" si="2"/>
        <v>64000</v>
      </c>
      <c r="AB17" s="103">
        <f t="shared" si="2"/>
        <v>42000</v>
      </c>
      <c r="AC17" s="103">
        <f t="shared" si="2"/>
        <v>41000</v>
      </c>
      <c r="AD17" s="103">
        <f t="shared" si="26"/>
        <v>147000</v>
      </c>
      <c r="AE17" s="103">
        <f t="shared" si="27"/>
        <v>53.454545454545453</v>
      </c>
      <c r="AG17" s="103">
        <f t="shared" si="28"/>
        <v>229000</v>
      </c>
      <c r="AH17" s="103">
        <f t="shared" si="29"/>
        <v>83.272727272727266</v>
      </c>
      <c r="AJ17" s="103">
        <f t="shared" si="5"/>
        <v>32000</v>
      </c>
      <c r="AK17" s="103">
        <f t="shared" si="5"/>
        <v>14000</v>
      </c>
      <c r="AL17" s="103">
        <f t="shared" si="5"/>
        <v>0</v>
      </c>
      <c r="AM17" s="103">
        <f t="shared" si="30"/>
        <v>46000</v>
      </c>
      <c r="AN17" s="103">
        <f t="shared" si="31"/>
        <v>16.727272727272727</v>
      </c>
      <c r="AP17" s="103">
        <f t="shared" si="7"/>
        <v>0</v>
      </c>
      <c r="AQ17" s="103">
        <f t="shared" si="7"/>
        <v>0</v>
      </c>
      <c r="AR17" s="103">
        <f t="shared" si="7"/>
        <v>0</v>
      </c>
      <c r="AS17" s="103">
        <f t="shared" si="32"/>
        <v>0</v>
      </c>
      <c r="AT17" s="103">
        <f t="shared" si="33"/>
        <v>0</v>
      </c>
      <c r="AV17" s="103">
        <f t="shared" si="34"/>
        <v>46000</v>
      </c>
      <c r="AW17" s="103">
        <f t="shared" si="35"/>
        <v>16.727272727272727</v>
      </c>
      <c r="AY17" s="103">
        <f t="shared" si="36"/>
        <v>275000</v>
      </c>
      <c r="AZ17" s="103">
        <f t="shared" si="37"/>
        <v>100</v>
      </c>
      <c r="BB17" s="102">
        <f t="shared" si="10"/>
        <v>0</v>
      </c>
      <c r="BC17" s="103">
        <f t="shared" si="11"/>
        <v>0</v>
      </c>
      <c r="BD17" s="103">
        <f t="shared" si="12"/>
        <v>275000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118</v>
      </c>
      <c r="O18" s="102">
        <v>230000</v>
      </c>
      <c r="P18" s="103">
        <f>P19</f>
        <v>275000</v>
      </c>
      <c r="Q18" s="125">
        <f>Q19</f>
        <v>291000</v>
      </c>
      <c r="R18" s="126">
        <f>R19</f>
        <v>307000</v>
      </c>
      <c r="S18" s="103">
        <f t="shared" si="13"/>
        <v>275000</v>
      </c>
      <c r="T18" s="103"/>
      <c r="U18" s="103">
        <f t="shared" si="0"/>
        <v>7000</v>
      </c>
      <c r="V18" s="103">
        <f t="shared" si="0"/>
        <v>11000</v>
      </c>
      <c r="W18" s="103">
        <f t="shared" si="0"/>
        <v>64000</v>
      </c>
      <c r="X18" s="103">
        <f t="shared" si="24"/>
        <v>82000</v>
      </c>
      <c r="Y18" s="103">
        <f t="shared" si="25"/>
        <v>29.818181818181817</v>
      </c>
      <c r="AA18" s="103">
        <f t="shared" si="2"/>
        <v>64000</v>
      </c>
      <c r="AB18" s="103">
        <f t="shared" si="2"/>
        <v>42000</v>
      </c>
      <c r="AC18" s="103">
        <f t="shared" si="2"/>
        <v>41000</v>
      </c>
      <c r="AD18" s="103">
        <f t="shared" si="26"/>
        <v>147000</v>
      </c>
      <c r="AE18" s="103">
        <f t="shared" si="27"/>
        <v>53.454545454545453</v>
      </c>
      <c r="AG18" s="103">
        <f t="shared" si="28"/>
        <v>229000</v>
      </c>
      <c r="AH18" s="103">
        <f t="shared" si="29"/>
        <v>83.272727272727266</v>
      </c>
      <c r="AJ18" s="103">
        <f t="shared" si="5"/>
        <v>32000</v>
      </c>
      <c r="AK18" s="103">
        <f t="shared" si="5"/>
        <v>14000</v>
      </c>
      <c r="AL18" s="103">
        <f t="shared" si="5"/>
        <v>0</v>
      </c>
      <c r="AM18" s="103">
        <f t="shared" si="30"/>
        <v>46000</v>
      </c>
      <c r="AN18" s="103">
        <f t="shared" si="31"/>
        <v>16.727272727272727</v>
      </c>
      <c r="AP18" s="103">
        <f t="shared" si="7"/>
        <v>0</v>
      </c>
      <c r="AQ18" s="103">
        <f t="shared" si="7"/>
        <v>0</v>
      </c>
      <c r="AR18" s="103">
        <f t="shared" si="7"/>
        <v>0</v>
      </c>
      <c r="AS18" s="103">
        <f t="shared" si="32"/>
        <v>0</v>
      </c>
      <c r="AT18" s="103">
        <f t="shared" si="33"/>
        <v>0</v>
      </c>
      <c r="AV18" s="103">
        <f t="shared" si="34"/>
        <v>46000</v>
      </c>
      <c r="AW18" s="103">
        <f t="shared" si="35"/>
        <v>16.727272727272727</v>
      </c>
      <c r="AY18" s="103">
        <f t="shared" si="36"/>
        <v>275000</v>
      </c>
      <c r="AZ18" s="103">
        <f t="shared" si="37"/>
        <v>100</v>
      </c>
      <c r="BB18" s="102">
        <f t="shared" si="10"/>
        <v>0</v>
      </c>
      <c r="BC18" s="103">
        <f t="shared" si="11"/>
        <v>0</v>
      </c>
      <c r="BD18" s="103">
        <f t="shared" si="12"/>
        <v>275000</v>
      </c>
      <c r="BE18" s="93"/>
    </row>
    <row r="19" spans="1:57" ht="24.95" customHeight="1" x14ac:dyDescent="0.2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230000</v>
      </c>
      <c r="P19" s="121">
        <f>P20+P26</f>
        <v>275000</v>
      </c>
      <c r="Q19" s="121">
        <f>Q20+Q26</f>
        <v>291000</v>
      </c>
      <c r="R19" s="121">
        <f>R20+R26</f>
        <v>307000</v>
      </c>
      <c r="S19" s="121">
        <f>S20+S26</f>
        <v>275000</v>
      </c>
      <c r="T19" s="121"/>
      <c r="U19" s="121">
        <f>U20+U26</f>
        <v>7000</v>
      </c>
      <c r="V19" s="121">
        <f>V20+V26</f>
        <v>11000</v>
      </c>
      <c r="W19" s="121">
        <f>W20+W26</f>
        <v>64000</v>
      </c>
      <c r="X19" s="121">
        <f t="shared" si="24"/>
        <v>82000</v>
      </c>
      <c r="Y19" s="121">
        <f t="shared" si="25"/>
        <v>29.818181818181817</v>
      </c>
      <c r="AA19" s="121">
        <f>AA20+AA26</f>
        <v>64000</v>
      </c>
      <c r="AB19" s="121">
        <f>AB20+AB26</f>
        <v>42000</v>
      </c>
      <c r="AC19" s="121">
        <f>AC20+AC26</f>
        <v>41000</v>
      </c>
      <c r="AD19" s="121">
        <f t="shared" si="26"/>
        <v>147000</v>
      </c>
      <c r="AE19" s="121">
        <f t="shared" si="27"/>
        <v>53.454545454545453</v>
      </c>
      <c r="AG19" s="121">
        <f t="shared" si="28"/>
        <v>229000</v>
      </c>
      <c r="AH19" s="121">
        <f t="shared" si="29"/>
        <v>83.272727272727266</v>
      </c>
      <c r="AJ19" s="121">
        <f>AJ20+AJ26</f>
        <v>32000</v>
      </c>
      <c r="AK19" s="121">
        <f>AK20+AK26</f>
        <v>14000</v>
      </c>
      <c r="AL19" s="121">
        <f>AL20+AL26</f>
        <v>0</v>
      </c>
      <c r="AM19" s="121">
        <f t="shared" si="30"/>
        <v>46000</v>
      </c>
      <c r="AN19" s="121">
        <f t="shared" si="31"/>
        <v>16.727272727272727</v>
      </c>
      <c r="AP19" s="121">
        <f>AP20+AP26</f>
        <v>0</v>
      </c>
      <c r="AQ19" s="121">
        <f>AQ20+AQ26</f>
        <v>0</v>
      </c>
      <c r="AR19" s="121">
        <f>AR20+AR26</f>
        <v>0</v>
      </c>
      <c r="AS19" s="121">
        <f t="shared" si="32"/>
        <v>0</v>
      </c>
      <c r="AT19" s="121">
        <f t="shared" si="33"/>
        <v>0</v>
      </c>
      <c r="AV19" s="121">
        <f t="shared" si="34"/>
        <v>46000</v>
      </c>
      <c r="AW19" s="121">
        <f t="shared" si="35"/>
        <v>16.727272727272727</v>
      </c>
      <c r="AY19" s="121">
        <f t="shared" si="36"/>
        <v>275000</v>
      </c>
      <c r="AZ19" s="121">
        <f t="shared" si="37"/>
        <v>100</v>
      </c>
      <c r="BB19" s="120">
        <f t="shared" si="10"/>
        <v>0</v>
      </c>
      <c r="BC19" s="121">
        <f t="shared" si="11"/>
        <v>0</v>
      </c>
      <c r="BD19" s="121">
        <f t="shared" si="12"/>
        <v>275000</v>
      </c>
      <c r="BE19" s="93"/>
    </row>
    <row r="20" spans="1:57" ht="24.95" customHeight="1" x14ac:dyDescent="0.2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52</v>
      </c>
      <c r="K20" s="82"/>
      <c r="L20" s="83"/>
      <c r="M20" s="77"/>
      <c r="N20" s="101" t="s">
        <v>53</v>
      </c>
      <c r="O20" s="102">
        <v>209000</v>
      </c>
      <c r="P20" s="103">
        <f>P21+P22+P23+P24+P25</f>
        <v>238000</v>
      </c>
      <c r="Q20" s="125">
        <f>Q21+Q22+Q23+Q24+Q25</f>
        <v>252000</v>
      </c>
      <c r="R20" s="126">
        <f>R21+R22+R23+R24+R25</f>
        <v>266000</v>
      </c>
      <c r="S20" s="103">
        <f>S21+S22+S23+S24+S25</f>
        <v>238000</v>
      </c>
      <c r="T20" s="103"/>
      <c r="U20" s="103">
        <f>U21+U22+U23+U24+U25</f>
        <v>7000</v>
      </c>
      <c r="V20" s="103">
        <f>V21+V22+V23+V24+V25</f>
        <v>11000</v>
      </c>
      <c r="W20" s="103">
        <f>W21+W22+W23+W24+W25</f>
        <v>47000</v>
      </c>
      <c r="X20" s="103">
        <f t="shared" si="24"/>
        <v>65000</v>
      </c>
      <c r="Y20" s="103">
        <f t="shared" si="25"/>
        <v>27.310924369747898</v>
      </c>
      <c r="AA20" s="103">
        <f>AA21+AA22+AA23+AA24+AA25</f>
        <v>57000</v>
      </c>
      <c r="AB20" s="103">
        <f>AB21+AB22+AB23+AB24+AB25</f>
        <v>35000</v>
      </c>
      <c r="AC20" s="103">
        <f>AC21+AC22+AC23+AC24+AC25</f>
        <v>35000</v>
      </c>
      <c r="AD20" s="103">
        <f t="shared" si="26"/>
        <v>127000</v>
      </c>
      <c r="AE20" s="103">
        <f t="shared" si="27"/>
        <v>53.361344537815128</v>
      </c>
      <c r="AG20" s="103">
        <f t="shared" si="28"/>
        <v>192000</v>
      </c>
      <c r="AH20" s="103">
        <f t="shared" si="29"/>
        <v>80.672268907563023</v>
      </c>
      <c r="AJ20" s="103">
        <f>AJ21+AJ22+AJ23+AJ24+AJ25</f>
        <v>32000</v>
      </c>
      <c r="AK20" s="103">
        <f>AK21+AK22+AK23+AK24+AK25</f>
        <v>14000</v>
      </c>
      <c r="AL20" s="103">
        <f>AL21+AL22+AL23+AL24+AL25</f>
        <v>0</v>
      </c>
      <c r="AM20" s="103">
        <f t="shared" si="30"/>
        <v>46000</v>
      </c>
      <c r="AN20" s="103">
        <f t="shared" si="31"/>
        <v>19.327731092436974</v>
      </c>
      <c r="AP20" s="103">
        <f>AP21+AP22+AP23+AP24+AP25</f>
        <v>0</v>
      </c>
      <c r="AQ20" s="103">
        <f>AQ21+AQ22+AQ23+AQ24+AQ25</f>
        <v>0</v>
      </c>
      <c r="AR20" s="103">
        <f>AR21+AR22+AR23+AR24+AR25</f>
        <v>0</v>
      </c>
      <c r="AS20" s="103">
        <f t="shared" si="32"/>
        <v>0</v>
      </c>
      <c r="AT20" s="103">
        <f t="shared" si="33"/>
        <v>0</v>
      </c>
      <c r="AV20" s="103">
        <f t="shared" si="34"/>
        <v>46000</v>
      </c>
      <c r="AW20" s="103">
        <f t="shared" si="35"/>
        <v>19.327731092436974</v>
      </c>
      <c r="AY20" s="103">
        <f t="shared" si="36"/>
        <v>238000</v>
      </c>
      <c r="AZ20" s="103">
        <f t="shared" si="37"/>
        <v>100</v>
      </c>
      <c r="BB20" s="102">
        <f t="shared" si="10"/>
        <v>0</v>
      </c>
      <c r="BC20" s="103">
        <f t="shared" si="11"/>
        <v>0</v>
      </c>
      <c r="BD20" s="103">
        <f t="shared" si="12"/>
        <v>238000</v>
      </c>
      <c r="BE20" s="93"/>
    </row>
    <row r="21" spans="1:57" ht="24.95" customHeight="1" x14ac:dyDescent="0.2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2</v>
      </c>
      <c r="L21" s="83"/>
      <c r="M21" s="77"/>
      <c r="N21" s="128" t="s">
        <v>54</v>
      </c>
      <c r="O21" s="129">
        <v>7000</v>
      </c>
      <c r="P21" s="117">
        <v>7000</v>
      </c>
      <c r="Q21" s="117">
        <v>7000</v>
      </c>
      <c r="R21" s="117">
        <v>7000</v>
      </c>
      <c r="S21" s="117">
        <v>7000</v>
      </c>
      <c r="T21" s="117"/>
      <c r="U21" s="160"/>
      <c r="V21" s="160"/>
      <c r="W21" s="160">
        <v>2000</v>
      </c>
      <c r="X21" s="117">
        <f t="shared" si="24"/>
        <v>2000</v>
      </c>
      <c r="Y21" s="117">
        <f t="shared" si="25"/>
        <v>28.571428571428573</v>
      </c>
      <c r="AA21" s="160">
        <v>5000</v>
      </c>
      <c r="AB21" s="160"/>
      <c r="AC21" s="160"/>
      <c r="AD21" s="117">
        <f t="shared" si="26"/>
        <v>5000</v>
      </c>
      <c r="AE21" s="117">
        <f t="shared" si="27"/>
        <v>71.428571428571431</v>
      </c>
      <c r="AG21" s="117">
        <f t="shared" si="28"/>
        <v>7000</v>
      </c>
      <c r="AH21" s="117">
        <f t="shared" si="29"/>
        <v>100</v>
      </c>
      <c r="AJ21" s="160"/>
      <c r="AK21" s="160"/>
      <c r="AL21" s="160"/>
      <c r="AM21" s="117">
        <f t="shared" si="30"/>
        <v>0</v>
      </c>
      <c r="AN21" s="117">
        <f t="shared" si="31"/>
        <v>0</v>
      </c>
      <c r="AP21" s="160"/>
      <c r="AQ21" s="160"/>
      <c r="AR21" s="160"/>
      <c r="AS21" s="117">
        <f t="shared" si="32"/>
        <v>0</v>
      </c>
      <c r="AT21" s="117">
        <f t="shared" si="33"/>
        <v>0</v>
      </c>
      <c r="AV21" s="117">
        <f t="shared" si="34"/>
        <v>0</v>
      </c>
      <c r="AW21" s="117">
        <f t="shared" si="35"/>
        <v>0</v>
      </c>
      <c r="AY21" s="117">
        <f t="shared" si="36"/>
        <v>7000</v>
      </c>
      <c r="AZ21" s="117">
        <f t="shared" si="37"/>
        <v>100</v>
      </c>
      <c r="BB21" s="117">
        <f t="shared" si="10"/>
        <v>0</v>
      </c>
      <c r="BC21" s="117">
        <f t="shared" si="11"/>
        <v>0</v>
      </c>
      <c r="BD21" s="117">
        <f t="shared" si="12"/>
        <v>7000</v>
      </c>
      <c r="BE21" s="93"/>
    </row>
    <row r="22" spans="1:57" ht="24.95" customHeight="1" x14ac:dyDescent="0.2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3</v>
      </c>
      <c r="L22" s="83"/>
      <c r="M22" s="77"/>
      <c r="N22" s="128" t="s">
        <v>66</v>
      </c>
      <c r="O22" s="129">
        <v>125000</v>
      </c>
      <c r="P22" s="117">
        <v>153000</v>
      </c>
      <c r="Q22" s="117">
        <v>163000</v>
      </c>
      <c r="R22" s="117">
        <v>173000</v>
      </c>
      <c r="S22" s="117">
        <v>153000</v>
      </c>
      <c r="T22" s="117"/>
      <c r="U22" s="160">
        <v>7000</v>
      </c>
      <c r="V22" s="160">
        <v>10000</v>
      </c>
      <c r="W22" s="160">
        <v>22000</v>
      </c>
      <c r="X22" s="117">
        <f t="shared" si="24"/>
        <v>39000</v>
      </c>
      <c r="Y22" s="117">
        <f t="shared" si="25"/>
        <v>25.490196078431371</v>
      </c>
      <c r="AA22" s="160">
        <v>25000</v>
      </c>
      <c r="AB22" s="160">
        <v>25000</v>
      </c>
      <c r="AC22" s="160">
        <v>25000</v>
      </c>
      <c r="AD22" s="117">
        <f t="shared" si="26"/>
        <v>75000</v>
      </c>
      <c r="AE22" s="117">
        <f t="shared" si="27"/>
        <v>49.019607843137258</v>
      </c>
      <c r="AG22" s="117">
        <f t="shared" si="28"/>
        <v>114000</v>
      </c>
      <c r="AH22" s="117">
        <f t="shared" si="29"/>
        <v>74.509803921568633</v>
      </c>
      <c r="AJ22" s="160">
        <v>25000</v>
      </c>
      <c r="AK22" s="160">
        <v>14000</v>
      </c>
      <c r="AL22" s="160"/>
      <c r="AM22" s="117">
        <f t="shared" si="30"/>
        <v>39000</v>
      </c>
      <c r="AN22" s="117">
        <f t="shared" si="31"/>
        <v>25.490196078431371</v>
      </c>
      <c r="AP22" s="160"/>
      <c r="AQ22" s="160"/>
      <c r="AR22" s="160"/>
      <c r="AS22" s="117">
        <f t="shared" si="32"/>
        <v>0</v>
      </c>
      <c r="AT22" s="117">
        <f t="shared" si="33"/>
        <v>0</v>
      </c>
      <c r="AV22" s="117">
        <f t="shared" si="34"/>
        <v>39000</v>
      </c>
      <c r="AW22" s="117">
        <f t="shared" si="35"/>
        <v>25.490196078431371</v>
      </c>
      <c r="AY22" s="117">
        <f t="shared" si="36"/>
        <v>153000</v>
      </c>
      <c r="AZ22" s="117">
        <f t="shared" si="37"/>
        <v>100</v>
      </c>
      <c r="BB22" s="117">
        <f t="shared" si="10"/>
        <v>0</v>
      </c>
      <c r="BC22" s="117">
        <f t="shared" si="11"/>
        <v>0</v>
      </c>
      <c r="BD22" s="117">
        <f t="shared" si="12"/>
        <v>153000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5</v>
      </c>
      <c r="L23" s="83"/>
      <c r="M23" s="77"/>
      <c r="N23" s="128" t="s">
        <v>55</v>
      </c>
      <c r="O23" s="129">
        <v>25000</v>
      </c>
      <c r="P23" s="117">
        <v>26000</v>
      </c>
      <c r="Q23" s="117">
        <v>27000</v>
      </c>
      <c r="R23" s="117">
        <v>28000</v>
      </c>
      <c r="S23" s="117">
        <v>26000</v>
      </c>
      <c r="T23" s="117"/>
      <c r="U23" s="160"/>
      <c r="V23" s="160">
        <v>1000</v>
      </c>
      <c r="W23" s="160">
        <v>9000</v>
      </c>
      <c r="X23" s="117">
        <f t="shared" si="24"/>
        <v>10000</v>
      </c>
      <c r="Y23" s="117">
        <f t="shared" si="25"/>
        <v>38.46153846153846</v>
      </c>
      <c r="AA23" s="160">
        <v>16000</v>
      </c>
      <c r="AB23" s="160"/>
      <c r="AC23" s="160"/>
      <c r="AD23" s="117">
        <f t="shared" si="26"/>
        <v>16000</v>
      </c>
      <c r="AE23" s="117">
        <f t="shared" si="27"/>
        <v>61.53846153846154</v>
      </c>
      <c r="AG23" s="117">
        <f t="shared" si="28"/>
        <v>26000</v>
      </c>
      <c r="AH23" s="117">
        <f t="shared" si="29"/>
        <v>100</v>
      </c>
      <c r="AJ23" s="160"/>
      <c r="AK23" s="160"/>
      <c r="AL23" s="160"/>
      <c r="AM23" s="117">
        <f t="shared" si="30"/>
        <v>0</v>
      </c>
      <c r="AN23" s="117">
        <f t="shared" si="31"/>
        <v>0</v>
      </c>
      <c r="AP23" s="160"/>
      <c r="AQ23" s="160"/>
      <c r="AR23" s="160"/>
      <c r="AS23" s="117">
        <f t="shared" si="32"/>
        <v>0</v>
      </c>
      <c r="AT23" s="117">
        <f t="shared" si="33"/>
        <v>0</v>
      </c>
      <c r="AV23" s="117">
        <f t="shared" si="34"/>
        <v>0</v>
      </c>
      <c r="AW23" s="117">
        <f t="shared" si="35"/>
        <v>0</v>
      </c>
      <c r="AY23" s="117">
        <f t="shared" si="36"/>
        <v>26000</v>
      </c>
      <c r="AZ23" s="117">
        <f t="shared" si="37"/>
        <v>100</v>
      </c>
      <c r="BB23" s="117">
        <f t="shared" si="10"/>
        <v>0</v>
      </c>
      <c r="BC23" s="117">
        <f t="shared" si="11"/>
        <v>0</v>
      </c>
      <c r="BD23" s="117">
        <f t="shared" si="12"/>
        <v>26000</v>
      </c>
      <c r="BE23" s="93"/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81"/>
      <c r="J24" s="78"/>
      <c r="K24" s="127">
        <v>6</v>
      </c>
      <c r="L24" s="83"/>
      <c r="M24" s="77"/>
      <c r="N24" s="128" t="s">
        <v>119</v>
      </c>
      <c r="O24" s="129">
        <v>50000</v>
      </c>
      <c r="P24" s="117">
        <v>50000</v>
      </c>
      <c r="Q24" s="117">
        <v>53000</v>
      </c>
      <c r="R24" s="117">
        <v>56000</v>
      </c>
      <c r="S24" s="117">
        <v>50000</v>
      </c>
      <c r="T24" s="117"/>
      <c r="U24" s="160"/>
      <c r="V24" s="160"/>
      <c r="W24" s="160">
        <v>13000</v>
      </c>
      <c r="X24" s="117">
        <f t="shared" si="24"/>
        <v>13000</v>
      </c>
      <c r="Y24" s="117">
        <f t="shared" si="25"/>
        <v>26</v>
      </c>
      <c r="AA24" s="160">
        <v>10000</v>
      </c>
      <c r="AB24" s="160">
        <v>10000</v>
      </c>
      <c r="AC24" s="160">
        <v>10000</v>
      </c>
      <c r="AD24" s="117">
        <f t="shared" si="26"/>
        <v>30000</v>
      </c>
      <c r="AE24" s="117">
        <f t="shared" si="27"/>
        <v>60</v>
      </c>
      <c r="AG24" s="117">
        <f t="shared" si="28"/>
        <v>43000</v>
      </c>
      <c r="AH24" s="117">
        <f t="shared" si="29"/>
        <v>86</v>
      </c>
      <c r="AJ24" s="160">
        <v>7000</v>
      </c>
      <c r="AK24" s="160"/>
      <c r="AL24" s="160"/>
      <c r="AM24" s="117">
        <f t="shared" si="30"/>
        <v>7000</v>
      </c>
      <c r="AN24" s="117">
        <f t="shared" si="31"/>
        <v>14</v>
      </c>
      <c r="AP24" s="160"/>
      <c r="AQ24" s="160"/>
      <c r="AR24" s="160"/>
      <c r="AS24" s="117">
        <f t="shared" si="32"/>
        <v>0</v>
      </c>
      <c r="AT24" s="117">
        <f t="shared" si="33"/>
        <v>0</v>
      </c>
      <c r="AV24" s="117">
        <f t="shared" si="34"/>
        <v>7000</v>
      </c>
      <c r="AW24" s="117">
        <f t="shared" si="35"/>
        <v>14</v>
      </c>
      <c r="AY24" s="117">
        <f t="shared" si="36"/>
        <v>50000</v>
      </c>
      <c r="AZ24" s="117">
        <f t="shared" si="37"/>
        <v>100</v>
      </c>
      <c r="BB24" s="117">
        <f t="shared" si="10"/>
        <v>0</v>
      </c>
      <c r="BC24" s="117">
        <f t="shared" si="11"/>
        <v>0</v>
      </c>
      <c r="BD24" s="117">
        <f t="shared" si="12"/>
        <v>50000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7</v>
      </c>
      <c r="L25" s="83"/>
      <c r="M25" s="77"/>
      <c r="N25" s="128" t="s">
        <v>56</v>
      </c>
      <c r="O25" s="129">
        <v>2000</v>
      </c>
      <c r="P25" s="117">
        <v>2000</v>
      </c>
      <c r="Q25" s="117">
        <v>2000</v>
      </c>
      <c r="R25" s="117">
        <v>2000</v>
      </c>
      <c r="S25" s="117">
        <v>2000</v>
      </c>
      <c r="T25" s="117"/>
      <c r="U25" s="160"/>
      <c r="V25" s="160"/>
      <c r="W25" s="160">
        <v>1000</v>
      </c>
      <c r="X25" s="117">
        <f t="shared" si="24"/>
        <v>1000</v>
      </c>
      <c r="Y25" s="117">
        <f t="shared" si="25"/>
        <v>50</v>
      </c>
      <c r="AA25" s="160">
        <v>1000</v>
      </c>
      <c r="AB25" s="160"/>
      <c r="AC25" s="160"/>
      <c r="AD25" s="117">
        <f t="shared" si="26"/>
        <v>1000</v>
      </c>
      <c r="AE25" s="117">
        <f t="shared" si="27"/>
        <v>50</v>
      </c>
      <c r="AG25" s="117">
        <f t="shared" si="28"/>
        <v>2000</v>
      </c>
      <c r="AH25" s="117">
        <f t="shared" si="29"/>
        <v>100</v>
      </c>
      <c r="AJ25" s="160"/>
      <c r="AK25" s="160"/>
      <c r="AL25" s="160"/>
      <c r="AM25" s="117">
        <f t="shared" si="30"/>
        <v>0</v>
      </c>
      <c r="AN25" s="117">
        <f t="shared" si="31"/>
        <v>0</v>
      </c>
      <c r="AP25" s="160"/>
      <c r="AQ25" s="160"/>
      <c r="AR25" s="160"/>
      <c r="AS25" s="117">
        <f t="shared" si="32"/>
        <v>0</v>
      </c>
      <c r="AT25" s="117">
        <f t="shared" si="33"/>
        <v>0</v>
      </c>
      <c r="AV25" s="117">
        <f t="shared" si="34"/>
        <v>0</v>
      </c>
      <c r="AW25" s="117">
        <f t="shared" si="35"/>
        <v>0</v>
      </c>
      <c r="AY25" s="117">
        <f t="shared" si="36"/>
        <v>2000</v>
      </c>
      <c r="AZ25" s="117">
        <f t="shared" si="37"/>
        <v>100</v>
      </c>
      <c r="BB25" s="117">
        <f t="shared" si="10"/>
        <v>0</v>
      </c>
      <c r="BC25" s="117">
        <f t="shared" si="11"/>
        <v>0</v>
      </c>
      <c r="BD25" s="117">
        <f t="shared" si="12"/>
        <v>2000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84</v>
      </c>
      <c r="K26" s="82"/>
      <c r="L26" s="83"/>
      <c r="M26" s="77"/>
      <c r="N26" s="101" t="s">
        <v>120</v>
      </c>
      <c r="O26" s="102">
        <v>21000</v>
      </c>
      <c r="P26" s="103">
        <f>P27</f>
        <v>37000</v>
      </c>
      <c r="Q26" s="125">
        <f>Q27</f>
        <v>39000</v>
      </c>
      <c r="R26" s="126">
        <f>R27</f>
        <v>41000</v>
      </c>
      <c r="S26" s="103">
        <f>S27</f>
        <v>37000</v>
      </c>
      <c r="T26" s="103"/>
      <c r="U26" s="103">
        <f>U27</f>
        <v>0</v>
      </c>
      <c r="V26" s="103">
        <f>V27</f>
        <v>0</v>
      </c>
      <c r="W26" s="103">
        <f>W27</f>
        <v>17000</v>
      </c>
      <c r="X26" s="103">
        <f t="shared" si="24"/>
        <v>17000</v>
      </c>
      <c r="Y26" s="103">
        <f t="shared" si="25"/>
        <v>45.945945945945944</v>
      </c>
      <c r="AA26" s="103">
        <f>AA27</f>
        <v>7000</v>
      </c>
      <c r="AB26" s="103">
        <f>AB27</f>
        <v>7000</v>
      </c>
      <c r="AC26" s="103">
        <f>AC27</f>
        <v>6000</v>
      </c>
      <c r="AD26" s="103">
        <f t="shared" si="26"/>
        <v>20000</v>
      </c>
      <c r="AE26" s="103">
        <f t="shared" si="27"/>
        <v>54.054054054054056</v>
      </c>
      <c r="AG26" s="103">
        <f t="shared" si="28"/>
        <v>37000</v>
      </c>
      <c r="AH26" s="103">
        <f t="shared" si="29"/>
        <v>100</v>
      </c>
      <c r="AJ26" s="103">
        <f>AJ27</f>
        <v>0</v>
      </c>
      <c r="AK26" s="103">
        <f>AK27</f>
        <v>0</v>
      </c>
      <c r="AL26" s="103">
        <f>AL27</f>
        <v>0</v>
      </c>
      <c r="AM26" s="103">
        <f t="shared" si="30"/>
        <v>0</v>
      </c>
      <c r="AN26" s="103">
        <f t="shared" si="31"/>
        <v>0</v>
      </c>
      <c r="AP26" s="103">
        <f>AP27</f>
        <v>0</v>
      </c>
      <c r="AQ26" s="103">
        <f>AQ27</f>
        <v>0</v>
      </c>
      <c r="AR26" s="103">
        <f>AR27</f>
        <v>0</v>
      </c>
      <c r="AS26" s="103">
        <f t="shared" si="32"/>
        <v>0</v>
      </c>
      <c r="AT26" s="103">
        <f t="shared" si="33"/>
        <v>0</v>
      </c>
      <c r="AV26" s="103">
        <f t="shared" si="34"/>
        <v>0</v>
      </c>
      <c r="AW26" s="103">
        <f t="shared" si="35"/>
        <v>0</v>
      </c>
      <c r="AY26" s="103">
        <f t="shared" si="36"/>
        <v>37000</v>
      </c>
      <c r="AZ26" s="103">
        <f t="shared" si="37"/>
        <v>100</v>
      </c>
      <c r="BB26" s="102">
        <f t="shared" si="10"/>
        <v>0</v>
      </c>
      <c r="BC26" s="103">
        <f t="shared" si="11"/>
        <v>0</v>
      </c>
      <c r="BD26" s="103">
        <f t="shared" si="12"/>
        <v>37000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6</v>
      </c>
      <c r="L27" s="83"/>
      <c r="M27" s="77"/>
      <c r="N27" s="128" t="s">
        <v>121</v>
      </c>
      <c r="O27" s="129">
        <v>21000</v>
      </c>
      <c r="P27" s="117">
        <v>37000</v>
      </c>
      <c r="Q27" s="117">
        <v>39000</v>
      </c>
      <c r="R27" s="117">
        <v>41000</v>
      </c>
      <c r="S27" s="117">
        <v>37000</v>
      </c>
      <c r="T27" s="117"/>
      <c r="U27" s="117"/>
      <c r="V27" s="117"/>
      <c r="W27" s="117">
        <v>17000</v>
      </c>
      <c r="X27" s="117">
        <f t="shared" si="24"/>
        <v>17000</v>
      </c>
      <c r="Y27" s="117">
        <f t="shared" si="25"/>
        <v>45.945945945945944</v>
      </c>
      <c r="AA27" s="117">
        <v>7000</v>
      </c>
      <c r="AB27" s="117">
        <v>7000</v>
      </c>
      <c r="AC27" s="117">
        <v>6000</v>
      </c>
      <c r="AD27" s="117">
        <f t="shared" si="26"/>
        <v>20000</v>
      </c>
      <c r="AE27" s="117">
        <f t="shared" si="27"/>
        <v>54.054054054054056</v>
      </c>
      <c r="AG27" s="117">
        <f t="shared" si="28"/>
        <v>37000</v>
      </c>
      <c r="AH27" s="117">
        <f t="shared" si="29"/>
        <v>100</v>
      </c>
      <c r="AJ27" s="117"/>
      <c r="AK27" s="117"/>
      <c r="AL27" s="117"/>
      <c r="AM27" s="117">
        <f t="shared" si="30"/>
        <v>0</v>
      </c>
      <c r="AN27" s="117">
        <f t="shared" si="31"/>
        <v>0</v>
      </c>
      <c r="AP27" s="117"/>
      <c r="AQ27" s="117"/>
      <c r="AR27" s="117"/>
      <c r="AS27" s="117">
        <f t="shared" si="32"/>
        <v>0</v>
      </c>
      <c r="AT27" s="117">
        <f t="shared" si="33"/>
        <v>0</v>
      </c>
      <c r="AV27" s="117">
        <f t="shared" si="34"/>
        <v>0</v>
      </c>
      <c r="AW27" s="117">
        <f t="shared" si="35"/>
        <v>0</v>
      </c>
      <c r="AY27" s="117">
        <f t="shared" si="36"/>
        <v>37000</v>
      </c>
      <c r="AZ27" s="117">
        <f t="shared" si="37"/>
        <v>100</v>
      </c>
      <c r="BB27" s="117">
        <f t="shared" si="10"/>
        <v>0</v>
      </c>
      <c r="BC27" s="117">
        <f t="shared" si="11"/>
        <v>0</v>
      </c>
      <c r="BD27" s="117">
        <f t="shared" si="12"/>
        <v>37000</v>
      </c>
      <c r="BE27" s="93"/>
    </row>
    <row r="28" spans="1:57" ht="24.95" customHeight="1" x14ac:dyDescent="0.2"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6"/>
    </row>
    <row r="29" spans="1:57" ht="24.95" customHeight="1" x14ac:dyDescent="0.2"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6"/>
    </row>
    <row r="30" spans="1:57" ht="24.95" customHeight="1" x14ac:dyDescent="0.2"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6"/>
    </row>
    <row r="31" spans="1:57" ht="24.95" customHeight="1" x14ac:dyDescent="0.2"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6"/>
    </row>
    <row r="32" spans="1:57" ht="24.95" customHeight="1" x14ac:dyDescent="0.2"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6"/>
    </row>
    <row r="33" spans="16:56" ht="24.95" customHeight="1" x14ac:dyDescent="0.2"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6"/>
    </row>
    <row r="34" spans="16:56" ht="24.95" customHeight="1" x14ac:dyDescent="0.2"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6"/>
    </row>
    <row r="35" spans="16:56" ht="24.95" customHeight="1" x14ac:dyDescent="0.2"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6"/>
    </row>
    <row r="36" spans="16:56" ht="24.95" customHeight="1" x14ac:dyDescent="0.2"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6"/>
    </row>
    <row r="37" spans="16:56" ht="24.95" customHeight="1" x14ac:dyDescent="0.2"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6"/>
    </row>
    <row r="38" spans="16:56" ht="24.95" customHeight="1" x14ac:dyDescent="0.2"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6"/>
    </row>
    <row r="39" spans="16:56" ht="24.95" customHeight="1" x14ac:dyDescent="0.2"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6"/>
    </row>
    <row r="40" spans="16:56" ht="24.95" customHeight="1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6:56" ht="24.95" customHeight="1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6:56" ht="24.95" customHeight="1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6:56" ht="24.95" customHeight="1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6:56" ht="24.95" customHeight="1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6:56" ht="24.95" customHeight="1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6:56" ht="24.95" customHeight="1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6:56" ht="24.95" customHeight="1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6:56" ht="24.95" customHeight="1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ht="24.95" customHeight="1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ht="24.95" customHeight="1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ht="24.95" customHeight="1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ht="24.95" customHeight="1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ht="24.95" customHeight="1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ht="24.95" customHeight="1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ht="24.95" customHeight="1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ht="24.95" customHeight="1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ht="24.95" customHeight="1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ht="24.95" customHeight="1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ht="24.95" customHeight="1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17"/>
  <sheetViews>
    <sheetView zoomScale="85" workbookViewId="0">
      <pane xSplit="17" ySplit="13" topLeftCell="X33" activePane="bottomRight" state="frozen"/>
      <selection activeCell="E26" sqref="E26"/>
      <selection pane="topRight" activeCell="E26" sqref="E26"/>
      <selection pane="bottomLeft" activeCell="E26" sqref="E26"/>
      <selection pane="bottomRight" activeCell="X40" sqref="X40"/>
    </sheetView>
  </sheetViews>
  <sheetFormatPr defaultRowHeight="12.75" x14ac:dyDescent="0.2"/>
  <cols>
    <col min="1" max="3" width="4" style="38" customWidth="1"/>
    <col min="4" max="4" width="6.57031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3.7109375" style="36" customWidth="1"/>
    <col min="20" max="20" width="1.7109375" style="36" customWidth="1"/>
    <col min="21" max="21" width="11" style="36" customWidth="1"/>
    <col min="22" max="22" width="11.5703125" style="36" customWidth="1"/>
    <col min="23" max="23" width="10.7109375" style="36" customWidth="1"/>
    <col min="24" max="24" width="12" style="36" customWidth="1"/>
    <col min="25" max="25" width="8.28515625" style="36" customWidth="1"/>
    <col min="26" max="26" width="1.7109375" style="36" customWidth="1"/>
    <col min="27" max="27" width="12.7109375" style="36" customWidth="1"/>
    <col min="28" max="28" width="11.5703125" style="36" customWidth="1"/>
    <col min="29" max="29" width="10.85546875" style="36" customWidth="1"/>
    <col min="30" max="30" width="13.42578125" style="36" customWidth="1"/>
    <col min="31" max="31" width="9" style="36" customWidth="1"/>
    <col min="32" max="32" width="2.42578125" style="36" customWidth="1"/>
    <col min="33" max="33" width="11.7109375" style="36" customWidth="1"/>
    <col min="34" max="34" width="7.28515625" style="36" customWidth="1"/>
    <col min="35" max="35" width="3" style="36" customWidth="1"/>
    <col min="36" max="36" width="9.85546875" style="36" customWidth="1"/>
    <col min="37" max="37" width="10.85546875" style="36" customWidth="1"/>
    <col min="38" max="38" width="10.42578125" style="36" customWidth="1"/>
    <col min="39" max="39" width="10.85546875" style="36" customWidth="1"/>
    <col min="40" max="40" width="7.140625" style="36" customWidth="1"/>
    <col min="41" max="41" width="2.42578125" style="36" customWidth="1"/>
    <col min="42" max="42" width="11.140625" style="36" customWidth="1"/>
    <col min="43" max="43" width="11.42578125" style="36" customWidth="1"/>
    <col min="44" max="44" width="9.85546875" style="36" customWidth="1"/>
    <col min="45" max="45" width="10.42578125" style="36" customWidth="1"/>
    <col min="46" max="46" width="8.28515625" style="36" customWidth="1"/>
    <col min="47" max="47" width="1.85546875" style="36" customWidth="1"/>
    <col min="48" max="48" width="10.7109375" style="36" customWidth="1"/>
    <col min="49" max="49" width="8.7109375" style="36" customWidth="1"/>
    <col min="50" max="50" width="3.28515625" style="36" customWidth="1"/>
    <col min="51" max="51" width="14.5703125" style="36" customWidth="1"/>
    <col min="52" max="52" width="11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31.5" customHeight="1" x14ac:dyDescent="0.25">
      <c r="A5" s="383" t="s">
        <v>172</v>
      </c>
      <c r="B5" s="383"/>
      <c r="C5" s="383"/>
      <c r="D5" s="383" t="s">
        <v>174</v>
      </c>
      <c r="E5" s="574" t="s">
        <v>180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286000</v>
      </c>
      <c r="T11" s="72"/>
      <c r="U11" s="72">
        <f t="shared" ref="U11:W17" si="0">U12</f>
        <v>32000</v>
      </c>
      <c r="V11" s="72">
        <f t="shared" si="0"/>
        <v>22000</v>
      </c>
      <c r="W11" s="72">
        <f t="shared" si="0"/>
        <v>51000</v>
      </c>
      <c r="X11" s="72">
        <f t="shared" ref="X11:X15" si="1">U11+V11+W11</f>
        <v>105000</v>
      </c>
      <c r="Y11" s="72">
        <f>X11/(S11/100)</f>
        <v>36.713286713286713</v>
      </c>
      <c r="Z11" s="73"/>
      <c r="AA11" s="72">
        <f t="shared" ref="AA11:AC17" si="2">AA12</f>
        <v>30000</v>
      </c>
      <c r="AB11" s="72">
        <f t="shared" si="2"/>
        <v>26000</v>
      </c>
      <c r="AC11" s="72">
        <f t="shared" si="2"/>
        <v>26000</v>
      </c>
      <c r="AD11" s="72">
        <f t="shared" ref="AD11:AD15" si="3">AA11+AB11+AC11</f>
        <v>82000</v>
      </c>
      <c r="AE11" s="72">
        <f>AD11/(S11/100)</f>
        <v>28.67132867132867</v>
      </c>
      <c r="AF11" s="73"/>
      <c r="AG11" s="72">
        <f t="shared" ref="AG11:AG15" si="4">X11+AD11</f>
        <v>187000</v>
      </c>
      <c r="AH11" s="72">
        <f>AG11/(S11/100)</f>
        <v>65.384615384615387</v>
      </c>
      <c r="AI11" s="73"/>
      <c r="AJ11" s="72">
        <f t="shared" ref="AJ11:AL17" si="5">AJ12</f>
        <v>25000</v>
      </c>
      <c r="AK11" s="72">
        <f t="shared" si="5"/>
        <v>25000</v>
      </c>
      <c r="AL11" s="72">
        <f t="shared" si="5"/>
        <v>25000</v>
      </c>
      <c r="AM11" s="72">
        <f t="shared" ref="AM11:AM15" si="6">AJ11+AK11+AL11</f>
        <v>75000</v>
      </c>
      <c r="AN11" s="72">
        <f>AM11/(S11/100)</f>
        <v>26.223776223776223</v>
      </c>
      <c r="AO11" s="73"/>
      <c r="AP11" s="72">
        <f t="shared" ref="AP11:AR17" si="7">AP12</f>
        <v>19000</v>
      </c>
      <c r="AQ11" s="72">
        <f t="shared" si="7"/>
        <v>3000</v>
      </c>
      <c r="AR11" s="72">
        <f t="shared" si="7"/>
        <v>2000</v>
      </c>
      <c r="AS11" s="72">
        <f t="shared" ref="AS11:AS15" si="8">AP11+AQ11+AR11</f>
        <v>24000</v>
      </c>
      <c r="AT11" s="72">
        <f>AS11/(S11/100)</f>
        <v>8.3916083916083917</v>
      </c>
      <c r="AU11" s="73"/>
      <c r="AV11" s="72">
        <f t="shared" ref="AV11:AV12" si="9">AM11+AS11</f>
        <v>99000</v>
      </c>
      <c r="AW11" s="72">
        <f>AV11/(S11/100)</f>
        <v>34.615384615384613</v>
      </c>
      <c r="AX11" s="73"/>
      <c r="AY11" s="72">
        <f>AG11+AV11</f>
        <v>286000</v>
      </c>
      <c r="AZ11" s="72">
        <f>AY11/(S11/100)</f>
        <v>100</v>
      </c>
      <c r="BA11" s="73"/>
      <c r="BB11" s="71">
        <f t="shared" ref="BB11:BB28" si="10">S11-AY11</f>
        <v>0</v>
      </c>
      <c r="BC11" s="72">
        <f t="shared" ref="BC11:BC28" si="11">BB11/(S11/100)</f>
        <v>0</v>
      </c>
      <c r="BD11" s="72">
        <f t="shared" ref="BD11:BD28" si="12">S11-BB11</f>
        <v>286000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 t="shared" ref="S12:S18" si="13">S13</f>
        <v>286000</v>
      </c>
      <c r="T12" s="86"/>
      <c r="U12" s="86">
        <f t="shared" si="0"/>
        <v>32000</v>
      </c>
      <c r="V12" s="86">
        <f t="shared" si="0"/>
        <v>22000</v>
      </c>
      <c r="W12" s="86">
        <f t="shared" si="0"/>
        <v>51000</v>
      </c>
      <c r="X12" s="86">
        <f t="shared" si="1"/>
        <v>105000</v>
      </c>
      <c r="Y12" s="86">
        <f t="shared" ref="Y12:Y15" si="14">X12/(S12/100)</f>
        <v>36.713286713286713</v>
      </c>
      <c r="AA12" s="86">
        <f t="shared" si="2"/>
        <v>30000</v>
      </c>
      <c r="AB12" s="86">
        <f t="shared" si="2"/>
        <v>26000</v>
      </c>
      <c r="AC12" s="86">
        <f t="shared" si="2"/>
        <v>26000</v>
      </c>
      <c r="AD12" s="86">
        <f t="shared" si="3"/>
        <v>82000</v>
      </c>
      <c r="AE12" s="86">
        <f t="shared" ref="AE12:AE15" si="15">AD12/(S12/100)</f>
        <v>28.67132867132867</v>
      </c>
      <c r="AG12" s="86">
        <f t="shared" si="4"/>
        <v>187000</v>
      </c>
      <c r="AH12" s="86">
        <f t="shared" ref="AH12:AH15" si="16">AG12/(S12/100)</f>
        <v>65.384615384615387</v>
      </c>
      <c r="AJ12" s="86">
        <f t="shared" si="5"/>
        <v>25000</v>
      </c>
      <c r="AK12" s="86">
        <f t="shared" si="5"/>
        <v>25000</v>
      </c>
      <c r="AL12" s="86">
        <f t="shared" si="5"/>
        <v>25000</v>
      </c>
      <c r="AM12" s="86">
        <f t="shared" si="6"/>
        <v>75000</v>
      </c>
      <c r="AN12" s="86">
        <f t="shared" ref="AN12:AN15" si="17">AM12/(S12/100)</f>
        <v>26.223776223776223</v>
      </c>
      <c r="AP12" s="86">
        <f t="shared" si="7"/>
        <v>19000</v>
      </c>
      <c r="AQ12" s="86">
        <f t="shared" si="7"/>
        <v>3000</v>
      </c>
      <c r="AR12" s="86">
        <f t="shared" si="7"/>
        <v>2000</v>
      </c>
      <c r="AS12" s="86">
        <f t="shared" si="8"/>
        <v>24000</v>
      </c>
      <c r="AT12" s="86">
        <f t="shared" ref="AT12:AT15" si="18">AS12/(S12/100)</f>
        <v>8.3916083916083917</v>
      </c>
      <c r="AV12" s="86">
        <f t="shared" si="9"/>
        <v>99000</v>
      </c>
      <c r="AW12" s="86">
        <f t="shared" ref="AW12:AW15" si="19">AV12/(S12/100)</f>
        <v>34.615384615384613</v>
      </c>
      <c r="AY12" s="86">
        <f t="shared" ref="AY12" si="20">AG12+AV12</f>
        <v>286000</v>
      </c>
      <c r="AZ12" s="86">
        <f t="shared" ref="AZ12:AZ15" si="21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286000</v>
      </c>
    </row>
    <row r="13" spans="1:57" ht="30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P14+#REF!+#REF!+#REF!+#REF!+#REF!+#REF!+#REF!+#REF!+#REF!+#REF!</f>
        <v>#REF!</v>
      </c>
      <c r="Q13" s="326" t="e">
        <f>Q14+#REF!+#REF!+#REF!+#REF!+#REF!+#REF!+#REF!+#REF!+#REF!+#REF!</f>
        <v>#REF!</v>
      </c>
      <c r="R13" s="326" t="e">
        <f>R14+#REF!+#REF!+#REF!+#REF!+#REF!+#REF!+#REF!+#REF!+#REF!+#REF!</f>
        <v>#REF!</v>
      </c>
      <c r="S13" s="326">
        <f t="shared" si="13"/>
        <v>286000</v>
      </c>
      <c r="T13" s="326"/>
      <c r="U13" s="326">
        <f t="shared" si="0"/>
        <v>32000</v>
      </c>
      <c r="V13" s="326">
        <f t="shared" si="0"/>
        <v>22000</v>
      </c>
      <c r="W13" s="326">
        <f t="shared" si="0"/>
        <v>51000</v>
      </c>
      <c r="X13" s="326">
        <f t="shared" si="1"/>
        <v>105000</v>
      </c>
      <c r="Y13" s="326">
        <f t="shared" si="14"/>
        <v>36.713286713286713</v>
      </c>
      <c r="AA13" s="326">
        <f t="shared" si="2"/>
        <v>30000</v>
      </c>
      <c r="AB13" s="326">
        <f t="shared" si="2"/>
        <v>26000</v>
      </c>
      <c r="AC13" s="326">
        <f t="shared" si="2"/>
        <v>26000</v>
      </c>
      <c r="AD13" s="326">
        <f t="shared" si="3"/>
        <v>82000</v>
      </c>
      <c r="AE13" s="326">
        <f t="shared" si="15"/>
        <v>28.67132867132867</v>
      </c>
      <c r="AG13" s="326">
        <f t="shared" si="4"/>
        <v>187000</v>
      </c>
      <c r="AH13" s="326">
        <f t="shared" si="16"/>
        <v>65.384615384615387</v>
      </c>
      <c r="AJ13" s="326">
        <f t="shared" si="5"/>
        <v>25000</v>
      </c>
      <c r="AK13" s="326">
        <f t="shared" si="5"/>
        <v>25000</v>
      </c>
      <c r="AL13" s="326">
        <f t="shared" si="5"/>
        <v>25000</v>
      </c>
      <c r="AM13" s="326">
        <f t="shared" si="6"/>
        <v>75000</v>
      </c>
      <c r="AN13" s="326">
        <f t="shared" si="17"/>
        <v>26.223776223776223</v>
      </c>
      <c r="AP13" s="326">
        <f t="shared" si="7"/>
        <v>19000</v>
      </c>
      <c r="AQ13" s="326">
        <f t="shared" si="7"/>
        <v>3000</v>
      </c>
      <c r="AR13" s="326">
        <f t="shared" si="7"/>
        <v>2000</v>
      </c>
      <c r="AS13" s="326">
        <f t="shared" si="8"/>
        <v>24000</v>
      </c>
      <c r="AT13" s="326">
        <f t="shared" si="18"/>
        <v>8.3916083916083917</v>
      </c>
      <c r="AV13" s="326">
        <f>AV14</f>
        <v>99000</v>
      </c>
      <c r="AW13" s="326">
        <f t="shared" si="19"/>
        <v>34.615384615384613</v>
      </c>
      <c r="AY13" s="326">
        <f>AY14</f>
        <v>286000</v>
      </c>
      <c r="AZ13" s="326">
        <f t="shared" si="21"/>
        <v>100</v>
      </c>
      <c r="BB13" s="325">
        <f t="shared" si="10"/>
        <v>0</v>
      </c>
      <c r="BC13" s="326">
        <f t="shared" si="11"/>
        <v>0</v>
      </c>
      <c r="BD13" s="326">
        <f t="shared" si="12"/>
        <v>286000</v>
      </c>
      <c r="BE13" s="93"/>
    </row>
    <row r="14" spans="1:57" ht="30" customHeight="1" x14ac:dyDescent="0.25">
      <c r="A14" s="74"/>
      <c r="B14" s="76"/>
      <c r="C14" s="76"/>
      <c r="D14" s="426" t="s">
        <v>60</v>
      </c>
      <c r="E14" s="427"/>
      <c r="F14" s="428"/>
      <c r="G14" s="429"/>
      <c r="H14" s="430"/>
      <c r="I14" s="431"/>
      <c r="J14" s="427"/>
      <c r="K14" s="432"/>
      <c r="L14" s="433"/>
      <c r="M14" s="434"/>
      <c r="N14" s="435" t="s">
        <v>110</v>
      </c>
      <c r="O14" s="436">
        <v>3432000</v>
      </c>
      <c r="P14" s="437" t="e">
        <f>P15</f>
        <v>#REF!</v>
      </c>
      <c r="Q14" s="437" t="e">
        <f>Q15</f>
        <v>#REF!</v>
      </c>
      <c r="R14" s="437" t="e">
        <f>R15</f>
        <v>#REF!</v>
      </c>
      <c r="S14" s="437">
        <f t="shared" si="13"/>
        <v>286000</v>
      </c>
      <c r="T14" s="437"/>
      <c r="U14" s="437">
        <f t="shared" si="0"/>
        <v>32000</v>
      </c>
      <c r="V14" s="437">
        <f t="shared" si="0"/>
        <v>22000</v>
      </c>
      <c r="W14" s="437">
        <f t="shared" si="0"/>
        <v>51000</v>
      </c>
      <c r="X14" s="437">
        <f>X15</f>
        <v>105000</v>
      </c>
      <c r="Y14" s="437">
        <f t="shared" si="14"/>
        <v>36.713286713286713</v>
      </c>
      <c r="Z14" s="438"/>
      <c r="AA14" s="437">
        <f t="shared" si="2"/>
        <v>30000</v>
      </c>
      <c r="AB14" s="437">
        <f t="shared" si="2"/>
        <v>26000</v>
      </c>
      <c r="AC14" s="437">
        <f t="shared" si="2"/>
        <v>26000</v>
      </c>
      <c r="AD14" s="437">
        <f t="shared" si="3"/>
        <v>82000</v>
      </c>
      <c r="AE14" s="437">
        <f t="shared" si="15"/>
        <v>28.67132867132867</v>
      </c>
      <c r="AF14" s="438"/>
      <c r="AG14" s="437">
        <f t="shared" si="4"/>
        <v>187000</v>
      </c>
      <c r="AH14" s="437">
        <f t="shared" si="16"/>
        <v>65.384615384615387</v>
      </c>
      <c r="AI14" s="438"/>
      <c r="AJ14" s="437">
        <f t="shared" si="5"/>
        <v>25000</v>
      </c>
      <c r="AK14" s="437">
        <f t="shared" si="5"/>
        <v>25000</v>
      </c>
      <c r="AL14" s="437">
        <f t="shared" si="5"/>
        <v>25000</v>
      </c>
      <c r="AM14" s="437">
        <f t="shared" si="6"/>
        <v>75000</v>
      </c>
      <c r="AN14" s="437">
        <f t="shared" si="17"/>
        <v>26.223776223776223</v>
      </c>
      <c r="AO14" s="438"/>
      <c r="AP14" s="437">
        <f t="shared" si="7"/>
        <v>19000</v>
      </c>
      <c r="AQ14" s="437">
        <f t="shared" si="7"/>
        <v>3000</v>
      </c>
      <c r="AR14" s="437">
        <f t="shared" si="7"/>
        <v>2000</v>
      </c>
      <c r="AS14" s="437">
        <f t="shared" si="8"/>
        <v>24000</v>
      </c>
      <c r="AT14" s="437">
        <f t="shared" si="18"/>
        <v>8.3916083916083917</v>
      </c>
      <c r="AU14" s="438"/>
      <c r="AV14" s="437">
        <f t="shared" ref="AV14:AV15" si="22">AM14+AS14</f>
        <v>99000</v>
      </c>
      <c r="AW14" s="437">
        <f t="shared" si="19"/>
        <v>34.615384615384613</v>
      </c>
      <c r="AX14" s="438"/>
      <c r="AY14" s="437">
        <f t="shared" ref="AY14:AY15" si="23">AG14+AV14</f>
        <v>286000</v>
      </c>
      <c r="AZ14" s="437">
        <f t="shared" si="21"/>
        <v>100</v>
      </c>
      <c r="BB14" s="95">
        <f t="shared" si="10"/>
        <v>0</v>
      </c>
      <c r="BC14" s="96">
        <f t="shared" si="11"/>
        <v>0</v>
      </c>
      <c r="BD14" s="96">
        <f t="shared" si="12"/>
        <v>286000</v>
      </c>
      <c r="BE14" s="456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3432000</v>
      </c>
      <c r="P15" s="99" t="e">
        <f>#REF!+P16</f>
        <v>#REF!</v>
      </c>
      <c r="Q15" s="99" t="e">
        <f>#REF!+Q16</f>
        <v>#REF!</v>
      </c>
      <c r="R15" s="99" t="e">
        <f>#REF!+R16</f>
        <v>#REF!</v>
      </c>
      <c r="S15" s="99">
        <f t="shared" si="13"/>
        <v>286000</v>
      </c>
      <c r="T15" s="99"/>
      <c r="U15" s="99">
        <f t="shared" si="0"/>
        <v>32000</v>
      </c>
      <c r="V15" s="99">
        <f t="shared" si="0"/>
        <v>22000</v>
      </c>
      <c r="W15" s="99">
        <f t="shared" si="0"/>
        <v>51000</v>
      </c>
      <c r="X15" s="99">
        <f t="shared" si="1"/>
        <v>105000</v>
      </c>
      <c r="Y15" s="99">
        <f t="shared" si="14"/>
        <v>36.713286713286713</v>
      </c>
      <c r="AA15" s="99">
        <f t="shared" si="2"/>
        <v>30000</v>
      </c>
      <c r="AB15" s="99">
        <f t="shared" si="2"/>
        <v>26000</v>
      </c>
      <c r="AC15" s="99">
        <f t="shared" si="2"/>
        <v>26000</v>
      </c>
      <c r="AD15" s="99">
        <f t="shared" si="3"/>
        <v>82000</v>
      </c>
      <c r="AE15" s="99">
        <f t="shared" si="15"/>
        <v>28.67132867132867</v>
      </c>
      <c r="AG15" s="99">
        <f t="shared" si="4"/>
        <v>187000</v>
      </c>
      <c r="AH15" s="99">
        <f t="shared" si="16"/>
        <v>65.384615384615387</v>
      </c>
      <c r="AJ15" s="99">
        <f t="shared" si="5"/>
        <v>25000</v>
      </c>
      <c r="AK15" s="99">
        <f t="shared" si="5"/>
        <v>25000</v>
      </c>
      <c r="AL15" s="99">
        <f t="shared" si="5"/>
        <v>25000</v>
      </c>
      <c r="AM15" s="99">
        <f t="shared" si="6"/>
        <v>75000</v>
      </c>
      <c r="AN15" s="99">
        <f t="shared" si="17"/>
        <v>26.223776223776223</v>
      </c>
      <c r="AP15" s="99">
        <f t="shared" si="7"/>
        <v>19000</v>
      </c>
      <c r="AQ15" s="99">
        <f t="shared" si="7"/>
        <v>3000</v>
      </c>
      <c r="AR15" s="99">
        <f t="shared" si="7"/>
        <v>2000</v>
      </c>
      <c r="AS15" s="99">
        <f t="shared" si="8"/>
        <v>24000</v>
      </c>
      <c r="AT15" s="99">
        <f t="shared" si="18"/>
        <v>8.3916083916083917</v>
      </c>
      <c r="AV15" s="99">
        <f t="shared" si="22"/>
        <v>99000</v>
      </c>
      <c r="AW15" s="99">
        <f t="shared" si="19"/>
        <v>34.615384615384613</v>
      </c>
      <c r="AY15" s="99">
        <f t="shared" si="23"/>
        <v>286000</v>
      </c>
      <c r="AZ15" s="99">
        <f t="shared" si="21"/>
        <v>100</v>
      </c>
      <c r="BB15" s="98">
        <f t="shared" si="10"/>
        <v>0</v>
      </c>
      <c r="BC15" s="99">
        <f t="shared" si="11"/>
        <v>0</v>
      </c>
      <c r="BD15" s="99">
        <f t="shared" si="12"/>
        <v>286000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9</v>
      </c>
      <c r="G16" s="79"/>
      <c r="H16" s="80"/>
      <c r="I16" s="81"/>
      <c r="J16" s="78"/>
      <c r="K16" s="82"/>
      <c r="L16" s="83"/>
      <c r="M16" s="77"/>
      <c r="N16" s="101" t="s">
        <v>118</v>
      </c>
      <c r="O16" s="102">
        <v>501000</v>
      </c>
      <c r="P16" s="103" t="e">
        <f>P17</f>
        <v>#REF!</v>
      </c>
      <c r="Q16" s="125" t="e">
        <f>Q17</f>
        <v>#REF!</v>
      </c>
      <c r="R16" s="126" t="e">
        <f>R17</f>
        <v>#REF!</v>
      </c>
      <c r="S16" s="103">
        <f t="shared" si="13"/>
        <v>286000</v>
      </c>
      <c r="T16" s="103"/>
      <c r="U16" s="103">
        <f t="shared" si="0"/>
        <v>32000</v>
      </c>
      <c r="V16" s="103">
        <f t="shared" si="0"/>
        <v>22000</v>
      </c>
      <c r="W16" s="103">
        <f t="shared" si="0"/>
        <v>51000</v>
      </c>
      <c r="X16" s="103">
        <f t="shared" ref="X16:X28" si="24">U16+V16+W16</f>
        <v>105000</v>
      </c>
      <c r="Y16" s="103">
        <f t="shared" ref="Y16:Y28" si="25">X16/(S16/100)</f>
        <v>36.713286713286713</v>
      </c>
      <c r="AA16" s="103">
        <f t="shared" si="2"/>
        <v>30000</v>
      </c>
      <c r="AB16" s="103">
        <f t="shared" si="2"/>
        <v>26000</v>
      </c>
      <c r="AC16" s="103">
        <f t="shared" si="2"/>
        <v>26000</v>
      </c>
      <c r="AD16" s="103">
        <f t="shared" ref="AD16:AD28" si="26">AA16+AB16+AC16</f>
        <v>82000</v>
      </c>
      <c r="AE16" s="103">
        <f t="shared" ref="AE16:AE19" si="27">AD16/(S16/100)</f>
        <v>28.67132867132867</v>
      </c>
      <c r="AG16" s="103">
        <f t="shared" ref="AG16:AG28" si="28">X16+AD16</f>
        <v>187000</v>
      </c>
      <c r="AH16" s="103">
        <f t="shared" ref="AH16:AH28" si="29">AG16/(S16/100)</f>
        <v>65.384615384615387</v>
      </c>
      <c r="AJ16" s="103">
        <f t="shared" si="5"/>
        <v>25000</v>
      </c>
      <c r="AK16" s="103">
        <f t="shared" si="5"/>
        <v>25000</v>
      </c>
      <c r="AL16" s="103">
        <f t="shared" si="5"/>
        <v>25000</v>
      </c>
      <c r="AM16" s="103">
        <f t="shared" ref="AM16:AM28" si="30">AJ16+AK16+AL16</f>
        <v>75000</v>
      </c>
      <c r="AN16" s="103">
        <f t="shared" ref="AN16:AN19" si="31">AM16/(S16/100)</f>
        <v>26.223776223776223</v>
      </c>
      <c r="AP16" s="103">
        <f t="shared" si="7"/>
        <v>19000</v>
      </c>
      <c r="AQ16" s="103">
        <f t="shared" si="7"/>
        <v>3000</v>
      </c>
      <c r="AR16" s="103">
        <f t="shared" si="7"/>
        <v>2000</v>
      </c>
      <c r="AS16" s="103">
        <f t="shared" ref="AS16:AS28" si="32">AP16+AQ16+AR16</f>
        <v>24000</v>
      </c>
      <c r="AT16" s="103">
        <f t="shared" ref="AT16:AT19" si="33">AS16/(S16/100)</f>
        <v>8.3916083916083917</v>
      </c>
      <c r="AV16" s="103">
        <f t="shared" ref="AV16:AV28" si="34">AM16+AS16</f>
        <v>99000</v>
      </c>
      <c r="AW16" s="103">
        <f t="shared" ref="AW16:AW28" si="35">AV16/(S16/100)</f>
        <v>34.615384615384613</v>
      </c>
      <c r="AY16" s="103">
        <f t="shared" ref="AY16:AY28" si="36">AG16+AV16</f>
        <v>286000</v>
      </c>
      <c r="AZ16" s="103">
        <f t="shared" ref="AZ16:AZ28" si="37">AY16/(S16/100)</f>
        <v>100</v>
      </c>
      <c r="BB16" s="102">
        <f t="shared" si="10"/>
        <v>0</v>
      </c>
      <c r="BC16" s="103">
        <f t="shared" si="11"/>
        <v>0</v>
      </c>
      <c r="BD16" s="103">
        <f t="shared" si="12"/>
        <v>286000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9</v>
      </c>
      <c r="H17" s="105"/>
      <c r="I17" s="81"/>
      <c r="J17" s="78"/>
      <c r="K17" s="82"/>
      <c r="L17" s="83"/>
      <c r="M17" s="77"/>
      <c r="N17" s="101" t="s">
        <v>118</v>
      </c>
      <c r="O17" s="102">
        <v>501000</v>
      </c>
      <c r="P17" s="103" t="e">
        <f>#REF!+P18</f>
        <v>#REF!</v>
      </c>
      <c r="Q17" s="125" t="e">
        <f>#REF!+Q18</f>
        <v>#REF!</v>
      </c>
      <c r="R17" s="126" t="e">
        <f>#REF!+R18</f>
        <v>#REF!</v>
      </c>
      <c r="S17" s="103">
        <f t="shared" si="13"/>
        <v>286000</v>
      </c>
      <c r="T17" s="103"/>
      <c r="U17" s="103">
        <f t="shared" si="0"/>
        <v>32000</v>
      </c>
      <c r="V17" s="103">
        <f t="shared" si="0"/>
        <v>22000</v>
      </c>
      <c r="W17" s="103">
        <f t="shared" si="0"/>
        <v>51000</v>
      </c>
      <c r="X17" s="103">
        <f t="shared" si="24"/>
        <v>105000</v>
      </c>
      <c r="Y17" s="103">
        <f t="shared" si="25"/>
        <v>36.713286713286713</v>
      </c>
      <c r="AA17" s="103">
        <f t="shared" si="2"/>
        <v>30000</v>
      </c>
      <c r="AB17" s="103">
        <f t="shared" si="2"/>
        <v>26000</v>
      </c>
      <c r="AC17" s="103">
        <f t="shared" si="2"/>
        <v>26000</v>
      </c>
      <c r="AD17" s="103">
        <f t="shared" si="26"/>
        <v>82000</v>
      </c>
      <c r="AE17" s="103">
        <f t="shared" si="27"/>
        <v>28.67132867132867</v>
      </c>
      <c r="AG17" s="103">
        <f t="shared" si="28"/>
        <v>187000</v>
      </c>
      <c r="AH17" s="103">
        <f t="shared" si="29"/>
        <v>65.384615384615387</v>
      </c>
      <c r="AJ17" s="103">
        <f t="shared" si="5"/>
        <v>25000</v>
      </c>
      <c r="AK17" s="103">
        <f t="shared" si="5"/>
        <v>25000</v>
      </c>
      <c r="AL17" s="103">
        <f t="shared" si="5"/>
        <v>25000</v>
      </c>
      <c r="AM17" s="103">
        <f t="shared" si="30"/>
        <v>75000</v>
      </c>
      <c r="AN17" s="103">
        <f t="shared" si="31"/>
        <v>26.223776223776223</v>
      </c>
      <c r="AP17" s="103">
        <f t="shared" si="7"/>
        <v>19000</v>
      </c>
      <c r="AQ17" s="103">
        <f t="shared" si="7"/>
        <v>3000</v>
      </c>
      <c r="AR17" s="103">
        <f t="shared" si="7"/>
        <v>2000</v>
      </c>
      <c r="AS17" s="103">
        <f t="shared" si="32"/>
        <v>24000</v>
      </c>
      <c r="AT17" s="103">
        <f t="shared" si="33"/>
        <v>8.3916083916083917</v>
      </c>
      <c r="AV17" s="103">
        <f t="shared" si="34"/>
        <v>99000</v>
      </c>
      <c r="AW17" s="103">
        <f t="shared" si="35"/>
        <v>34.615384615384613</v>
      </c>
      <c r="AY17" s="103">
        <f t="shared" si="36"/>
        <v>286000</v>
      </c>
      <c r="AZ17" s="103">
        <f t="shared" si="37"/>
        <v>100</v>
      </c>
      <c r="BB17" s="102">
        <f t="shared" si="10"/>
        <v>0</v>
      </c>
      <c r="BC17" s="103">
        <f t="shared" si="11"/>
        <v>0</v>
      </c>
      <c r="BD17" s="103">
        <f t="shared" si="12"/>
        <v>286000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52</v>
      </c>
      <c r="I18" s="81"/>
      <c r="J18" s="78"/>
      <c r="K18" s="82"/>
      <c r="L18" s="83"/>
      <c r="M18" s="77"/>
      <c r="N18" s="101" t="s">
        <v>122</v>
      </c>
      <c r="O18" s="102">
        <v>271000</v>
      </c>
      <c r="P18" s="103">
        <f>P19</f>
        <v>286000</v>
      </c>
      <c r="Q18" s="125">
        <f>Q19</f>
        <v>298000</v>
      </c>
      <c r="R18" s="126">
        <f>R19</f>
        <v>298000</v>
      </c>
      <c r="S18" s="103">
        <f t="shared" si="13"/>
        <v>286000</v>
      </c>
      <c r="T18" s="103"/>
      <c r="U18" s="103">
        <f>U19</f>
        <v>32000</v>
      </c>
      <c r="V18" s="103">
        <f>V19</f>
        <v>22000</v>
      </c>
      <c r="W18" s="103">
        <f>W345+W19+W35+W91+W289</f>
        <v>51000</v>
      </c>
      <c r="X18" s="103">
        <f t="shared" si="24"/>
        <v>105000</v>
      </c>
      <c r="Y18" s="103">
        <f t="shared" si="25"/>
        <v>36.713286713286713</v>
      </c>
      <c r="AA18" s="103">
        <f>AA19</f>
        <v>30000</v>
      </c>
      <c r="AB18" s="103">
        <f>AB19</f>
        <v>26000</v>
      </c>
      <c r="AC18" s="103">
        <f>AC345+AC19+AC35+AC91+AC289</f>
        <v>26000</v>
      </c>
      <c r="AD18" s="103">
        <f t="shared" si="26"/>
        <v>82000</v>
      </c>
      <c r="AE18" s="103">
        <f t="shared" si="27"/>
        <v>28.67132867132867</v>
      </c>
      <c r="AG18" s="103">
        <f t="shared" si="28"/>
        <v>187000</v>
      </c>
      <c r="AH18" s="103">
        <f t="shared" si="29"/>
        <v>65.384615384615387</v>
      </c>
      <c r="AJ18" s="103">
        <f>AJ19</f>
        <v>25000</v>
      </c>
      <c r="AK18" s="103">
        <f>AK19</f>
        <v>25000</v>
      </c>
      <c r="AL18" s="103">
        <f>AL345+AL19+AL35+AL91+AL289</f>
        <v>25000</v>
      </c>
      <c r="AM18" s="103">
        <f t="shared" si="30"/>
        <v>75000</v>
      </c>
      <c r="AN18" s="103">
        <f t="shared" si="31"/>
        <v>26.223776223776223</v>
      </c>
      <c r="AP18" s="103">
        <f>AP19</f>
        <v>19000</v>
      </c>
      <c r="AQ18" s="103">
        <f>AQ19</f>
        <v>3000</v>
      </c>
      <c r="AR18" s="103">
        <f>AR345+AR19+AR35+AR91+AR289</f>
        <v>2000</v>
      </c>
      <c r="AS18" s="103">
        <f t="shared" si="32"/>
        <v>24000</v>
      </c>
      <c r="AT18" s="103">
        <f t="shared" si="33"/>
        <v>8.3916083916083917</v>
      </c>
      <c r="AV18" s="103">
        <f t="shared" si="34"/>
        <v>99000</v>
      </c>
      <c r="AW18" s="103">
        <f t="shared" si="35"/>
        <v>34.615384615384613</v>
      </c>
      <c r="AY18" s="103">
        <f t="shared" si="36"/>
        <v>286000</v>
      </c>
      <c r="AZ18" s="103">
        <f t="shared" si="37"/>
        <v>100</v>
      </c>
      <c r="BB18" s="102">
        <f t="shared" si="10"/>
        <v>0</v>
      </c>
      <c r="BC18" s="103">
        <f t="shared" si="11"/>
        <v>0</v>
      </c>
      <c r="BD18" s="103">
        <f t="shared" si="12"/>
        <v>286000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271000</v>
      </c>
      <c r="P19" s="121">
        <f>P20+P22+P24</f>
        <v>286000</v>
      </c>
      <c r="Q19" s="122">
        <f>Q20+Q22+Q24</f>
        <v>298000</v>
      </c>
      <c r="R19" s="123">
        <f>R20+R22+R24</f>
        <v>298000</v>
      </c>
      <c r="S19" s="121">
        <f>S20+S22+S24</f>
        <v>286000</v>
      </c>
      <c r="T19" s="121"/>
      <c r="U19" s="121">
        <f>U20+U22+U24</f>
        <v>32000</v>
      </c>
      <c r="V19" s="121">
        <f>V20+V22+V24</f>
        <v>22000</v>
      </c>
      <c r="W19" s="121">
        <f>W20+W22+W24</f>
        <v>51000</v>
      </c>
      <c r="X19" s="121">
        <f t="shared" si="24"/>
        <v>105000</v>
      </c>
      <c r="Y19" s="121">
        <f t="shared" si="25"/>
        <v>36.713286713286713</v>
      </c>
      <c r="AA19" s="121">
        <f>AA20+AA22+AA24</f>
        <v>30000</v>
      </c>
      <c r="AB19" s="121">
        <f>AB20+AB22+AB24</f>
        <v>26000</v>
      </c>
      <c r="AC19" s="121">
        <f>AC20+AC22+AC24</f>
        <v>26000</v>
      </c>
      <c r="AD19" s="121">
        <f t="shared" si="26"/>
        <v>82000</v>
      </c>
      <c r="AE19" s="121">
        <f t="shared" si="27"/>
        <v>28.67132867132867</v>
      </c>
      <c r="AG19" s="121">
        <f t="shared" si="28"/>
        <v>187000</v>
      </c>
      <c r="AH19" s="121">
        <f t="shared" si="29"/>
        <v>65.384615384615387</v>
      </c>
      <c r="AJ19" s="121">
        <f>AJ20+AJ22+AJ24</f>
        <v>25000</v>
      </c>
      <c r="AK19" s="121">
        <f>AK20+AK22+AK24</f>
        <v>25000</v>
      </c>
      <c r="AL19" s="121">
        <f>AL20+AL22+AL24</f>
        <v>25000</v>
      </c>
      <c r="AM19" s="121">
        <f t="shared" si="30"/>
        <v>75000</v>
      </c>
      <c r="AN19" s="121">
        <f t="shared" si="31"/>
        <v>26.223776223776223</v>
      </c>
      <c r="AP19" s="121">
        <f>AP20+AP22+AP24</f>
        <v>19000</v>
      </c>
      <c r="AQ19" s="121">
        <f>AQ20+AQ22+AQ24</f>
        <v>3000</v>
      </c>
      <c r="AR19" s="121">
        <f>AR20+AR22+AR24</f>
        <v>2000</v>
      </c>
      <c r="AS19" s="121">
        <f t="shared" si="32"/>
        <v>24000</v>
      </c>
      <c r="AT19" s="121">
        <f t="shared" si="33"/>
        <v>8.3916083916083917</v>
      </c>
      <c r="AV19" s="121">
        <f t="shared" si="34"/>
        <v>99000</v>
      </c>
      <c r="AW19" s="121">
        <f t="shared" si="35"/>
        <v>34.615384615384613</v>
      </c>
      <c r="AY19" s="121">
        <f t="shared" si="36"/>
        <v>286000</v>
      </c>
      <c r="AZ19" s="121">
        <f t="shared" si="37"/>
        <v>100</v>
      </c>
      <c r="BB19" s="120">
        <f t="shared" si="10"/>
        <v>0</v>
      </c>
      <c r="BC19" s="121">
        <f t="shared" si="11"/>
        <v>0</v>
      </c>
      <c r="BD19" s="121">
        <f t="shared" si="12"/>
        <v>286000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221000</v>
      </c>
      <c r="P20" s="103">
        <f>P21</f>
        <v>220000</v>
      </c>
      <c r="Q20" s="125">
        <f>Q21</f>
        <v>230000</v>
      </c>
      <c r="R20" s="126">
        <f>R21</f>
        <v>230000</v>
      </c>
      <c r="S20" s="103">
        <f>S21</f>
        <v>220000</v>
      </c>
      <c r="T20" s="103"/>
      <c r="U20" s="103">
        <f>U21</f>
        <v>28000</v>
      </c>
      <c r="V20" s="103">
        <f>V21</f>
        <v>19000</v>
      </c>
      <c r="W20" s="103">
        <f>W21</f>
        <v>37000</v>
      </c>
      <c r="X20" s="103">
        <f t="shared" si="24"/>
        <v>84000</v>
      </c>
      <c r="Y20" s="103">
        <f t="shared" si="25"/>
        <v>38.18181818181818</v>
      </c>
      <c r="AA20" s="103">
        <f>AA21</f>
        <v>19000</v>
      </c>
      <c r="AB20" s="103">
        <f>AB21</f>
        <v>21000</v>
      </c>
      <c r="AC20" s="103">
        <f>AC21</f>
        <v>21000</v>
      </c>
      <c r="AD20" s="103">
        <f t="shared" si="26"/>
        <v>61000</v>
      </c>
      <c r="AE20" s="170">
        <f>AD20/(P20/100)</f>
        <v>27.727272727272727</v>
      </c>
      <c r="AG20" s="103">
        <f t="shared" si="28"/>
        <v>145000</v>
      </c>
      <c r="AH20" s="103">
        <f t="shared" si="29"/>
        <v>65.909090909090907</v>
      </c>
      <c r="AJ20" s="103">
        <f>AJ21</f>
        <v>20000</v>
      </c>
      <c r="AK20" s="103">
        <f>AK21</f>
        <v>20000</v>
      </c>
      <c r="AL20" s="103">
        <f>AL21</f>
        <v>20000</v>
      </c>
      <c r="AM20" s="103">
        <f t="shared" si="30"/>
        <v>60000</v>
      </c>
      <c r="AN20" s="170">
        <f>AM20/(P20/100)</f>
        <v>27.272727272727273</v>
      </c>
      <c r="AP20" s="103">
        <f>AP21</f>
        <v>15000</v>
      </c>
      <c r="AQ20" s="103">
        <f>AQ21</f>
        <v>0</v>
      </c>
      <c r="AR20" s="103">
        <f>AR21</f>
        <v>0</v>
      </c>
      <c r="AS20" s="103">
        <f t="shared" si="32"/>
        <v>15000</v>
      </c>
      <c r="AT20" s="170">
        <f>AS20/(P20/100)</f>
        <v>6.8181818181818183</v>
      </c>
      <c r="AV20" s="103">
        <f t="shared" si="34"/>
        <v>75000</v>
      </c>
      <c r="AW20" s="103">
        <f t="shared" si="35"/>
        <v>34.090909090909093</v>
      </c>
      <c r="AY20" s="103">
        <f t="shared" si="36"/>
        <v>220000</v>
      </c>
      <c r="AZ20" s="103">
        <f t="shared" si="37"/>
        <v>100</v>
      </c>
      <c r="BB20" s="102">
        <f t="shared" si="10"/>
        <v>0</v>
      </c>
      <c r="BC20" s="103">
        <f t="shared" si="11"/>
        <v>0</v>
      </c>
      <c r="BD20" s="103">
        <f t="shared" si="12"/>
        <v>220000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221000</v>
      </c>
      <c r="P21" s="117">
        <v>220000</v>
      </c>
      <c r="Q21" s="117">
        <v>230000</v>
      </c>
      <c r="R21" s="117">
        <v>230000</v>
      </c>
      <c r="S21" s="117">
        <v>220000</v>
      </c>
      <c r="T21" s="117"/>
      <c r="U21" s="160">
        <v>28000</v>
      </c>
      <c r="V21" s="160">
        <v>19000</v>
      </c>
      <c r="W21" s="160">
        <v>37000</v>
      </c>
      <c r="X21" s="117">
        <f>U21+V21+W21</f>
        <v>84000</v>
      </c>
      <c r="Y21" s="144">
        <f>X21/(S21/100)</f>
        <v>38.18181818181818</v>
      </c>
      <c r="AA21" s="160">
        <v>19000</v>
      </c>
      <c r="AB21" s="160">
        <v>21000</v>
      </c>
      <c r="AC21" s="160">
        <v>21000</v>
      </c>
      <c r="AD21" s="117">
        <f>AA21+AB21+AC21</f>
        <v>61000</v>
      </c>
      <c r="AE21" s="171">
        <f>AD21/(P21/100)</f>
        <v>27.727272727272727</v>
      </c>
      <c r="AG21" s="117">
        <f>X21+AD21</f>
        <v>145000</v>
      </c>
      <c r="AH21" s="117">
        <f>AG21/(S21/100)</f>
        <v>65.909090909090907</v>
      </c>
      <c r="AJ21" s="160">
        <v>20000</v>
      </c>
      <c r="AK21" s="160">
        <v>20000</v>
      </c>
      <c r="AL21" s="160">
        <v>20000</v>
      </c>
      <c r="AM21" s="117">
        <f>AJ21+AK21+AL21</f>
        <v>60000</v>
      </c>
      <c r="AN21" s="171">
        <f>AM21/(P21/100)</f>
        <v>27.272727272727273</v>
      </c>
      <c r="AP21" s="160">
        <v>15000</v>
      </c>
      <c r="AQ21" s="160"/>
      <c r="AR21" s="160"/>
      <c r="AS21" s="117">
        <f>AP21+AQ21+AR21</f>
        <v>15000</v>
      </c>
      <c r="AT21" s="171">
        <f>AS21/(P21/100)</f>
        <v>6.8181818181818183</v>
      </c>
      <c r="AV21" s="117">
        <f>AM21+AS21</f>
        <v>75000</v>
      </c>
      <c r="AW21" s="117">
        <f>AV21/(S21/100)</f>
        <v>34.090909090909093</v>
      </c>
      <c r="AY21" s="117">
        <f>AG21+AV21</f>
        <v>220000</v>
      </c>
      <c r="AZ21" s="117">
        <f>AY21/(S21/100)</f>
        <v>100</v>
      </c>
      <c r="BB21" s="117">
        <f t="shared" si="10"/>
        <v>0</v>
      </c>
      <c r="BC21" s="117">
        <f t="shared" si="11"/>
        <v>0</v>
      </c>
      <c r="BD21" s="117">
        <f t="shared" si="12"/>
        <v>220000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124" t="s">
        <v>64</v>
      </c>
      <c r="K22" s="82"/>
      <c r="L22" s="83"/>
      <c r="M22" s="77"/>
      <c r="N22" s="101" t="s">
        <v>65</v>
      </c>
      <c r="O22" s="103">
        <v>40000</v>
      </c>
      <c r="P22" s="103">
        <f>P23</f>
        <v>54000</v>
      </c>
      <c r="Q22" s="125">
        <f>Q23</f>
        <v>56000</v>
      </c>
      <c r="R22" s="126">
        <f>R23</f>
        <v>56000</v>
      </c>
      <c r="S22" s="103">
        <f>S23</f>
        <v>54000</v>
      </c>
      <c r="T22" s="103"/>
      <c r="U22" s="103">
        <f>U23</f>
        <v>4000</v>
      </c>
      <c r="V22" s="103">
        <f>V23</f>
        <v>3000</v>
      </c>
      <c r="W22" s="103">
        <f>W23</f>
        <v>9000</v>
      </c>
      <c r="X22" s="103">
        <f t="shared" si="24"/>
        <v>16000</v>
      </c>
      <c r="Y22" s="103">
        <f t="shared" si="25"/>
        <v>29.62962962962963</v>
      </c>
      <c r="AA22" s="103">
        <f>AA23</f>
        <v>4000</v>
      </c>
      <c r="AB22" s="103">
        <f>AB23</f>
        <v>5000</v>
      </c>
      <c r="AC22" s="103">
        <f>AC23</f>
        <v>5000</v>
      </c>
      <c r="AD22" s="103">
        <f t="shared" si="26"/>
        <v>14000</v>
      </c>
      <c r="AE22" s="170">
        <f>AD22/(P22/100)</f>
        <v>25.925925925925927</v>
      </c>
      <c r="AG22" s="103">
        <f t="shared" si="28"/>
        <v>30000</v>
      </c>
      <c r="AH22" s="103">
        <f t="shared" si="29"/>
        <v>55.555555555555557</v>
      </c>
      <c r="AJ22" s="103">
        <f>AJ23</f>
        <v>5000</v>
      </c>
      <c r="AK22" s="103">
        <f>AK23</f>
        <v>5000</v>
      </c>
      <c r="AL22" s="103">
        <f>AL23</f>
        <v>5000</v>
      </c>
      <c r="AM22" s="103">
        <f t="shared" si="30"/>
        <v>15000</v>
      </c>
      <c r="AN22" s="170">
        <f>AM22/(P22/100)</f>
        <v>27.777777777777779</v>
      </c>
      <c r="AP22" s="103">
        <f>AP23</f>
        <v>4000</v>
      </c>
      <c r="AQ22" s="103">
        <f>AQ23</f>
        <v>3000</v>
      </c>
      <c r="AR22" s="103">
        <f>AR23</f>
        <v>2000</v>
      </c>
      <c r="AS22" s="103">
        <f t="shared" si="32"/>
        <v>9000</v>
      </c>
      <c r="AT22" s="170">
        <f>AS22/(P22/100)</f>
        <v>16.666666666666668</v>
      </c>
      <c r="AV22" s="103">
        <f t="shared" si="34"/>
        <v>24000</v>
      </c>
      <c r="AW22" s="103">
        <f t="shared" si="35"/>
        <v>44.444444444444443</v>
      </c>
      <c r="AY22" s="103">
        <f t="shared" si="36"/>
        <v>54000</v>
      </c>
      <c r="AZ22" s="103">
        <f t="shared" si="37"/>
        <v>100</v>
      </c>
      <c r="BB22" s="102">
        <f t="shared" si="10"/>
        <v>0</v>
      </c>
      <c r="BC22" s="103">
        <f t="shared" si="11"/>
        <v>0</v>
      </c>
      <c r="BD22" s="103">
        <f t="shared" si="12"/>
        <v>54000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1</v>
      </c>
      <c r="L23" s="83"/>
      <c r="M23" s="77"/>
      <c r="N23" s="128" t="s">
        <v>62</v>
      </c>
      <c r="O23" s="117">
        <v>40000</v>
      </c>
      <c r="P23" s="117">
        <v>54000</v>
      </c>
      <c r="Q23" s="117">
        <v>56000</v>
      </c>
      <c r="R23" s="117">
        <v>56000</v>
      </c>
      <c r="S23" s="117">
        <v>54000</v>
      </c>
      <c r="T23" s="117"/>
      <c r="U23" s="160">
        <v>4000</v>
      </c>
      <c r="V23" s="160">
        <v>3000</v>
      </c>
      <c r="W23" s="160">
        <v>9000</v>
      </c>
      <c r="X23" s="117">
        <f t="shared" si="24"/>
        <v>16000</v>
      </c>
      <c r="Y23" s="144">
        <f t="shared" si="25"/>
        <v>29.62962962962963</v>
      </c>
      <c r="AA23" s="160">
        <v>4000</v>
      </c>
      <c r="AB23" s="160">
        <v>5000</v>
      </c>
      <c r="AC23" s="160">
        <v>5000</v>
      </c>
      <c r="AD23" s="117">
        <f t="shared" si="26"/>
        <v>14000</v>
      </c>
      <c r="AE23" s="171">
        <f>AD23/(P23/100)</f>
        <v>25.925925925925927</v>
      </c>
      <c r="AG23" s="117">
        <f t="shared" si="28"/>
        <v>30000</v>
      </c>
      <c r="AH23" s="117">
        <f t="shared" si="29"/>
        <v>55.555555555555557</v>
      </c>
      <c r="AJ23" s="160">
        <v>5000</v>
      </c>
      <c r="AK23" s="160">
        <v>5000</v>
      </c>
      <c r="AL23" s="160">
        <v>5000</v>
      </c>
      <c r="AM23" s="117">
        <f t="shared" si="30"/>
        <v>15000</v>
      </c>
      <c r="AN23" s="171">
        <f>AM23/(P23/100)</f>
        <v>27.777777777777779</v>
      </c>
      <c r="AP23" s="160">
        <v>4000</v>
      </c>
      <c r="AQ23" s="160">
        <v>3000</v>
      </c>
      <c r="AR23" s="160">
        <v>2000</v>
      </c>
      <c r="AS23" s="117">
        <f t="shared" si="32"/>
        <v>9000</v>
      </c>
      <c r="AT23" s="171">
        <f>AS23/(P23/100)</f>
        <v>16.666666666666668</v>
      </c>
      <c r="AV23" s="117">
        <f t="shared" si="34"/>
        <v>24000</v>
      </c>
      <c r="AW23" s="117">
        <f t="shared" si="35"/>
        <v>44.444444444444443</v>
      </c>
      <c r="AY23" s="117">
        <f t="shared" si="36"/>
        <v>54000</v>
      </c>
      <c r="AZ23" s="117">
        <f t="shared" si="37"/>
        <v>100</v>
      </c>
      <c r="BB23" s="117">
        <f t="shared" si="10"/>
        <v>0</v>
      </c>
      <c r="BC23" s="117">
        <f t="shared" si="11"/>
        <v>0</v>
      </c>
      <c r="BD23" s="117">
        <f t="shared" si="12"/>
        <v>54000</v>
      </c>
      <c r="BE23" s="93"/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52</v>
      </c>
      <c r="K24" s="82"/>
      <c r="L24" s="83"/>
      <c r="M24" s="77"/>
      <c r="N24" s="101" t="s">
        <v>53</v>
      </c>
      <c r="O24" s="102">
        <v>10000</v>
      </c>
      <c r="P24" s="103">
        <f>P25+P26+P27+P28</f>
        <v>12000</v>
      </c>
      <c r="Q24" s="125">
        <f>Q25+Q26+Q27+Q28</f>
        <v>12000</v>
      </c>
      <c r="R24" s="126">
        <f>R25+R26+R27+R28</f>
        <v>12000</v>
      </c>
      <c r="S24" s="103">
        <f>S25+S26+S27+S28</f>
        <v>12000</v>
      </c>
      <c r="T24" s="103"/>
      <c r="U24" s="103">
        <f>U25+U26+U27+U28</f>
        <v>0</v>
      </c>
      <c r="V24" s="103">
        <f>V25+V26+V27+V28</f>
        <v>0</v>
      </c>
      <c r="W24" s="103">
        <f>W25+W26+W27+W28</f>
        <v>5000</v>
      </c>
      <c r="X24" s="103">
        <f t="shared" si="24"/>
        <v>5000</v>
      </c>
      <c r="Y24" s="103">
        <f t="shared" si="25"/>
        <v>41.666666666666664</v>
      </c>
      <c r="AA24" s="103">
        <f>AA25+AA26+AA27+AA28</f>
        <v>7000</v>
      </c>
      <c r="AB24" s="103">
        <f>AB25+AB26+AB27+AB28</f>
        <v>0</v>
      </c>
      <c r="AC24" s="103">
        <f>AC25+AC26+AC27+AC28</f>
        <v>0</v>
      </c>
      <c r="AD24" s="103">
        <f t="shared" si="26"/>
        <v>7000</v>
      </c>
      <c r="AE24" s="103">
        <f>AD24/(S24/100)</f>
        <v>58.333333333333336</v>
      </c>
      <c r="AG24" s="103">
        <f t="shared" si="28"/>
        <v>12000</v>
      </c>
      <c r="AH24" s="103">
        <f t="shared" si="29"/>
        <v>100</v>
      </c>
      <c r="AJ24" s="103">
        <f>AJ25+AJ26+AJ27+AJ28</f>
        <v>0</v>
      </c>
      <c r="AK24" s="103">
        <f>AK25+AK26+AK27+AK28</f>
        <v>0</v>
      </c>
      <c r="AL24" s="103">
        <f>AL25+AL26+AL27+AL28</f>
        <v>0</v>
      </c>
      <c r="AM24" s="103">
        <f t="shared" si="30"/>
        <v>0</v>
      </c>
      <c r="AN24" s="103">
        <f>AM24/(S24/100)</f>
        <v>0</v>
      </c>
      <c r="AP24" s="103">
        <f>AP25+AP26+AP27+AP28</f>
        <v>0</v>
      </c>
      <c r="AQ24" s="103">
        <f>AQ25+AQ26+AQ27+AQ28</f>
        <v>0</v>
      </c>
      <c r="AR24" s="103">
        <f>AR25+AR26+AR27+AR28</f>
        <v>0</v>
      </c>
      <c r="AS24" s="103">
        <f t="shared" si="32"/>
        <v>0</v>
      </c>
      <c r="AT24" s="103">
        <f>AS24/(S24/100)</f>
        <v>0</v>
      </c>
      <c r="AV24" s="103">
        <f t="shared" si="34"/>
        <v>0</v>
      </c>
      <c r="AW24" s="103">
        <f t="shared" si="35"/>
        <v>0</v>
      </c>
      <c r="AY24" s="103">
        <f t="shared" si="36"/>
        <v>12000</v>
      </c>
      <c r="AZ24" s="103">
        <f t="shared" si="37"/>
        <v>100</v>
      </c>
      <c r="BB24" s="102">
        <f t="shared" si="10"/>
        <v>0</v>
      </c>
      <c r="BC24" s="103">
        <f t="shared" si="11"/>
        <v>0</v>
      </c>
      <c r="BD24" s="103">
        <f t="shared" si="12"/>
        <v>12000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2</v>
      </c>
      <c r="L25" s="83"/>
      <c r="M25" s="77"/>
      <c r="N25" s="128" t="s">
        <v>54</v>
      </c>
      <c r="O25" s="129">
        <v>1000</v>
      </c>
      <c r="P25" s="117">
        <v>3000</v>
      </c>
      <c r="Q25" s="117">
        <v>3000</v>
      </c>
      <c r="R25" s="117">
        <v>3000</v>
      </c>
      <c r="S25" s="117">
        <v>3000</v>
      </c>
      <c r="T25" s="117"/>
      <c r="U25" s="117"/>
      <c r="V25" s="117"/>
      <c r="W25" s="117">
        <v>1000</v>
      </c>
      <c r="X25" s="117">
        <f t="shared" si="24"/>
        <v>1000</v>
      </c>
      <c r="Y25" s="144">
        <f t="shared" si="25"/>
        <v>33.333333333333336</v>
      </c>
      <c r="AA25" s="117">
        <v>2000</v>
      </c>
      <c r="AB25" s="117"/>
      <c r="AC25" s="117"/>
      <c r="AD25" s="117">
        <f t="shared" si="26"/>
        <v>2000</v>
      </c>
      <c r="AE25" s="144">
        <f>AD25/(S25/100)</f>
        <v>66.666666666666671</v>
      </c>
      <c r="AG25" s="117">
        <f t="shared" si="28"/>
        <v>3000</v>
      </c>
      <c r="AH25" s="117">
        <f t="shared" si="29"/>
        <v>100</v>
      </c>
      <c r="AJ25" s="117"/>
      <c r="AK25" s="117"/>
      <c r="AL25" s="117"/>
      <c r="AM25" s="117">
        <f t="shared" si="30"/>
        <v>0</v>
      </c>
      <c r="AN25" s="144">
        <f>AM25/(S25/100)</f>
        <v>0</v>
      </c>
      <c r="AP25" s="117"/>
      <c r="AQ25" s="117"/>
      <c r="AR25" s="117"/>
      <c r="AS25" s="117">
        <f t="shared" si="32"/>
        <v>0</v>
      </c>
      <c r="AT25" s="144">
        <f>AS25/(S25/100)</f>
        <v>0</v>
      </c>
      <c r="AV25" s="117">
        <f t="shared" si="34"/>
        <v>0</v>
      </c>
      <c r="AW25" s="117">
        <f t="shared" si="35"/>
        <v>0</v>
      </c>
      <c r="AY25" s="117">
        <f t="shared" si="36"/>
        <v>3000</v>
      </c>
      <c r="AZ25" s="117">
        <f t="shared" si="37"/>
        <v>100</v>
      </c>
      <c r="BB25" s="117">
        <f t="shared" si="10"/>
        <v>0</v>
      </c>
      <c r="BC25" s="117">
        <f t="shared" si="11"/>
        <v>0</v>
      </c>
      <c r="BD25" s="117">
        <f t="shared" si="12"/>
        <v>3000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3</v>
      </c>
      <c r="L26" s="83"/>
      <c r="M26" s="77"/>
      <c r="N26" s="128" t="s">
        <v>66</v>
      </c>
      <c r="O26" s="129">
        <v>6000</v>
      </c>
      <c r="P26" s="117">
        <v>6000</v>
      </c>
      <c r="Q26" s="117">
        <v>6000</v>
      </c>
      <c r="R26" s="117">
        <v>6000</v>
      </c>
      <c r="S26" s="117">
        <v>6000</v>
      </c>
      <c r="T26" s="117"/>
      <c r="U26" s="117"/>
      <c r="V26" s="117"/>
      <c r="W26" s="117">
        <v>2000</v>
      </c>
      <c r="X26" s="117">
        <f t="shared" si="24"/>
        <v>2000</v>
      </c>
      <c r="Y26" s="144">
        <f t="shared" si="25"/>
        <v>33.333333333333336</v>
      </c>
      <c r="AA26" s="117">
        <v>4000</v>
      </c>
      <c r="AB26" s="117"/>
      <c r="AC26" s="117"/>
      <c r="AD26" s="117">
        <f t="shared" si="26"/>
        <v>4000</v>
      </c>
      <c r="AE26" s="144">
        <f>AD26/(S26/100)</f>
        <v>66.666666666666671</v>
      </c>
      <c r="AG26" s="117">
        <f t="shared" si="28"/>
        <v>6000</v>
      </c>
      <c r="AH26" s="117">
        <f t="shared" si="29"/>
        <v>100</v>
      </c>
      <c r="AJ26" s="117"/>
      <c r="AK26" s="117"/>
      <c r="AL26" s="117"/>
      <c r="AM26" s="117">
        <f t="shared" si="30"/>
        <v>0</v>
      </c>
      <c r="AN26" s="144">
        <f>AM26/(S26/100)</f>
        <v>0</v>
      </c>
      <c r="AP26" s="117"/>
      <c r="AQ26" s="117"/>
      <c r="AR26" s="117"/>
      <c r="AS26" s="117">
        <f t="shared" si="32"/>
        <v>0</v>
      </c>
      <c r="AT26" s="144">
        <f>AS26/(S26/100)</f>
        <v>0</v>
      </c>
      <c r="AV26" s="117">
        <f t="shared" si="34"/>
        <v>0</v>
      </c>
      <c r="AW26" s="117">
        <f t="shared" si="35"/>
        <v>0</v>
      </c>
      <c r="AY26" s="117">
        <f t="shared" si="36"/>
        <v>6000</v>
      </c>
      <c r="AZ26" s="117">
        <f t="shared" si="37"/>
        <v>100</v>
      </c>
      <c r="BB26" s="117">
        <f t="shared" si="10"/>
        <v>0</v>
      </c>
      <c r="BC26" s="117">
        <f t="shared" si="11"/>
        <v>0</v>
      </c>
      <c r="BD26" s="117">
        <f t="shared" si="12"/>
        <v>6000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5</v>
      </c>
      <c r="L27" s="83"/>
      <c r="M27" s="77"/>
      <c r="N27" s="128" t="s">
        <v>55</v>
      </c>
      <c r="O27" s="129">
        <v>1000</v>
      </c>
      <c r="P27" s="117">
        <v>1000</v>
      </c>
      <c r="Q27" s="117">
        <v>1000</v>
      </c>
      <c r="R27" s="117">
        <v>1000</v>
      </c>
      <c r="S27" s="117">
        <v>1000</v>
      </c>
      <c r="T27" s="117"/>
      <c r="U27" s="117"/>
      <c r="V27" s="117"/>
      <c r="W27" s="117">
        <v>1000</v>
      </c>
      <c r="X27" s="117">
        <f t="shared" si="24"/>
        <v>1000</v>
      </c>
      <c r="Y27" s="144">
        <f t="shared" si="25"/>
        <v>100</v>
      </c>
      <c r="AA27" s="117"/>
      <c r="AB27" s="117"/>
      <c r="AC27" s="117"/>
      <c r="AD27" s="117">
        <f t="shared" si="26"/>
        <v>0</v>
      </c>
      <c r="AE27" s="144">
        <f>AD27/(S27/100)</f>
        <v>0</v>
      </c>
      <c r="AG27" s="117">
        <f t="shared" si="28"/>
        <v>1000</v>
      </c>
      <c r="AH27" s="117">
        <f t="shared" si="29"/>
        <v>100</v>
      </c>
      <c r="AJ27" s="117"/>
      <c r="AK27" s="117"/>
      <c r="AL27" s="117"/>
      <c r="AM27" s="117">
        <f t="shared" si="30"/>
        <v>0</v>
      </c>
      <c r="AN27" s="144">
        <f>AM27/(S27/100)</f>
        <v>0</v>
      </c>
      <c r="AP27" s="117"/>
      <c r="AQ27" s="117"/>
      <c r="AR27" s="117"/>
      <c r="AS27" s="117">
        <f t="shared" si="32"/>
        <v>0</v>
      </c>
      <c r="AT27" s="144">
        <f>AS27/(S27/100)</f>
        <v>0</v>
      </c>
      <c r="AV27" s="117">
        <f t="shared" si="34"/>
        <v>0</v>
      </c>
      <c r="AW27" s="117">
        <f t="shared" si="35"/>
        <v>0</v>
      </c>
      <c r="AY27" s="117">
        <f t="shared" si="36"/>
        <v>1000</v>
      </c>
      <c r="AZ27" s="117">
        <f t="shared" si="37"/>
        <v>100</v>
      </c>
      <c r="BB27" s="117">
        <f t="shared" si="10"/>
        <v>0</v>
      </c>
      <c r="BC27" s="117">
        <f t="shared" si="11"/>
        <v>0</v>
      </c>
      <c r="BD27" s="117">
        <f t="shared" si="12"/>
        <v>1000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7</v>
      </c>
      <c r="L28" s="83"/>
      <c r="M28" s="77"/>
      <c r="N28" s="128" t="s">
        <v>56</v>
      </c>
      <c r="O28" s="129">
        <v>2000</v>
      </c>
      <c r="P28" s="117">
        <v>2000</v>
      </c>
      <c r="Q28" s="117">
        <v>2000</v>
      </c>
      <c r="R28" s="117">
        <v>2000</v>
      </c>
      <c r="S28" s="117">
        <v>2000</v>
      </c>
      <c r="T28" s="117"/>
      <c r="U28" s="117"/>
      <c r="V28" s="117"/>
      <c r="W28" s="117">
        <v>1000</v>
      </c>
      <c r="X28" s="117">
        <f t="shared" si="24"/>
        <v>1000</v>
      </c>
      <c r="Y28" s="144">
        <f t="shared" si="25"/>
        <v>50</v>
      </c>
      <c r="AA28" s="117">
        <v>1000</v>
      </c>
      <c r="AB28" s="117"/>
      <c r="AC28" s="117"/>
      <c r="AD28" s="117">
        <f t="shared" si="26"/>
        <v>1000</v>
      </c>
      <c r="AE28" s="144">
        <f>AD28/(S28/100)</f>
        <v>50</v>
      </c>
      <c r="AG28" s="117">
        <f t="shared" si="28"/>
        <v>2000</v>
      </c>
      <c r="AH28" s="117">
        <f t="shared" si="29"/>
        <v>100</v>
      </c>
      <c r="AJ28" s="117"/>
      <c r="AK28" s="117"/>
      <c r="AL28" s="117"/>
      <c r="AM28" s="117">
        <f t="shared" si="30"/>
        <v>0</v>
      </c>
      <c r="AN28" s="144">
        <f>AM28/(S28/100)</f>
        <v>0</v>
      </c>
      <c r="AP28" s="117"/>
      <c r="AQ28" s="117"/>
      <c r="AR28" s="117"/>
      <c r="AS28" s="117">
        <f t="shared" si="32"/>
        <v>0</v>
      </c>
      <c r="AT28" s="144">
        <f>AS28/(S28/100)</f>
        <v>0</v>
      </c>
      <c r="AV28" s="117">
        <f t="shared" si="34"/>
        <v>0</v>
      </c>
      <c r="AW28" s="117">
        <f t="shared" si="35"/>
        <v>0</v>
      </c>
      <c r="AY28" s="117">
        <f t="shared" si="36"/>
        <v>2000</v>
      </c>
      <c r="AZ28" s="117">
        <f t="shared" si="37"/>
        <v>100</v>
      </c>
      <c r="BB28" s="117">
        <f t="shared" si="10"/>
        <v>0</v>
      </c>
      <c r="BC28" s="117">
        <f t="shared" si="11"/>
        <v>0</v>
      </c>
      <c r="BD28" s="117">
        <f t="shared" si="12"/>
        <v>2000</v>
      </c>
      <c r="BE28" s="93"/>
    </row>
    <row r="29" spans="1:57" ht="24.95" customHeight="1" x14ac:dyDescent="0.2"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6"/>
    </row>
    <row r="30" spans="1:57" ht="24.95" customHeight="1" x14ac:dyDescent="0.2"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6"/>
    </row>
    <row r="31" spans="1:57" ht="24.95" customHeight="1" x14ac:dyDescent="0.2"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6"/>
    </row>
    <row r="32" spans="1:57" ht="24.95" customHeight="1" x14ac:dyDescent="0.2"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6"/>
    </row>
    <row r="33" spans="16:56" ht="24.95" customHeight="1" x14ac:dyDescent="0.2"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6"/>
    </row>
    <row r="34" spans="16:56" ht="24.95" customHeight="1" x14ac:dyDescent="0.2"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6"/>
    </row>
    <row r="35" spans="16:56" ht="24.95" customHeight="1" x14ac:dyDescent="0.2"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6"/>
    </row>
    <row r="36" spans="16:56" ht="24.95" customHeight="1" x14ac:dyDescent="0.2"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6"/>
    </row>
    <row r="37" spans="16:56" ht="24.95" customHeight="1" x14ac:dyDescent="0.2"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6"/>
    </row>
    <row r="38" spans="16:56" ht="24.95" customHeight="1" x14ac:dyDescent="0.2"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6"/>
    </row>
    <row r="39" spans="16:56" ht="24.95" customHeight="1" x14ac:dyDescent="0.2"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6"/>
    </row>
    <row r="40" spans="16:56" ht="24.95" customHeight="1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6:56" ht="24.95" customHeight="1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6:56" ht="24.95" customHeight="1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6:56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6:56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6:56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6:56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6:56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6:56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  <row r="291" spans="16:56" x14ac:dyDescent="0.2"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6"/>
    </row>
    <row r="292" spans="16:56" x14ac:dyDescent="0.2"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6"/>
    </row>
    <row r="293" spans="16:56" x14ac:dyDescent="0.2"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6"/>
    </row>
    <row r="294" spans="16:56" x14ac:dyDescent="0.2"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6"/>
    </row>
    <row r="295" spans="16:56" x14ac:dyDescent="0.2"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6"/>
    </row>
    <row r="296" spans="16:56" x14ac:dyDescent="0.2"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6"/>
    </row>
    <row r="297" spans="16:56" x14ac:dyDescent="0.2"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6"/>
    </row>
    <row r="298" spans="16:56" x14ac:dyDescent="0.2"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6"/>
    </row>
    <row r="299" spans="16:56" x14ac:dyDescent="0.2"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6"/>
    </row>
    <row r="300" spans="16:56" x14ac:dyDescent="0.2"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6"/>
    </row>
    <row r="301" spans="16:56" x14ac:dyDescent="0.2"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6"/>
    </row>
    <row r="302" spans="16:56" x14ac:dyDescent="0.2"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6"/>
    </row>
    <row r="303" spans="16:56" x14ac:dyDescent="0.2"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6"/>
    </row>
    <row r="304" spans="16:56" x14ac:dyDescent="0.2"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6"/>
    </row>
    <row r="305" spans="16:56" x14ac:dyDescent="0.2"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6"/>
    </row>
    <row r="306" spans="16:56" x14ac:dyDescent="0.2"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6"/>
    </row>
    <row r="307" spans="16:56" x14ac:dyDescent="0.2"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6"/>
    </row>
    <row r="308" spans="16:56" x14ac:dyDescent="0.2"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6"/>
    </row>
    <row r="309" spans="16:56" x14ac:dyDescent="0.2"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6"/>
    </row>
    <row r="310" spans="16:56" x14ac:dyDescent="0.2"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6"/>
    </row>
    <row r="311" spans="16:56" x14ac:dyDescent="0.2"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6"/>
    </row>
    <row r="312" spans="16:56" x14ac:dyDescent="0.2"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6"/>
    </row>
    <row r="313" spans="16:56" x14ac:dyDescent="0.2"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6"/>
    </row>
    <row r="314" spans="16:56" x14ac:dyDescent="0.2"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6"/>
    </row>
    <row r="315" spans="16:56" x14ac:dyDescent="0.2"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6"/>
    </row>
    <row r="316" spans="16:56" x14ac:dyDescent="0.2"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6"/>
    </row>
    <row r="317" spans="16:56" x14ac:dyDescent="0.2"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77"/>
  <sheetViews>
    <sheetView zoomScale="85" workbookViewId="0">
      <pane xSplit="17" ySplit="13" topLeftCell="AN14" activePane="bottomRight" state="frozen"/>
      <selection activeCell="E26" sqref="E26"/>
      <selection pane="topRight" activeCell="E26" sqref="E26"/>
      <selection pane="bottomLeft" activeCell="E26" sqref="E26"/>
      <selection pane="bottomRight" activeCell="BF21" sqref="BF21"/>
    </sheetView>
  </sheetViews>
  <sheetFormatPr defaultRowHeight="12.75" x14ac:dyDescent="0.2"/>
  <cols>
    <col min="1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4.7109375" style="36" customWidth="1"/>
    <col min="20" max="20" width="1.7109375" style="36" customWidth="1"/>
    <col min="21" max="21" width="12.5703125" style="36" customWidth="1"/>
    <col min="22" max="22" width="12.85546875" style="36" customWidth="1"/>
    <col min="23" max="23" width="11.5703125" style="36" customWidth="1"/>
    <col min="24" max="24" width="13.7109375" style="36" customWidth="1"/>
    <col min="25" max="25" width="8.7109375" style="36" customWidth="1"/>
    <col min="26" max="26" width="1.7109375" style="36" customWidth="1"/>
    <col min="27" max="27" width="11.7109375" style="36" customWidth="1"/>
    <col min="28" max="28" width="12.28515625" style="36" customWidth="1"/>
    <col min="29" max="29" width="13" style="36" customWidth="1"/>
    <col min="30" max="30" width="18.42578125" style="36" customWidth="1"/>
    <col min="31" max="31" width="11.7109375" style="36" customWidth="1"/>
    <col min="32" max="32" width="2.42578125" style="36" customWidth="1"/>
    <col min="33" max="33" width="17" style="36" customWidth="1"/>
    <col min="34" max="34" width="11.7109375" style="36" customWidth="1"/>
    <col min="35" max="35" width="3" style="36" customWidth="1"/>
    <col min="36" max="38" width="14.5703125" style="36" customWidth="1"/>
    <col min="39" max="39" width="13.28515625" style="36" customWidth="1"/>
    <col min="40" max="40" width="8.28515625" style="36" customWidth="1"/>
    <col min="41" max="41" width="2.42578125" style="36" customWidth="1"/>
    <col min="42" max="42" width="12.5703125" style="36" customWidth="1"/>
    <col min="43" max="43" width="10.85546875" style="36" customWidth="1"/>
    <col min="44" max="44" width="11" style="36" customWidth="1"/>
    <col min="45" max="45" width="15.28515625" style="36" customWidth="1"/>
    <col min="46" max="46" width="8.7109375" style="36" customWidth="1"/>
    <col min="47" max="47" width="1.85546875" style="36" customWidth="1"/>
    <col min="48" max="48" width="14.85546875" style="36" customWidth="1"/>
    <col min="49" max="49" width="8.85546875" style="36" customWidth="1"/>
    <col min="50" max="50" width="3.28515625" style="36" customWidth="1"/>
    <col min="51" max="51" width="13.5703125" style="36" customWidth="1"/>
    <col min="52" max="52" width="9.57031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7.75" customHeight="1" x14ac:dyDescent="0.25">
      <c r="A5" s="383" t="s">
        <v>172</v>
      </c>
      <c r="B5" s="383"/>
      <c r="C5" s="383"/>
      <c r="D5" s="383" t="s">
        <v>174</v>
      </c>
      <c r="E5" s="574" t="s">
        <v>181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7092000</v>
      </c>
      <c r="T11" s="72"/>
      <c r="U11" s="72">
        <f t="shared" ref="U11:W13" si="0">U12</f>
        <v>694000</v>
      </c>
      <c r="V11" s="72">
        <f t="shared" si="0"/>
        <v>467000</v>
      </c>
      <c r="W11" s="72">
        <f t="shared" si="0"/>
        <v>802500</v>
      </c>
      <c r="X11" s="72">
        <f t="shared" ref="X11:X13" si="1">U11+V11+W11</f>
        <v>1963500</v>
      </c>
      <c r="Y11" s="72">
        <f>X11/(S11/100)</f>
        <v>27.686125211505921</v>
      </c>
      <c r="Z11" s="73"/>
      <c r="AA11" s="72">
        <f t="shared" ref="AA11:AC13" si="2">AA12</f>
        <v>680500</v>
      </c>
      <c r="AB11" s="72">
        <f t="shared" si="2"/>
        <v>678000</v>
      </c>
      <c r="AC11" s="72">
        <f t="shared" si="2"/>
        <v>692500</v>
      </c>
      <c r="AD11" s="72">
        <f t="shared" ref="AD11:AD13" si="3">AA11+AB11+AC11</f>
        <v>2051000</v>
      </c>
      <c r="AE11" s="72">
        <f>AD11/(S11/100)</f>
        <v>28.91990975747321</v>
      </c>
      <c r="AF11" s="73"/>
      <c r="AG11" s="72">
        <f t="shared" ref="AG11:AG13" si="4">X11+AD11</f>
        <v>4014500</v>
      </c>
      <c r="AH11" s="72">
        <f>AG11/(S11/100)</f>
        <v>56.606034968979131</v>
      </c>
      <c r="AI11" s="73"/>
      <c r="AJ11" s="72">
        <f t="shared" ref="AJ11:AL13" si="5">AJ12</f>
        <v>641000</v>
      </c>
      <c r="AK11" s="72">
        <f t="shared" si="5"/>
        <v>650500</v>
      </c>
      <c r="AL11" s="72">
        <f t="shared" si="5"/>
        <v>649000</v>
      </c>
      <c r="AM11" s="72">
        <f t="shared" ref="AM11:AM13" si="6">AJ11+AK11+AL11</f>
        <v>1940500</v>
      </c>
      <c r="AN11" s="72">
        <f>AM11/(S11/100)</f>
        <v>27.361816130851665</v>
      </c>
      <c r="AO11" s="73"/>
      <c r="AP11" s="72">
        <f t="shared" ref="AP11:AR13" si="7">AP12</f>
        <v>233500</v>
      </c>
      <c r="AQ11" s="72">
        <f t="shared" si="7"/>
        <v>192000</v>
      </c>
      <c r="AR11" s="72">
        <f t="shared" si="7"/>
        <v>711500</v>
      </c>
      <c r="AS11" s="72">
        <f t="shared" ref="AS11:AS13" si="8">AP11+AQ11+AR11</f>
        <v>1137000</v>
      </c>
      <c r="AT11" s="72">
        <f>AS11/(S11/100)</f>
        <v>16.032148900169204</v>
      </c>
      <c r="AU11" s="73"/>
      <c r="AV11" s="72">
        <f t="shared" ref="AV11:AV12" si="9">AM11+AS11</f>
        <v>3077500</v>
      </c>
      <c r="AW11" s="72">
        <f>AV11/(S11/100)</f>
        <v>43.393965031020869</v>
      </c>
      <c r="AX11" s="73"/>
      <c r="AY11" s="72">
        <f>AG11+AV11</f>
        <v>7092000</v>
      </c>
      <c r="AZ11" s="72">
        <f>AY11/(S11/100)</f>
        <v>100</v>
      </c>
      <c r="BA11" s="73"/>
      <c r="BB11" s="71">
        <f t="shared" ref="BB11:BB28" si="10">S11-AY11</f>
        <v>0</v>
      </c>
      <c r="BC11" s="72">
        <f t="shared" ref="BC11:BC28" si="11">BB11/(S11/100)</f>
        <v>0</v>
      </c>
      <c r="BD11" s="72">
        <f t="shared" ref="BD11:BD28" si="12">S11-BB11</f>
        <v>7092000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>S13</f>
        <v>7092000</v>
      </c>
      <c r="T12" s="86"/>
      <c r="U12" s="86">
        <f t="shared" si="0"/>
        <v>694000</v>
      </c>
      <c r="V12" s="86">
        <f t="shared" si="0"/>
        <v>467000</v>
      </c>
      <c r="W12" s="86">
        <f t="shared" si="0"/>
        <v>802500</v>
      </c>
      <c r="X12" s="86">
        <f t="shared" si="1"/>
        <v>1963500</v>
      </c>
      <c r="Y12" s="86">
        <f t="shared" ref="Y12:Y13" si="13">X12/(S12/100)</f>
        <v>27.686125211505921</v>
      </c>
      <c r="AA12" s="86">
        <f t="shared" si="2"/>
        <v>680500</v>
      </c>
      <c r="AB12" s="86">
        <f t="shared" si="2"/>
        <v>678000</v>
      </c>
      <c r="AC12" s="86">
        <f t="shared" si="2"/>
        <v>692500</v>
      </c>
      <c r="AD12" s="86">
        <f t="shared" si="3"/>
        <v>2051000</v>
      </c>
      <c r="AE12" s="86">
        <f t="shared" ref="AE12:AE13" si="14">AD12/(S12/100)</f>
        <v>28.91990975747321</v>
      </c>
      <c r="AG12" s="86">
        <f t="shared" si="4"/>
        <v>4014500</v>
      </c>
      <c r="AH12" s="86">
        <f t="shared" ref="AH12:AH13" si="15">AG12/(S12/100)</f>
        <v>56.606034968979131</v>
      </c>
      <c r="AJ12" s="86">
        <f t="shared" si="5"/>
        <v>641000</v>
      </c>
      <c r="AK12" s="86">
        <f t="shared" si="5"/>
        <v>650500</v>
      </c>
      <c r="AL12" s="86">
        <f t="shared" si="5"/>
        <v>649000</v>
      </c>
      <c r="AM12" s="86">
        <f t="shared" si="6"/>
        <v>1940500</v>
      </c>
      <c r="AN12" s="86">
        <f t="shared" ref="AN12:AN13" si="16">AM12/(S12/100)</f>
        <v>27.361816130851665</v>
      </c>
      <c r="AP12" s="86">
        <f t="shared" si="7"/>
        <v>233500</v>
      </c>
      <c r="AQ12" s="86">
        <f t="shared" si="7"/>
        <v>192000</v>
      </c>
      <c r="AR12" s="86">
        <f t="shared" si="7"/>
        <v>711500</v>
      </c>
      <c r="AS12" s="86">
        <f t="shared" si="8"/>
        <v>1137000</v>
      </c>
      <c r="AT12" s="86">
        <f t="shared" ref="AT12:AT13" si="17">AS12/(S12/100)</f>
        <v>16.032148900169204</v>
      </c>
      <c r="AV12" s="86">
        <f t="shared" si="9"/>
        <v>3077500</v>
      </c>
      <c r="AW12" s="86">
        <f t="shared" ref="AW12:AW13" si="18">AV12/(S12/100)</f>
        <v>43.393965031020869</v>
      </c>
      <c r="AY12" s="86">
        <f t="shared" ref="AY12" si="19">AG12+AV12</f>
        <v>7092000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7092000</v>
      </c>
    </row>
    <row r="13" spans="1:57" ht="30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#REF!+P14+#REF!+#REF!+#REF!+#REF!+#REF!+#REF!+#REF!+#REF!+#REF!</f>
        <v>#REF!</v>
      </c>
      <c r="Q13" s="326" t="e">
        <f>#REF!+Q14+#REF!+#REF!+#REF!+#REF!+#REF!+#REF!+#REF!+#REF!+#REF!</f>
        <v>#REF!</v>
      </c>
      <c r="R13" s="326" t="e">
        <f>#REF!+R14+#REF!+#REF!+#REF!+#REF!+#REF!+#REF!+#REF!+#REF!+#REF!</f>
        <v>#REF!</v>
      </c>
      <c r="S13" s="326">
        <f>S14</f>
        <v>7092000</v>
      </c>
      <c r="T13" s="326"/>
      <c r="U13" s="326">
        <f t="shared" si="0"/>
        <v>694000</v>
      </c>
      <c r="V13" s="326">
        <f t="shared" si="0"/>
        <v>467000</v>
      </c>
      <c r="W13" s="326">
        <f t="shared" si="0"/>
        <v>802500</v>
      </c>
      <c r="X13" s="326">
        <f t="shared" si="1"/>
        <v>1963500</v>
      </c>
      <c r="Y13" s="326">
        <f t="shared" si="13"/>
        <v>27.686125211505921</v>
      </c>
      <c r="AA13" s="326">
        <f t="shared" si="2"/>
        <v>680500</v>
      </c>
      <c r="AB13" s="326">
        <f t="shared" si="2"/>
        <v>678000</v>
      </c>
      <c r="AC13" s="326">
        <f t="shared" si="2"/>
        <v>692500</v>
      </c>
      <c r="AD13" s="326">
        <f t="shared" si="3"/>
        <v>2051000</v>
      </c>
      <c r="AE13" s="326">
        <f t="shared" si="14"/>
        <v>28.91990975747321</v>
      </c>
      <c r="AG13" s="326">
        <f t="shared" si="4"/>
        <v>4014500</v>
      </c>
      <c r="AH13" s="326">
        <f t="shared" si="15"/>
        <v>56.606034968979131</v>
      </c>
      <c r="AJ13" s="326">
        <f t="shared" si="5"/>
        <v>641000</v>
      </c>
      <c r="AK13" s="326">
        <f t="shared" si="5"/>
        <v>650500</v>
      </c>
      <c r="AL13" s="326">
        <f t="shared" si="5"/>
        <v>649000</v>
      </c>
      <c r="AM13" s="326">
        <f t="shared" si="6"/>
        <v>1940500</v>
      </c>
      <c r="AN13" s="326">
        <f t="shared" si="16"/>
        <v>27.361816130851665</v>
      </c>
      <c r="AP13" s="326">
        <f t="shared" si="7"/>
        <v>233500</v>
      </c>
      <c r="AQ13" s="326">
        <f t="shared" si="7"/>
        <v>192000</v>
      </c>
      <c r="AR13" s="326">
        <f t="shared" si="7"/>
        <v>711500</v>
      </c>
      <c r="AS13" s="326">
        <f t="shared" si="8"/>
        <v>1137000</v>
      </c>
      <c r="AT13" s="326">
        <f t="shared" si="17"/>
        <v>16.032148900169204</v>
      </c>
      <c r="AV13" s="326">
        <f>AV14</f>
        <v>3077500</v>
      </c>
      <c r="AW13" s="326">
        <f t="shared" si="18"/>
        <v>43.393965031020869</v>
      </c>
      <c r="AY13" s="326">
        <f>AY14</f>
        <v>7092000</v>
      </c>
      <c r="AZ13" s="326">
        <f t="shared" si="20"/>
        <v>100</v>
      </c>
      <c r="BB13" s="325">
        <f t="shared" si="10"/>
        <v>0</v>
      </c>
      <c r="BC13" s="326">
        <f t="shared" si="11"/>
        <v>0</v>
      </c>
      <c r="BD13" s="326">
        <f t="shared" si="12"/>
        <v>7092000</v>
      </c>
      <c r="BE13" s="93"/>
    </row>
    <row r="14" spans="1:57" ht="30" customHeight="1" x14ac:dyDescent="0.2">
      <c r="A14" s="327"/>
      <c r="B14" s="328"/>
      <c r="C14" s="328"/>
      <c r="D14" s="386" t="s">
        <v>64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123</v>
      </c>
      <c r="O14" s="396">
        <v>4383000</v>
      </c>
      <c r="P14" s="397">
        <f t="shared" ref="P14:S18" si="21">P15</f>
        <v>7092000</v>
      </c>
      <c r="Q14" s="399">
        <f t="shared" si="21"/>
        <v>7701000</v>
      </c>
      <c r="R14" s="400">
        <f t="shared" si="21"/>
        <v>8339000</v>
      </c>
      <c r="S14" s="397">
        <f t="shared" si="21"/>
        <v>7092000</v>
      </c>
      <c r="T14" s="397"/>
      <c r="U14" s="397">
        <f t="shared" ref="U14:W18" si="22">U15</f>
        <v>694000</v>
      </c>
      <c r="V14" s="397">
        <f t="shared" si="22"/>
        <v>467000</v>
      </c>
      <c r="W14" s="397">
        <f t="shared" si="22"/>
        <v>802500</v>
      </c>
      <c r="X14" s="397">
        <f t="shared" ref="X14:X28" si="23">U14+V14+W14</f>
        <v>1963500</v>
      </c>
      <c r="Y14" s="397">
        <f t="shared" ref="Y14:Y28" si="24">X14/(S14/100)</f>
        <v>27.686125211505921</v>
      </c>
      <c r="Z14" s="398"/>
      <c r="AA14" s="397">
        <f t="shared" ref="AA14:AC14" si="25">AA15</f>
        <v>680500</v>
      </c>
      <c r="AB14" s="397">
        <f t="shared" si="25"/>
        <v>678000</v>
      </c>
      <c r="AC14" s="397">
        <f t="shared" si="25"/>
        <v>692500</v>
      </c>
      <c r="AD14" s="397">
        <f t="shared" ref="AD14:AD28" si="26">AA14+AB14+AC14</f>
        <v>2051000</v>
      </c>
      <c r="AE14" s="397">
        <f t="shared" ref="AE14:AE19" si="27">AD14/(S14/100)</f>
        <v>28.91990975747321</v>
      </c>
      <c r="AF14" s="398"/>
      <c r="AG14" s="397">
        <f t="shared" ref="AG14:AG28" si="28">X14+AD14</f>
        <v>4014500</v>
      </c>
      <c r="AH14" s="397">
        <f t="shared" ref="AH14:AH28" si="29">AG14/(S14/100)</f>
        <v>56.606034968979131</v>
      </c>
      <c r="AI14" s="398"/>
      <c r="AJ14" s="397">
        <f t="shared" ref="AJ14:AK18" si="30">AJ15</f>
        <v>641000</v>
      </c>
      <c r="AK14" s="397">
        <f t="shared" si="30"/>
        <v>650500</v>
      </c>
      <c r="AL14" s="397">
        <f t="shared" ref="AL14:AL18" si="31">AL15</f>
        <v>649000</v>
      </c>
      <c r="AM14" s="397">
        <f t="shared" ref="AM14:AM28" si="32">AJ14+AK14+AL14</f>
        <v>1940500</v>
      </c>
      <c r="AN14" s="397">
        <f t="shared" ref="AN14:AN19" si="33">AM14/(S14/100)</f>
        <v>27.361816130851665</v>
      </c>
      <c r="AO14" s="398"/>
      <c r="AP14" s="397">
        <f t="shared" ref="AP14:AR18" si="34">AP15</f>
        <v>233500</v>
      </c>
      <c r="AQ14" s="397">
        <f t="shared" si="34"/>
        <v>192000</v>
      </c>
      <c r="AR14" s="397">
        <f t="shared" si="34"/>
        <v>711500</v>
      </c>
      <c r="AS14" s="397">
        <f t="shared" ref="AS14:AS28" si="35">AP14+AQ14+AR14</f>
        <v>1137000</v>
      </c>
      <c r="AT14" s="397">
        <f t="shared" ref="AT14:AT19" si="36">AS14/(S14/100)</f>
        <v>16.032148900169204</v>
      </c>
      <c r="AU14" s="398"/>
      <c r="AV14" s="397">
        <f t="shared" ref="AV14:AV28" si="37">AM14+AS14</f>
        <v>3077500</v>
      </c>
      <c r="AW14" s="397">
        <f t="shared" ref="AW14:AW28" si="38">AV14/(S14/100)</f>
        <v>43.393965031020869</v>
      </c>
      <c r="AX14" s="398"/>
      <c r="AY14" s="397">
        <f t="shared" ref="AY14:AY28" si="39">AG14+AV14</f>
        <v>7092000</v>
      </c>
      <c r="AZ14" s="397">
        <f t="shared" ref="AZ14:AZ28" si="40">AY14/(S14/100)</f>
        <v>100</v>
      </c>
      <c r="BA14" s="329"/>
      <c r="BB14" s="95">
        <f t="shared" si="10"/>
        <v>0</v>
      </c>
      <c r="BC14" s="96">
        <f t="shared" si="11"/>
        <v>0</v>
      </c>
      <c r="BD14" s="96">
        <f t="shared" si="12"/>
        <v>7092000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60</v>
      </c>
      <c r="F15" s="76"/>
      <c r="G15" s="79"/>
      <c r="H15" s="80"/>
      <c r="I15" s="81"/>
      <c r="J15" s="78"/>
      <c r="K15" s="82"/>
      <c r="L15" s="83"/>
      <c r="M15" s="77"/>
      <c r="N15" s="84" t="s">
        <v>124</v>
      </c>
      <c r="O15" s="98">
        <v>4383000</v>
      </c>
      <c r="P15" s="99">
        <f t="shared" si="21"/>
        <v>7092000</v>
      </c>
      <c r="Q15" s="86">
        <f t="shared" si="21"/>
        <v>7701000</v>
      </c>
      <c r="R15" s="87">
        <f t="shared" si="21"/>
        <v>8339000</v>
      </c>
      <c r="S15" s="99">
        <f t="shared" si="21"/>
        <v>7092000</v>
      </c>
      <c r="T15" s="99"/>
      <c r="U15" s="99">
        <f t="shared" si="22"/>
        <v>694000</v>
      </c>
      <c r="V15" s="99">
        <f t="shared" si="22"/>
        <v>467000</v>
      </c>
      <c r="W15" s="99">
        <f t="shared" si="22"/>
        <v>802500</v>
      </c>
      <c r="X15" s="99">
        <f t="shared" si="23"/>
        <v>1963500</v>
      </c>
      <c r="Y15" s="99">
        <f t="shared" si="24"/>
        <v>27.686125211505921</v>
      </c>
      <c r="AA15" s="99">
        <f t="shared" ref="AA15:AC18" si="41">AA16</f>
        <v>680500</v>
      </c>
      <c r="AB15" s="99">
        <f t="shared" si="41"/>
        <v>678000</v>
      </c>
      <c r="AC15" s="99">
        <f t="shared" si="41"/>
        <v>692500</v>
      </c>
      <c r="AD15" s="99">
        <f t="shared" si="26"/>
        <v>2051000</v>
      </c>
      <c r="AE15" s="99">
        <f t="shared" si="27"/>
        <v>28.91990975747321</v>
      </c>
      <c r="AG15" s="99">
        <f t="shared" si="28"/>
        <v>4014500</v>
      </c>
      <c r="AH15" s="99">
        <f t="shared" si="29"/>
        <v>56.606034968979131</v>
      </c>
      <c r="AJ15" s="99">
        <f t="shared" si="30"/>
        <v>641000</v>
      </c>
      <c r="AK15" s="99">
        <f t="shared" si="30"/>
        <v>650500</v>
      </c>
      <c r="AL15" s="99">
        <f t="shared" si="31"/>
        <v>649000</v>
      </c>
      <c r="AM15" s="99">
        <f t="shared" si="32"/>
        <v>1940500</v>
      </c>
      <c r="AN15" s="99">
        <f t="shared" si="33"/>
        <v>27.361816130851665</v>
      </c>
      <c r="AP15" s="99">
        <f t="shared" si="34"/>
        <v>233500</v>
      </c>
      <c r="AQ15" s="99">
        <f t="shared" si="34"/>
        <v>192000</v>
      </c>
      <c r="AR15" s="99">
        <f t="shared" si="34"/>
        <v>711500</v>
      </c>
      <c r="AS15" s="99">
        <f t="shared" si="35"/>
        <v>1137000</v>
      </c>
      <c r="AT15" s="99">
        <f t="shared" si="36"/>
        <v>16.032148900169204</v>
      </c>
      <c r="AV15" s="99">
        <f t="shared" si="37"/>
        <v>3077500</v>
      </c>
      <c r="AW15" s="99">
        <f t="shared" si="38"/>
        <v>43.393965031020869</v>
      </c>
      <c r="AY15" s="99">
        <f t="shared" si="39"/>
        <v>7092000</v>
      </c>
      <c r="AZ15" s="99">
        <f t="shared" si="40"/>
        <v>100</v>
      </c>
      <c r="BB15" s="98">
        <f t="shared" si="10"/>
        <v>0</v>
      </c>
      <c r="BC15" s="99">
        <f t="shared" si="11"/>
        <v>0</v>
      </c>
      <c r="BD15" s="99">
        <f t="shared" si="12"/>
        <v>7092000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3</v>
      </c>
      <c r="G16" s="79"/>
      <c r="H16" s="80"/>
      <c r="I16" s="81"/>
      <c r="J16" s="78"/>
      <c r="K16" s="82"/>
      <c r="L16" s="83"/>
      <c r="M16" s="77"/>
      <c r="N16" s="101" t="s">
        <v>125</v>
      </c>
      <c r="O16" s="102">
        <v>4383000</v>
      </c>
      <c r="P16" s="103">
        <f t="shared" si="21"/>
        <v>7092000</v>
      </c>
      <c r="Q16" s="125">
        <f t="shared" si="21"/>
        <v>7701000</v>
      </c>
      <c r="R16" s="126">
        <f t="shared" si="21"/>
        <v>8339000</v>
      </c>
      <c r="S16" s="103">
        <f t="shared" si="21"/>
        <v>7092000</v>
      </c>
      <c r="T16" s="103"/>
      <c r="U16" s="103">
        <f t="shared" si="22"/>
        <v>694000</v>
      </c>
      <c r="V16" s="103">
        <f t="shared" si="22"/>
        <v>467000</v>
      </c>
      <c r="W16" s="103">
        <f t="shared" si="22"/>
        <v>802500</v>
      </c>
      <c r="X16" s="103">
        <f t="shared" si="23"/>
        <v>1963500</v>
      </c>
      <c r="Y16" s="103">
        <f t="shared" si="24"/>
        <v>27.686125211505921</v>
      </c>
      <c r="AA16" s="103">
        <f t="shared" si="41"/>
        <v>680500</v>
      </c>
      <c r="AB16" s="103">
        <f t="shared" si="41"/>
        <v>678000</v>
      </c>
      <c r="AC16" s="103">
        <f t="shared" si="41"/>
        <v>692500</v>
      </c>
      <c r="AD16" s="103">
        <f t="shared" si="26"/>
        <v>2051000</v>
      </c>
      <c r="AE16" s="103">
        <f t="shared" si="27"/>
        <v>28.91990975747321</v>
      </c>
      <c r="AG16" s="103">
        <f t="shared" si="28"/>
        <v>4014500</v>
      </c>
      <c r="AH16" s="103">
        <f t="shared" si="29"/>
        <v>56.606034968979131</v>
      </c>
      <c r="AJ16" s="103">
        <f t="shared" si="30"/>
        <v>641000</v>
      </c>
      <c r="AK16" s="103">
        <f t="shared" si="30"/>
        <v>650500</v>
      </c>
      <c r="AL16" s="103">
        <f t="shared" si="31"/>
        <v>649000</v>
      </c>
      <c r="AM16" s="103">
        <f t="shared" si="32"/>
        <v>1940500</v>
      </c>
      <c r="AN16" s="103">
        <f t="shared" si="33"/>
        <v>27.361816130851665</v>
      </c>
      <c r="AP16" s="103">
        <f t="shared" si="34"/>
        <v>233500</v>
      </c>
      <c r="AQ16" s="103">
        <f t="shared" si="34"/>
        <v>192000</v>
      </c>
      <c r="AR16" s="103">
        <f t="shared" si="34"/>
        <v>711500</v>
      </c>
      <c r="AS16" s="103">
        <f t="shared" si="35"/>
        <v>1137000</v>
      </c>
      <c r="AT16" s="103">
        <f t="shared" si="36"/>
        <v>16.032148900169204</v>
      </c>
      <c r="AV16" s="103">
        <f t="shared" si="37"/>
        <v>3077500</v>
      </c>
      <c r="AW16" s="103">
        <f t="shared" si="38"/>
        <v>43.393965031020869</v>
      </c>
      <c r="AY16" s="103">
        <f t="shared" si="39"/>
        <v>7092000</v>
      </c>
      <c r="AZ16" s="103">
        <f t="shared" si="40"/>
        <v>100</v>
      </c>
      <c r="BB16" s="102">
        <f t="shared" si="10"/>
        <v>0</v>
      </c>
      <c r="BC16" s="103">
        <f t="shared" si="11"/>
        <v>0</v>
      </c>
      <c r="BD16" s="103">
        <f t="shared" si="12"/>
        <v>7092000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9</v>
      </c>
      <c r="H17" s="105"/>
      <c r="I17" s="81"/>
      <c r="J17" s="78"/>
      <c r="K17" s="82"/>
      <c r="L17" s="83"/>
      <c r="M17" s="77"/>
      <c r="N17" s="101" t="s">
        <v>126</v>
      </c>
      <c r="O17" s="102">
        <v>4383000</v>
      </c>
      <c r="P17" s="103">
        <f t="shared" si="21"/>
        <v>7092000</v>
      </c>
      <c r="Q17" s="125">
        <f t="shared" si="21"/>
        <v>7701000</v>
      </c>
      <c r="R17" s="126">
        <f t="shared" si="21"/>
        <v>8339000</v>
      </c>
      <c r="S17" s="103">
        <f t="shared" si="21"/>
        <v>7092000</v>
      </c>
      <c r="T17" s="103"/>
      <c r="U17" s="103">
        <f t="shared" si="22"/>
        <v>694000</v>
      </c>
      <c r="V17" s="103">
        <f t="shared" si="22"/>
        <v>467000</v>
      </c>
      <c r="W17" s="103">
        <f t="shared" si="22"/>
        <v>802500</v>
      </c>
      <c r="X17" s="103">
        <f t="shared" si="23"/>
        <v>1963500</v>
      </c>
      <c r="Y17" s="103">
        <f t="shared" si="24"/>
        <v>27.686125211505921</v>
      </c>
      <c r="AA17" s="103">
        <f t="shared" si="41"/>
        <v>680500</v>
      </c>
      <c r="AB17" s="103">
        <f t="shared" si="41"/>
        <v>678000</v>
      </c>
      <c r="AC17" s="103">
        <f t="shared" si="41"/>
        <v>692500</v>
      </c>
      <c r="AD17" s="103">
        <f t="shared" si="26"/>
        <v>2051000</v>
      </c>
      <c r="AE17" s="103">
        <f t="shared" si="27"/>
        <v>28.91990975747321</v>
      </c>
      <c r="AG17" s="103">
        <f t="shared" si="28"/>
        <v>4014500</v>
      </c>
      <c r="AH17" s="103">
        <f t="shared" si="29"/>
        <v>56.606034968979131</v>
      </c>
      <c r="AJ17" s="103">
        <f t="shared" si="30"/>
        <v>641000</v>
      </c>
      <c r="AK17" s="103">
        <f t="shared" si="30"/>
        <v>650500</v>
      </c>
      <c r="AL17" s="103">
        <f t="shared" si="31"/>
        <v>649000</v>
      </c>
      <c r="AM17" s="103">
        <f t="shared" si="32"/>
        <v>1940500</v>
      </c>
      <c r="AN17" s="103">
        <f t="shared" si="33"/>
        <v>27.361816130851665</v>
      </c>
      <c r="AP17" s="103">
        <f t="shared" si="34"/>
        <v>233500</v>
      </c>
      <c r="AQ17" s="103">
        <f t="shared" si="34"/>
        <v>192000</v>
      </c>
      <c r="AR17" s="103">
        <f t="shared" si="34"/>
        <v>711500</v>
      </c>
      <c r="AS17" s="103">
        <f t="shared" si="35"/>
        <v>1137000</v>
      </c>
      <c r="AT17" s="103">
        <f t="shared" si="36"/>
        <v>16.032148900169204</v>
      </c>
      <c r="AV17" s="103">
        <f t="shared" si="37"/>
        <v>3077500</v>
      </c>
      <c r="AW17" s="103">
        <f t="shared" si="38"/>
        <v>43.393965031020869</v>
      </c>
      <c r="AY17" s="103">
        <f t="shared" si="39"/>
        <v>7092000</v>
      </c>
      <c r="AZ17" s="103">
        <f t="shared" si="40"/>
        <v>100</v>
      </c>
      <c r="BB17" s="102">
        <f t="shared" si="10"/>
        <v>0</v>
      </c>
      <c r="BC17" s="103">
        <f t="shared" si="11"/>
        <v>0</v>
      </c>
      <c r="BD17" s="103">
        <f t="shared" si="12"/>
        <v>7092000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126</v>
      </c>
      <c r="O18" s="102">
        <v>4383000</v>
      </c>
      <c r="P18" s="103">
        <f t="shared" si="21"/>
        <v>7092000</v>
      </c>
      <c r="Q18" s="125">
        <f t="shared" si="21"/>
        <v>7701000</v>
      </c>
      <c r="R18" s="126">
        <f t="shared" si="21"/>
        <v>8339000</v>
      </c>
      <c r="S18" s="103">
        <f t="shared" si="21"/>
        <v>7092000</v>
      </c>
      <c r="T18" s="103"/>
      <c r="U18" s="103">
        <f t="shared" si="22"/>
        <v>694000</v>
      </c>
      <c r="V18" s="103">
        <f t="shared" si="22"/>
        <v>467000</v>
      </c>
      <c r="W18" s="103">
        <f t="shared" si="22"/>
        <v>802500</v>
      </c>
      <c r="X18" s="103">
        <f t="shared" si="23"/>
        <v>1963500</v>
      </c>
      <c r="Y18" s="103">
        <f t="shared" si="24"/>
        <v>27.686125211505921</v>
      </c>
      <c r="AA18" s="103">
        <f t="shared" si="41"/>
        <v>680500</v>
      </c>
      <c r="AB18" s="103">
        <f t="shared" si="41"/>
        <v>678000</v>
      </c>
      <c r="AC18" s="103">
        <f t="shared" si="41"/>
        <v>692500</v>
      </c>
      <c r="AD18" s="103">
        <f t="shared" si="26"/>
        <v>2051000</v>
      </c>
      <c r="AE18" s="103">
        <f t="shared" si="27"/>
        <v>28.91990975747321</v>
      </c>
      <c r="AG18" s="103">
        <f t="shared" si="28"/>
        <v>4014500</v>
      </c>
      <c r="AH18" s="103">
        <f t="shared" si="29"/>
        <v>56.606034968979131</v>
      </c>
      <c r="AJ18" s="103">
        <f t="shared" si="30"/>
        <v>641000</v>
      </c>
      <c r="AK18" s="103">
        <f t="shared" si="30"/>
        <v>650500</v>
      </c>
      <c r="AL18" s="103">
        <f t="shared" si="31"/>
        <v>649000</v>
      </c>
      <c r="AM18" s="103">
        <f t="shared" si="32"/>
        <v>1940500</v>
      </c>
      <c r="AN18" s="103">
        <f t="shared" si="33"/>
        <v>27.361816130851665</v>
      </c>
      <c r="AP18" s="103">
        <f t="shared" si="34"/>
        <v>233500</v>
      </c>
      <c r="AQ18" s="103">
        <f t="shared" si="34"/>
        <v>192000</v>
      </c>
      <c r="AR18" s="103">
        <f t="shared" si="34"/>
        <v>711500</v>
      </c>
      <c r="AS18" s="103">
        <f t="shared" si="35"/>
        <v>1137000</v>
      </c>
      <c r="AT18" s="103">
        <f t="shared" si="36"/>
        <v>16.032148900169204</v>
      </c>
      <c r="AV18" s="103">
        <f t="shared" si="37"/>
        <v>3077500</v>
      </c>
      <c r="AW18" s="103">
        <f t="shared" si="38"/>
        <v>43.393965031020869</v>
      </c>
      <c r="AY18" s="103">
        <f t="shared" si="39"/>
        <v>7092000</v>
      </c>
      <c r="AZ18" s="103">
        <f t="shared" si="40"/>
        <v>100</v>
      </c>
      <c r="BB18" s="102">
        <f t="shared" si="10"/>
        <v>0</v>
      </c>
      <c r="BC18" s="103">
        <f t="shared" si="11"/>
        <v>0</v>
      </c>
      <c r="BD18" s="103">
        <f t="shared" si="12"/>
        <v>7092000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4383000</v>
      </c>
      <c r="P19" s="121">
        <f>P20+P22+P24</f>
        <v>7092000</v>
      </c>
      <c r="Q19" s="122">
        <f>Q20+Q22+Q24</f>
        <v>7701000</v>
      </c>
      <c r="R19" s="123">
        <f>R20+R22+R24</f>
        <v>8339000</v>
      </c>
      <c r="S19" s="121">
        <f>S20+S22+S24</f>
        <v>7092000</v>
      </c>
      <c r="T19" s="121"/>
      <c r="U19" s="121">
        <f>U20+U22+U24</f>
        <v>694000</v>
      </c>
      <c r="V19" s="121">
        <f>V20+V22+V24</f>
        <v>467000</v>
      </c>
      <c r="W19" s="121">
        <f>W20+W22+W24</f>
        <v>802500</v>
      </c>
      <c r="X19" s="121">
        <f t="shared" si="23"/>
        <v>1963500</v>
      </c>
      <c r="Y19" s="121">
        <f t="shared" si="24"/>
        <v>27.686125211505921</v>
      </c>
      <c r="AA19" s="121">
        <f>AA20+AA22+AA24</f>
        <v>680500</v>
      </c>
      <c r="AB19" s="121">
        <f>AB20+AB22+AB24</f>
        <v>678000</v>
      </c>
      <c r="AC19" s="121">
        <f>AC20+AC22+AC24</f>
        <v>692500</v>
      </c>
      <c r="AD19" s="121">
        <f t="shared" si="26"/>
        <v>2051000</v>
      </c>
      <c r="AE19" s="121">
        <f t="shared" si="27"/>
        <v>28.91990975747321</v>
      </c>
      <c r="AG19" s="121">
        <f t="shared" si="28"/>
        <v>4014500</v>
      </c>
      <c r="AH19" s="121">
        <f t="shared" si="29"/>
        <v>56.606034968979131</v>
      </c>
      <c r="AJ19" s="121">
        <f>AJ20+AJ22+AJ24</f>
        <v>641000</v>
      </c>
      <c r="AK19" s="121">
        <f>AK20+AK22+AK24</f>
        <v>650500</v>
      </c>
      <c r="AL19" s="121">
        <f>AL20+AL22+AL24</f>
        <v>649000</v>
      </c>
      <c r="AM19" s="121">
        <f t="shared" si="32"/>
        <v>1940500</v>
      </c>
      <c r="AN19" s="121">
        <f t="shared" si="33"/>
        <v>27.361816130851665</v>
      </c>
      <c r="AP19" s="121">
        <f>AP20+AP22+AP24</f>
        <v>233500</v>
      </c>
      <c r="AQ19" s="121">
        <f>AQ20+AQ22+AQ24</f>
        <v>192000</v>
      </c>
      <c r="AR19" s="121">
        <f>AR20+AR22+AR24</f>
        <v>711500</v>
      </c>
      <c r="AS19" s="121">
        <f t="shared" si="35"/>
        <v>1137000</v>
      </c>
      <c r="AT19" s="121">
        <f t="shared" si="36"/>
        <v>16.032148900169204</v>
      </c>
      <c r="AV19" s="121">
        <f t="shared" si="37"/>
        <v>3077500</v>
      </c>
      <c r="AW19" s="121">
        <f t="shared" si="38"/>
        <v>43.393965031020869</v>
      </c>
      <c r="AY19" s="121">
        <f t="shared" si="39"/>
        <v>7092000</v>
      </c>
      <c r="AZ19" s="121">
        <f t="shared" si="40"/>
        <v>100</v>
      </c>
      <c r="BB19" s="120">
        <f t="shared" si="10"/>
        <v>0</v>
      </c>
      <c r="BC19" s="121">
        <f t="shared" si="11"/>
        <v>0</v>
      </c>
      <c r="BD19" s="121">
        <f t="shared" si="12"/>
        <v>7092000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3708000</v>
      </c>
      <c r="P20" s="103">
        <f>P21</f>
        <v>6182000</v>
      </c>
      <c r="Q20" s="125">
        <f>Q21</f>
        <v>6708000</v>
      </c>
      <c r="R20" s="126">
        <f>R21</f>
        <v>7266000</v>
      </c>
      <c r="S20" s="103">
        <f>S21</f>
        <v>6182000</v>
      </c>
      <c r="T20" s="103"/>
      <c r="U20" s="103">
        <f>U21</f>
        <v>587000</v>
      </c>
      <c r="V20" s="103">
        <f>V21</f>
        <v>391000</v>
      </c>
      <c r="W20" s="103">
        <f>W21</f>
        <v>688000</v>
      </c>
      <c r="X20" s="103">
        <f t="shared" si="23"/>
        <v>1666000</v>
      </c>
      <c r="Y20" s="103">
        <f t="shared" si="24"/>
        <v>26.949207376253639</v>
      </c>
      <c r="AA20" s="103">
        <f>AA21</f>
        <v>611000</v>
      </c>
      <c r="AB20" s="103">
        <f>AB21</f>
        <v>612000</v>
      </c>
      <c r="AC20" s="103">
        <f>AC21</f>
        <v>625000</v>
      </c>
      <c r="AD20" s="103">
        <f t="shared" si="26"/>
        <v>1848000</v>
      </c>
      <c r="AE20" s="170">
        <f>AD20/(P20/100)</f>
        <v>29.893238434163703</v>
      </c>
      <c r="AG20" s="103">
        <f t="shared" si="28"/>
        <v>3514000</v>
      </c>
      <c r="AH20" s="103">
        <f t="shared" si="29"/>
        <v>56.842445810417338</v>
      </c>
      <c r="AJ20" s="103">
        <f>AJ21</f>
        <v>553000</v>
      </c>
      <c r="AK20" s="103">
        <f>AK21</f>
        <v>563000</v>
      </c>
      <c r="AL20" s="103">
        <f>AL21</f>
        <v>563000</v>
      </c>
      <c r="AM20" s="103">
        <f t="shared" si="32"/>
        <v>1679000</v>
      </c>
      <c r="AN20" s="170">
        <f>AM20/(P20/100)</f>
        <v>27.1594953089615</v>
      </c>
      <c r="AP20" s="103">
        <f>AP21</f>
        <v>172000</v>
      </c>
      <c r="AQ20" s="103">
        <f>AQ21</f>
        <v>172000</v>
      </c>
      <c r="AR20" s="103">
        <f>AR21</f>
        <v>645000</v>
      </c>
      <c r="AS20" s="103">
        <f t="shared" si="35"/>
        <v>989000</v>
      </c>
      <c r="AT20" s="170">
        <f>AS20/(P20/100)</f>
        <v>15.998058880621159</v>
      </c>
      <c r="AV20" s="103">
        <f t="shared" si="37"/>
        <v>2668000</v>
      </c>
      <c r="AW20" s="103">
        <f t="shared" si="38"/>
        <v>43.157554189582662</v>
      </c>
      <c r="AY20" s="103">
        <f t="shared" si="39"/>
        <v>6182000</v>
      </c>
      <c r="AZ20" s="103">
        <f t="shared" si="40"/>
        <v>100</v>
      </c>
      <c r="BB20" s="102">
        <f t="shared" si="10"/>
        <v>0</v>
      </c>
      <c r="BC20" s="103">
        <f t="shared" si="11"/>
        <v>0</v>
      </c>
      <c r="BD20" s="103">
        <f t="shared" si="12"/>
        <v>6182000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3708000</v>
      </c>
      <c r="P21" s="117">
        <v>6182000</v>
      </c>
      <c r="Q21" s="117">
        <v>6708000</v>
      </c>
      <c r="R21" s="117">
        <v>7266000</v>
      </c>
      <c r="S21" s="117">
        <v>6182000</v>
      </c>
      <c r="T21" s="117"/>
      <c r="U21" s="160">
        <v>587000</v>
      </c>
      <c r="V21" s="160">
        <v>391000</v>
      </c>
      <c r="W21" s="160">
        <v>688000</v>
      </c>
      <c r="X21" s="117">
        <f>U21+V21+W21</f>
        <v>1666000</v>
      </c>
      <c r="Y21" s="117">
        <f>X21/(S21/100)</f>
        <v>26.949207376253639</v>
      </c>
      <c r="AA21" s="160">
        <v>611000</v>
      </c>
      <c r="AB21" s="160">
        <v>612000</v>
      </c>
      <c r="AC21" s="160">
        <v>625000</v>
      </c>
      <c r="AD21" s="117">
        <f t="shared" si="26"/>
        <v>1848000</v>
      </c>
      <c r="AE21" s="170">
        <f>AD21/(P21/100)</f>
        <v>29.893238434163703</v>
      </c>
      <c r="AG21" s="117">
        <f>X21+AD21</f>
        <v>3514000</v>
      </c>
      <c r="AH21" s="117">
        <f>AG21/(S21/100)</f>
        <v>56.842445810417338</v>
      </c>
      <c r="AJ21" s="160">
        <v>553000</v>
      </c>
      <c r="AK21" s="160">
        <v>563000</v>
      </c>
      <c r="AL21" s="160">
        <v>563000</v>
      </c>
      <c r="AM21" s="117">
        <f t="shared" si="32"/>
        <v>1679000</v>
      </c>
      <c r="AN21" s="170">
        <f>AM21/(P21/100)</f>
        <v>27.1594953089615</v>
      </c>
      <c r="AP21" s="160">
        <v>172000</v>
      </c>
      <c r="AQ21" s="160">
        <v>172000</v>
      </c>
      <c r="AR21" s="160">
        <v>645000</v>
      </c>
      <c r="AS21" s="117">
        <f t="shared" si="35"/>
        <v>989000</v>
      </c>
      <c r="AT21" s="170">
        <f>AS21/(P21/100)</f>
        <v>15.998058880621159</v>
      </c>
      <c r="AV21" s="117">
        <f>AM21+AS21</f>
        <v>2668000</v>
      </c>
      <c r="AW21" s="117">
        <f>AV21/(S21/100)</f>
        <v>43.157554189582662</v>
      </c>
      <c r="AY21" s="117">
        <f>AG21+AV21</f>
        <v>6182000</v>
      </c>
      <c r="AZ21" s="117">
        <f>AY21/(S21/100)</f>
        <v>100</v>
      </c>
      <c r="BB21" s="117">
        <f t="shared" si="10"/>
        <v>0</v>
      </c>
      <c r="BC21" s="117">
        <f t="shared" si="11"/>
        <v>0</v>
      </c>
      <c r="BD21" s="117">
        <f t="shared" si="12"/>
        <v>6182000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124" t="s">
        <v>64</v>
      </c>
      <c r="K22" s="82"/>
      <c r="L22" s="83"/>
      <c r="M22" s="77"/>
      <c r="N22" s="101" t="s">
        <v>65</v>
      </c>
      <c r="O22" s="103">
        <v>623000</v>
      </c>
      <c r="P22" s="103">
        <f>P23</f>
        <v>860000</v>
      </c>
      <c r="Q22" s="125">
        <f>Q23</f>
        <v>940000</v>
      </c>
      <c r="R22" s="126">
        <f>R23</f>
        <v>1016000</v>
      </c>
      <c r="S22" s="103">
        <f>S23</f>
        <v>860000</v>
      </c>
      <c r="T22" s="103"/>
      <c r="U22" s="103">
        <f>U23</f>
        <v>107000</v>
      </c>
      <c r="V22" s="103">
        <f>V23</f>
        <v>71000</v>
      </c>
      <c r="W22" s="103">
        <f>W23</f>
        <v>103000</v>
      </c>
      <c r="X22" s="103">
        <f t="shared" si="23"/>
        <v>281000</v>
      </c>
      <c r="Y22" s="103">
        <f t="shared" si="24"/>
        <v>32.674418604651166</v>
      </c>
      <c r="AA22" s="103">
        <f>AA23</f>
        <v>64000</v>
      </c>
      <c r="AB22" s="103">
        <f>AB23</f>
        <v>65000</v>
      </c>
      <c r="AC22" s="103">
        <f>AC23</f>
        <v>65000</v>
      </c>
      <c r="AD22" s="103">
        <f t="shared" si="26"/>
        <v>194000</v>
      </c>
      <c r="AE22" s="170">
        <f>AD22/(P22/100)</f>
        <v>22.558139534883722</v>
      </c>
      <c r="AG22" s="103">
        <f t="shared" si="28"/>
        <v>475000</v>
      </c>
      <c r="AH22" s="103">
        <f t="shared" si="29"/>
        <v>55.232558139534881</v>
      </c>
      <c r="AJ22" s="103">
        <f>AJ23</f>
        <v>83000</v>
      </c>
      <c r="AK22" s="103">
        <f>AK23</f>
        <v>83000</v>
      </c>
      <c r="AL22" s="103">
        <f>AL23</f>
        <v>82000</v>
      </c>
      <c r="AM22" s="103">
        <f t="shared" si="32"/>
        <v>248000</v>
      </c>
      <c r="AN22" s="170">
        <f>AM22/(P22/100)</f>
        <v>28.837209302325583</v>
      </c>
      <c r="AP22" s="103">
        <f>AP23</f>
        <v>59000</v>
      </c>
      <c r="AQ22" s="103">
        <f>AQ23</f>
        <v>17000</v>
      </c>
      <c r="AR22" s="103">
        <f>AR23</f>
        <v>61000</v>
      </c>
      <c r="AS22" s="103">
        <f t="shared" si="35"/>
        <v>137000</v>
      </c>
      <c r="AT22" s="170">
        <f>AS22/(P22/100)</f>
        <v>15.930232558139535</v>
      </c>
      <c r="AV22" s="103">
        <f t="shared" si="37"/>
        <v>385000</v>
      </c>
      <c r="AW22" s="103">
        <f t="shared" si="38"/>
        <v>44.767441860465119</v>
      </c>
      <c r="AY22" s="103">
        <f t="shared" si="39"/>
        <v>860000</v>
      </c>
      <c r="AZ22" s="103">
        <f t="shared" si="40"/>
        <v>100</v>
      </c>
      <c r="BB22" s="102">
        <f t="shared" si="10"/>
        <v>0</v>
      </c>
      <c r="BC22" s="103">
        <f t="shared" si="11"/>
        <v>0</v>
      </c>
      <c r="BD22" s="103">
        <f t="shared" si="12"/>
        <v>860000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1</v>
      </c>
      <c r="L23" s="83"/>
      <c r="M23" s="77"/>
      <c r="N23" s="128" t="s">
        <v>62</v>
      </c>
      <c r="O23" s="117">
        <v>623000</v>
      </c>
      <c r="P23" s="117">
        <v>860000</v>
      </c>
      <c r="Q23" s="117">
        <v>940000</v>
      </c>
      <c r="R23" s="117">
        <v>1016000</v>
      </c>
      <c r="S23" s="117">
        <v>860000</v>
      </c>
      <c r="T23" s="117"/>
      <c r="U23" s="160">
        <v>107000</v>
      </c>
      <c r="V23" s="160">
        <v>71000</v>
      </c>
      <c r="W23" s="160">
        <v>103000</v>
      </c>
      <c r="X23" s="117">
        <f t="shared" si="23"/>
        <v>281000</v>
      </c>
      <c r="Y23" s="117">
        <f t="shared" si="24"/>
        <v>32.674418604651166</v>
      </c>
      <c r="AA23" s="160">
        <v>64000</v>
      </c>
      <c r="AB23" s="160">
        <v>65000</v>
      </c>
      <c r="AC23" s="160">
        <v>65000</v>
      </c>
      <c r="AD23" s="117">
        <f t="shared" si="26"/>
        <v>194000</v>
      </c>
      <c r="AE23" s="170">
        <f>AD23/(P23/100)</f>
        <v>22.558139534883722</v>
      </c>
      <c r="AG23" s="117">
        <f t="shared" si="28"/>
        <v>475000</v>
      </c>
      <c r="AH23" s="117">
        <f t="shared" si="29"/>
        <v>55.232558139534881</v>
      </c>
      <c r="AJ23" s="160">
        <v>83000</v>
      </c>
      <c r="AK23" s="160">
        <v>83000</v>
      </c>
      <c r="AL23" s="160">
        <v>82000</v>
      </c>
      <c r="AM23" s="117">
        <f t="shared" si="32"/>
        <v>248000</v>
      </c>
      <c r="AN23" s="170">
        <f>AM23/(P23/100)</f>
        <v>28.837209302325583</v>
      </c>
      <c r="AP23" s="160">
        <v>59000</v>
      </c>
      <c r="AQ23" s="160">
        <v>17000</v>
      </c>
      <c r="AR23" s="160">
        <v>61000</v>
      </c>
      <c r="AS23" s="117">
        <f t="shared" si="35"/>
        <v>137000</v>
      </c>
      <c r="AT23" s="170">
        <f>AS23/(P23/100)</f>
        <v>15.930232558139535</v>
      </c>
      <c r="AV23" s="117">
        <f t="shared" si="37"/>
        <v>385000</v>
      </c>
      <c r="AW23" s="117">
        <f t="shared" si="38"/>
        <v>44.767441860465119</v>
      </c>
      <c r="AY23" s="117">
        <f t="shared" si="39"/>
        <v>860000</v>
      </c>
      <c r="AZ23" s="117">
        <f t="shared" si="40"/>
        <v>100</v>
      </c>
      <c r="BB23" s="117">
        <f t="shared" si="10"/>
        <v>0</v>
      </c>
      <c r="BC23" s="117">
        <f t="shared" si="11"/>
        <v>0</v>
      </c>
      <c r="BD23" s="117">
        <f t="shared" si="12"/>
        <v>860000</v>
      </c>
      <c r="BE23" s="93"/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52</v>
      </c>
      <c r="K24" s="82"/>
      <c r="L24" s="83"/>
      <c r="M24" s="77"/>
      <c r="N24" s="101" t="s">
        <v>53</v>
      </c>
      <c r="O24" s="102">
        <v>52000</v>
      </c>
      <c r="P24" s="103">
        <f>P25+P26+P27+P28</f>
        <v>50000</v>
      </c>
      <c r="Q24" s="125">
        <f>Q25+Q26+Q27+Q28</f>
        <v>53000</v>
      </c>
      <c r="R24" s="126">
        <f>R25+R26+R27+R28</f>
        <v>57000</v>
      </c>
      <c r="S24" s="103">
        <f>S25+S26+S27+S28</f>
        <v>50000</v>
      </c>
      <c r="T24" s="103"/>
      <c r="U24" s="103">
        <f>U25+U26+U27+U28</f>
        <v>0</v>
      </c>
      <c r="V24" s="103">
        <f>V25+V26+V27+V28</f>
        <v>5000</v>
      </c>
      <c r="W24" s="103">
        <f>W25+W26+W27+W28</f>
        <v>11500</v>
      </c>
      <c r="X24" s="103">
        <f t="shared" si="23"/>
        <v>16500</v>
      </c>
      <c r="Y24" s="103">
        <f t="shared" si="24"/>
        <v>33</v>
      </c>
      <c r="AA24" s="103">
        <f>AA25+AA26+AA27+AA28</f>
        <v>5500</v>
      </c>
      <c r="AB24" s="103">
        <f>AB25+AB26+AB27+AB28</f>
        <v>1000</v>
      </c>
      <c r="AC24" s="103">
        <f>AC25+AC26+AC27+AC28</f>
        <v>2500</v>
      </c>
      <c r="AD24" s="103">
        <f t="shared" si="26"/>
        <v>9000</v>
      </c>
      <c r="AE24" s="103">
        <f>AD24/(S24/100)</f>
        <v>18</v>
      </c>
      <c r="AG24" s="103">
        <f t="shared" si="28"/>
        <v>25500</v>
      </c>
      <c r="AH24" s="103">
        <f t="shared" si="29"/>
        <v>51</v>
      </c>
      <c r="AJ24" s="103">
        <f>AJ25+AJ26+AJ27+AJ28</f>
        <v>5000</v>
      </c>
      <c r="AK24" s="103">
        <f>AK25+AK26+AK27+AK28</f>
        <v>4500</v>
      </c>
      <c r="AL24" s="103">
        <f>AL25+AL26+AL27+AL28</f>
        <v>4000</v>
      </c>
      <c r="AM24" s="103">
        <f t="shared" si="32"/>
        <v>13500</v>
      </c>
      <c r="AN24" s="103">
        <f>AM24/(S24/100)</f>
        <v>27</v>
      </c>
      <c r="AP24" s="103">
        <f>AP25+AP26+AP27+AP28</f>
        <v>2500</v>
      </c>
      <c r="AQ24" s="103">
        <f>AQ25+AQ26+AQ27+AQ28</f>
        <v>3000</v>
      </c>
      <c r="AR24" s="103">
        <f>AR25+AR26+AR27+AR28</f>
        <v>5500</v>
      </c>
      <c r="AS24" s="103">
        <f t="shared" si="35"/>
        <v>11000</v>
      </c>
      <c r="AT24" s="103">
        <f>AS24/(S24/100)</f>
        <v>22</v>
      </c>
      <c r="AV24" s="103">
        <f t="shared" si="37"/>
        <v>24500</v>
      </c>
      <c r="AW24" s="103">
        <f t="shared" si="38"/>
        <v>49</v>
      </c>
      <c r="AY24" s="103">
        <f t="shared" si="39"/>
        <v>50000</v>
      </c>
      <c r="AZ24" s="103">
        <f t="shared" si="40"/>
        <v>100</v>
      </c>
      <c r="BB24" s="102">
        <f t="shared" si="10"/>
        <v>0</v>
      </c>
      <c r="BC24" s="103">
        <f t="shared" si="11"/>
        <v>0</v>
      </c>
      <c r="BD24" s="103">
        <f t="shared" si="12"/>
        <v>50000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2</v>
      </c>
      <c r="L25" s="83"/>
      <c r="M25" s="77"/>
      <c r="N25" s="128" t="s">
        <v>54</v>
      </c>
      <c r="O25" s="129">
        <v>4000</v>
      </c>
      <c r="P25" s="117">
        <v>5000</v>
      </c>
      <c r="Q25" s="117">
        <v>6000</v>
      </c>
      <c r="R25" s="117">
        <v>6000</v>
      </c>
      <c r="S25" s="117">
        <v>5000</v>
      </c>
      <c r="T25" s="117"/>
      <c r="U25" s="117"/>
      <c r="V25" s="117"/>
      <c r="W25" s="117">
        <v>2000</v>
      </c>
      <c r="X25" s="117">
        <f t="shared" si="23"/>
        <v>2000</v>
      </c>
      <c r="Y25" s="117">
        <f t="shared" si="24"/>
        <v>40</v>
      </c>
      <c r="AA25" s="117">
        <v>500</v>
      </c>
      <c r="AB25" s="117">
        <v>500</v>
      </c>
      <c r="AC25" s="117">
        <v>1000</v>
      </c>
      <c r="AD25" s="117">
        <f t="shared" si="26"/>
        <v>2000</v>
      </c>
      <c r="AE25" s="117">
        <f>AD25/(S25/100)</f>
        <v>40</v>
      </c>
      <c r="AG25" s="117">
        <f t="shared" si="28"/>
        <v>4000</v>
      </c>
      <c r="AH25" s="117">
        <f t="shared" si="29"/>
        <v>80</v>
      </c>
      <c r="AJ25" s="117">
        <v>500</v>
      </c>
      <c r="AK25" s="117">
        <v>500</v>
      </c>
      <c r="AL25" s="117"/>
      <c r="AM25" s="117">
        <f t="shared" si="32"/>
        <v>1000</v>
      </c>
      <c r="AN25" s="117">
        <f>AM25/(S25/100)</f>
        <v>20</v>
      </c>
      <c r="AP25" s="117"/>
      <c r="AQ25" s="117"/>
      <c r="AR25" s="117"/>
      <c r="AS25" s="117">
        <f t="shared" si="35"/>
        <v>0</v>
      </c>
      <c r="AT25" s="117">
        <f>AS25/(S25/100)</f>
        <v>0</v>
      </c>
      <c r="AV25" s="117">
        <f t="shared" si="37"/>
        <v>1000</v>
      </c>
      <c r="AW25" s="117">
        <f t="shared" si="38"/>
        <v>20</v>
      </c>
      <c r="AY25" s="117">
        <f t="shared" si="39"/>
        <v>5000</v>
      </c>
      <c r="AZ25" s="117">
        <f t="shared" si="40"/>
        <v>100</v>
      </c>
      <c r="BB25" s="117">
        <f t="shared" si="10"/>
        <v>0</v>
      </c>
      <c r="BC25" s="117">
        <f t="shared" si="11"/>
        <v>0</v>
      </c>
      <c r="BD25" s="117">
        <f t="shared" si="12"/>
        <v>5000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3</v>
      </c>
      <c r="L26" s="83"/>
      <c r="M26" s="77"/>
      <c r="N26" s="128" t="s">
        <v>66</v>
      </c>
      <c r="O26" s="129">
        <v>9000</v>
      </c>
      <c r="P26" s="117">
        <v>7000</v>
      </c>
      <c r="Q26" s="117">
        <v>7000</v>
      </c>
      <c r="R26" s="117">
        <v>9000</v>
      </c>
      <c r="S26" s="117">
        <v>7000</v>
      </c>
      <c r="T26" s="117"/>
      <c r="U26" s="117"/>
      <c r="V26" s="117"/>
      <c r="W26" s="117">
        <v>1000</v>
      </c>
      <c r="X26" s="117">
        <f t="shared" si="23"/>
        <v>1000</v>
      </c>
      <c r="Y26" s="117">
        <f t="shared" si="24"/>
        <v>14.285714285714286</v>
      </c>
      <c r="AA26" s="117">
        <v>500</v>
      </c>
      <c r="AB26" s="117">
        <v>500</v>
      </c>
      <c r="AC26" s="117">
        <v>500</v>
      </c>
      <c r="AD26" s="117">
        <f t="shared" si="26"/>
        <v>1500</v>
      </c>
      <c r="AE26" s="117">
        <f>AD26/(S26/100)</f>
        <v>21.428571428571427</v>
      </c>
      <c r="AG26" s="117">
        <f t="shared" si="28"/>
        <v>2500</v>
      </c>
      <c r="AH26" s="117">
        <f t="shared" si="29"/>
        <v>35.714285714285715</v>
      </c>
      <c r="AJ26" s="117">
        <v>500</v>
      </c>
      <c r="AK26" s="117">
        <v>500</v>
      </c>
      <c r="AL26" s="117">
        <v>1000</v>
      </c>
      <c r="AM26" s="117">
        <f t="shared" si="32"/>
        <v>2000</v>
      </c>
      <c r="AN26" s="117">
        <f>AM26/(S26/100)</f>
        <v>28.571428571428573</v>
      </c>
      <c r="AP26" s="117">
        <v>500</v>
      </c>
      <c r="AQ26" s="117">
        <v>500</v>
      </c>
      <c r="AR26" s="117">
        <v>1500</v>
      </c>
      <c r="AS26" s="117">
        <f t="shared" si="35"/>
        <v>2500</v>
      </c>
      <c r="AT26" s="117">
        <f>AS26/(S26/100)</f>
        <v>35.714285714285715</v>
      </c>
      <c r="AV26" s="117">
        <f t="shared" si="37"/>
        <v>4500</v>
      </c>
      <c r="AW26" s="117">
        <f t="shared" si="38"/>
        <v>64.285714285714292</v>
      </c>
      <c r="AY26" s="117">
        <f t="shared" si="39"/>
        <v>7000</v>
      </c>
      <c r="AZ26" s="117">
        <f t="shared" si="40"/>
        <v>100</v>
      </c>
      <c r="BB26" s="117">
        <f t="shared" si="10"/>
        <v>0</v>
      </c>
      <c r="BC26" s="117">
        <f t="shared" si="11"/>
        <v>0</v>
      </c>
      <c r="BD26" s="117">
        <f t="shared" si="12"/>
        <v>7000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5</v>
      </c>
      <c r="L27" s="83"/>
      <c r="M27" s="77"/>
      <c r="N27" s="128" t="s">
        <v>55</v>
      </c>
      <c r="O27" s="129">
        <v>32000</v>
      </c>
      <c r="P27" s="117">
        <v>32000</v>
      </c>
      <c r="Q27" s="117">
        <v>34000</v>
      </c>
      <c r="R27" s="117">
        <v>36000</v>
      </c>
      <c r="S27" s="117">
        <v>32000</v>
      </c>
      <c r="T27" s="117"/>
      <c r="U27" s="117"/>
      <c r="V27" s="117">
        <v>5000</v>
      </c>
      <c r="W27" s="117">
        <v>6500</v>
      </c>
      <c r="X27" s="117">
        <f t="shared" si="23"/>
        <v>11500</v>
      </c>
      <c r="Y27" s="117">
        <f t="shared" si="24"/>
        <v>35.9375</v>
      </c>
      <c r="AA27" s="117">
        <v>500</v>
      </c>
      <c r="AB27" s="117"/>
      <c r="AC27" s="117">
        <v>1000</v>
      </c>
      <c r="AD27" s="117">
        <f t="shared" si="26"/>
        <v>1500</v>
      </c>
      <c r="AE27" s="117">
        <f>AD27/(S27/100)</f>
        <v>4.6875</v>
      </c>
      <c r="AG27" s="117">
        <f t="shared" si="28"/>
        <v>13000</v>
      </c>
      <c r="AH27" s="117">
        <f t="shared" si="29"/>
        <v>40.625</v>
      </c>
      <c r="AJ27" s="117">
        <v>4000</v>
      </c>
      <c r="AK27" s="117">
        <v>3500</v>
      </c>
      <c r="AL27" s="117">
        <v>3000</v>
      </c>
      <c r="AM27" s="117">
        <f t="shared" si="32"/>
        <v>10500</v>
      </c>
      <c r="AN27" s="117">
        <f>AM27/(S27/100)</f>
        <v>32.8125</v>
      </c>
      <c r="AP27" s="117">
        <v>2000</v>
      </c>
      <c r="AQ27" s="117">
        <v>2500</v>
      </c>
      <c r="AR27" s="117">
        <v>4000</v>
      </c>
      <c r="AS27" s="117">
        <f t="shared" si="35"/>
        <v>8500</v>
      </c>
      <c r="AT27" s="117">
        <f>AS27/(S27/100)</f>
        <v>26.5625</v>
      </c>
      <c r="AV27" s="117">
        <f t="shared" si="37"/>
        <v>19000</v>
      </c>
      <c r="AW27" s="117">
        <f t="shared" si="38"/>
        <v>59.375</v>
      </c>
      <c r="AY27" s="117">
        <f t="shared" si="39"/>
        <v>32000</v>
      </c>
      <c r="AZ27" s="117">
        <f t="shared" si="40"/>
        <v>100</v>
      </c>
      <c r="BB27" s="117">
        <f t="shared" si="10"/>
        <v>0</v>
      </c>
      <c r="BC27" s="117">
        <f t="shared" si="11"/>
        <v>0</v>
      </c>
      <c r="BD27" s="117">
        <f t="shared" si="12"/>
        <v>32000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7</v>
      </c>
      <c r="L28" s="83"/>
      <c r="M28" s="77"/>
      <c r="N28" s="128" t="s">
        <v>56</v>
      </c>
      <c r="O28" s="129">
        <v>7000</v>
      </c>
      <c r="P28" s="117">
        <v>6000</v>
      </c>
      <c r="Q28" s="117">
        <v>6000</v>
      </c>
      <c r="R28" s="117">
        <v>6000</v>
      </c>
      <c r="S28" s="117">
        <v>6000</v>
      </c>
      <c r="T28" s="117"/>
      <c r="U28" s="117"/>
      <c r="V28" s="117"/>
      <c r="W28" s="117">
        <v>2000</v>
      </c>
      <c r="X28" s="117">
        <f t="shared" si="23"/>
        <v>2000</v>
      </c>
      <c r="Y28" s="117">
        <f t="shared" si="24"/>
        <v>33.333333333333336</v>
      </c>
      <c r="AA28" s="117">
        <v>4000</v>
      </c>
      <c r="AB28" s="117"/>
      <c r="AC28" s="117"/>
      <c r="AD28" s="117">
        <f t="shared" si="26"/>
        <v>4000</v>
      </c>
      <c r="AE28" s="117">
        <f>AD28/(S28/100)</f>
        <v>66.666666666666671</v>
      </c>
      <c r="AG28" s="117">
        <f t="shared" si="28"/>
        <v>6000</v>
      </c>
      <c r="AH28" s="117">
        <f t="shared" si="29"/>
        <v>100</v>
      </c>
      <c r="AJ28" s="117"/>
      <c r="AK28" s="117"/>
      <c r="AL28" s="117"/>
      <c r="AM28" s="117">
        <f t="shared" si="32"/>
        <v>0</v>
      </c>
      <c r="AN28" s="117">
        <f>AM28/(S28/100)</f>
        <v>0</v>
      </c>
      <c r="AP28" s="117"/>
      <c r="AQ28" s="117"/>
      <c r="AR28" s="117"/>
      <c r="AS28" s="117">
        <f t="shared" si="35"/>
        <v>0</v>
      </c>
      <c r="AT28" s="117">
        <f>AS28/(S28/100)</f>
        <v>0</v>
      </c>
      <c r="AV28" s="117">
        <f t="shared" si="37"/>
        <v>0</v>
      </c>
      <c r="AW28" s="117">
        <f t="shared" si="38"/>
        <v>0</v>
      </c>
      <c r="AY28" s="117">
        <f t="shared" si="39"/>
        <v>6000</v>
      </c>
      <c r="AZ28" s="117">
        <f t="shared" si="40"/>
        <v>100</v>
      </c>
      <c r="BB28" s="117">
        <f t="shared" si="10"/>
        <v>0</v>
      </c>
      <c r="BC28" s="117">
        <f t="shared" si="11"/>
        <v>0</v>
      </c>
      <c r="BD28" s="117">
        <f t="shared" si="12"/>
        <v>6000</v>
      </c>
      <c r="BE28" s="93"/>
    </row>
    <row r="29" spans="1:57" ht="24.95" customHeight="1" x14ac:dyDescent="0.2"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6"/>
    </row>
    <row r="30" spans="1:57" ht="24.95" customHeight="1" x14ac:dyDescent="0.2"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6"/>
    </row>
    <row r="31" spans="1:57" ht="24.95" customHeight="1" x14ac:dyDescent="0.2"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6"/>
    </row>
    <row r="32" spans="1:57" ht="24.95" customHeight="1" x14ac:dyDescent="0.2"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6"/>
    </row>
    <row r="33" spans="16:56" ht="24.95" customHeight="1" x14ac:dyDescent="0.2"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6"/>
    </row>
    <row r="34" spans="16:56" ht="24.95" customHeight="1" x14ac:dyDescent="0.2"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6"/>
    </row>
    <row r="35" spans="16:56" ht="24.95" customHeight="1" x14ac:dyDescent="0.2"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6"/>
    </row>
    <row r="36" spans="16:56" ht="24.95" customHeight="1" x14ac:dyDescent="0.2"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6"/>
    </row>
    <row r="37" spans="16:56" ht="24.95" customHeight="1" x14ac:dyDescent="0.2"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6"/>
    </row>
    <row r="38" spans="16:56" ht="24.95" customHeight="1" x14ac:dyDescent="0.2"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6"/>
    </row>
    <row r="39" spans="16:56" ht="24.95" customHeight="1" x14ac:dyDescent="0.2"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6"/>
    </row>
    <row r="40" spans="16:56" ht="24.95" customHeight="1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6:56" ht="24.95" customHeight="1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6:56" ht="24.95" customHeight="1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6:56" ht="24.95" customHeight="1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6:56" ht="24.95" customHeight="1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6:56" ht="24.95" customHeight="1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6:56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6:56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6:56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47"/>
  <sheetViews>
    <sheetView zoomScale="85" workbookViewId="0">
      <pane xSplit="17" ySplit="13" topLeftCell="AN14" activePane="bottomRight" state="frozen"/>
      <selection activeCell="E26" sqref="E26"/>
      <selection pane="topRight" activeCell="E26" sqref="E26"/>
      <selection pane="bottomLeft" activeCell="E26" sqref="E26"/>
      <selection pane="bottomRight" activeCell="BA1" sqref="BA1"/>
    </sheetView>
  </sheetViews>
  <sheetFormatPr defaultRowHeight="12.75" x14ac:dyDescent="0.2"/>
  <cols>
    <col min="1" max="7" width="4" style="38" customWidth="1"/>
    <col min="8" max="8" width="6.140625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1" width="12" style="36" customWidth="1"/>
    <col min="22" max="23" width="14.5703125" style="36" customWidth="1"/>
    <col min="24" max="24" width="14" style="36" customWidth="1"/>
    <col min="25" max="25" width="7.7109375" style="36" customWidth="1"/>
    <col min="26" max="26" width="2.42578125" style="36" customWidth="1"/>
    <col min="27" max="29" width="14.5703125" style="36" customWidth="1"/>
    <col min="30" max="30" width="15.7109375" style="36" customWidth="1"/>
    <col min="31" max="31" width="8.140625" style="36" customWidth="1"/>
    <col min="32" max="32" width="2.42578125" style="36" customWidth="1"/>
    <col min="33" max="33" width="17" style="36" customWidth="1"/>
    <col min="34" max="34" width="9.140625" style="36" customWidth="1"/>
    <col min="35" max="35" width="3" style="36" customWidth="1"/>
    <col min="36" max="36" width="13.5703125" style="36" customWidth="1"/>
    <col min="37" max="38" width="14.5703125" style="36" customWidth="1"/>
    <col min="39" max="39" width="18.42578125" style="36" customWidth="1"/>
    <col min="40" max="40" width="11.7109375" style="36" customWidth="1"/>
    <col min="41" max="41" width="2.42578125" style="36" customWidth="1"/>
    <col min="42" max="44" width="14.5703125" style="36" customWidth="1"/>
    <col min="45" max="45" width="15.5703125" style="36" customWidth="1"/>
    <col min="46" max="46" width="8.85546875" style="36" customWidth="1"/>
    <col min="47" max="47" width="1.85546875" style="36" customWidth="1"/>
    <col min="48" max="48" width="14.85546875" style="36" customWidth="1"/>
    <col min="49" max="49" width="7.7109375" style="36" customWidth="1"/>
    <col min="50" max="50" width="3.28515625" style="36" customWidth="1"/>
    <col min="51" max="51" width="14.5703125" style="36" customWidth="1"/>
    <col min="52" max="52" width="5.855468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5.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5.5" customHeight="1" x14ac:dyDescent="0.25">
      <c r="A5" s="383" t="s">
        <v>172</v>
      </c>
      <c r="B5" s="383"/>
      <c r="C5" s="383"/>
      <c r="D5" s="383" t="s">
        <v>174</v>
      </c>
      <c r="E5" s="574" t="s">
        <v>182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42900000</v>
      </c>
      <c r="T11" s="72"/>
      <c r="U11" s="72">
        <f t="shared" ref="U11:W13" si="0">U12</f>
        <v>849000</v>
      </c>
      <c r="V11" s="72">
        <f t="shared" si="0"/>
        <v>2847000</v>
      </c>
      <c r="W11" s="72">
        <f t="shared" si="0"/>
        <v>4979000</v>
      </c>
      <c r="X11" s="72">
        <f t="shared" ref="X11:X13" si="1">U11+V11+W11</f>
        <v>8675000</v>
      </c>
      <c r="Y11" s="72">
        <f>X11/(S11/100)</f>
        <v>20.221445221445222</v>
      </c>
      <c r="Z11" s="73"/>
      <c r="AA11" s="72">
        <f t="shared" ref="AA11:AC13" si="2">AA12</f>
        <v>4808000</v>
      </c>
      <c r="AB11" s="72">
        <f t="shared" si="2"/>
        <v>4068500</v>
      </c>
      <c r="AC11" s="72">
        <f t="shared" si="2"/>
        <v>3675500</v>
      </c>
      <c r="AD11" s="72">
        <f t="shared" ref="AD11:AD13" si="3">AA11+AB11+AC11</f>
        <v>12552000</v>
      </c>
      <c r="AE11" s="72">
        <f>AD11/(S11/100)</f>
        <v>29.25874125874126</v>
      </c>
      <c r="AF11" s="73"/>
      <c r="AG11" s="72">
        <f t="shared" ref="AG11:AG13" si="4">X11+AD11</f>
        <v>21227000</v>
      </c>
      <c r="AH11" s="72">
        <f>AG11/(S11/100)</f>
        <v>49.480186480186482</v>
      </c>
      <c r="AI11" s="73"/>
      <c r="AJ11" s="72">
        <f t="shared" ref="AJ11:AL13" si="5">AJ12</f>
        <v>4510500</v>
      </c>
      <c r="AK11" s="72">
        <f t="shared" si="5"/>
        <v>4190000</v>
      </c>
      <c r="AL11" s="72">
        <f t="shared" si="5"/>
        <v>4135000</v>
      </c>
      <c r="AM11" s="72">
        <f t="shared" ref="AM11:AM13" si="6">AJ11+AK11+AL11</f>
        <v>12835500</v>
      </c>
      <c r="AN11" s="72">
        <f>AM11/(S11/100)</f>
        <v>29.91958041958042</v>
      </c>
      <c r="AO11" s="73"/>
      <c r="AP11" s="72">
        <f t="shared" ref="AP11:AR13" si="7">AP12</f>
        <v>3037500</v>
      </c>
      <c r="AQ11" s="72">
        <f t="shared" si="7"/>
        <v>2646500</v>
      </c>
      <c r="AR11" s="72">
        <f t="shared" si="7"/>
        <v>3153500</v>
      </c>
      <c r="AS11" s="72">
        <f t="shared" ref="AS11:AS13" si="8">AP11+AQ11+AR11</f>
        <v>8837500</v>
      </c>
      <c r="AT11" s="72">
        <f>AS11/(S11/100)</f>
        <v>20.600233100233101</v>
      </c>
      <c r="AU11" s="73"/>
      <c r="AV11" s="72">
        <f t="shared" ref="AV11:AV12" si="9">AM11+AS11</f>
        <v>21673000</v>
      </c>
      <c r="AW11" s="72">
        <f>AV11/(S11/100)</f>
        <v>50.519813519813518</v>
      </c>
      <c r="AX11" s="73"/>
      <c r="AY11" s="72">
        <f>AG11+AV11</f>
        <v>42900000</v>
      </c>
      <c r="AZ11" s="72">
        <f>AY11/(S11/100)</f>
        <v>100</v>
      </c>
      <c r="BA11" s="73"/>
      <c r="BB11" s="71">
        <f t="shared" ref="BB11:BB14" si="10">S11-AY11</f>
        <v>0</v>
      </c>
      <c r="BC11" s="72">
        <f t="shared" ref="BC11:BC14" si="11">BB11/(S11/100)</f>
        <v>0</v>
      </c>
      <c r="BD11" s="72">
        <f t="shared" ref="BD11:BD14" si="12">S11-BB11</f>
        <v>42900000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>S13</f>
        <v>42900000</v>
      </c>
      <c r="T12" s="86"/>
      <c r="U12" s="86">
        <f t="shared" si="0"/>
        <v>849000</v>
      </c>
      <c r="V12" s="86">
        <f t="shared" si="0"/>
        <v>2847000</v>
      </c>
      <c r="W12" s="86">
        <f t="shared" si="0"/>
        <v>4979000</v>
      </c>
      <c r="X12" s="86">
        <f t="shared" si="1"/>
        <v>8675000</v>
      </c>
      <c r="Y12" s="86">
        <f t="shared" ref="Y12:Y13" si="13">X12/(S12/100)</f>
        <v>20.221445221445222</v>
      </c>
      <c r="AA12" s="86">
        <f t="shared" si="2"/>
        <v>4808000</v>
      </c>
      <c r="AB12" s="86">
        <f t="shared" si="2"/>
        <v>4068500</v>
      </c>
      <c r="AC12" s="86">
        <f t="shared" si="2"/>
        <v>3675500</v>
      </c>
      <c r="AD12" s="86">
        <f t="shared" si="3"/>
        <v>12552000</v>
      </c>
      <c r="AE12" s="86">
        <f t="shared" ref="AE12:AE13" si="14">AD12/(S12/100)</f>
        <v>29.25874125874126</v>
      </c>
      <c r="AG12" s="86">
        <f t="shared" si="4"/>
        <v>21227000</v>
      </c>
      <c r="AH12" s="86">
        <f t="shared" ref="AH12:AH13" si="15">AG12/(S12/100)</f>
        <v>49.480186480186482</v>
      </c>
      <c r="AJ12" s="86">
        <f t="shared" si="5"/>
        <v>4510500</v>
      </c>
      <c r="AK12" s="86">
        <f t="shared" si="5"/>
        <v>4190000</v>
      </c>
      <c r="AL12" s="86">
        <f t="shared" si="5"/>
        <v>4135000</v>
      </c>
      <c r="AM12" s="86">
        <f t="shared" si="6"/>
        <v>12835500</v>
      </c>
      <c r="AN12" s="86">
        <f t="shared" ref="AN12:AN13" si="16">AM12/(S12/100)</f>
        <v>29.91958041958042</v>
      </c>
      <c r="AP12" s="86">
        <f t="shared" si="7"/>
        <v>3037500</v>
      </c>
      <c r="AQ12" s="86">
        <f t="shared" si="7"/>
        <v>2646500</v>
      </c>
      <c r="AR12" s="86">
        <f t="shared" si="7"/>
        <v>3153500</v>
      </c>
      <c r="AS12" s="86">
        <f t="shared" si="8"/>
        <v>8837500</v>
      </c>
      <c r="AT12" s="86">
        <f t="shared" ref="AT12:AT13" si="17">AS12/(S12/100)</f>
        <v>20.600233100233101</v>
      </c>
      <c r="AV12" s="86">
        <f t="shared" si="9"/>
        <v>21673000</v>
      </c>
      <c r="AW12" s="86">
        <f t="shared" ref="AW12:AW13" si="18">AV12/(S12/100)</f>
        <v>50.519813519813518</v>
      </c>
      <c r="AY12" s="86">
        <f t="shared" ref="AY12" si="19">AG12+AV12</f>
        <v>42900000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42900000</v>
      </c>
    </row>
    <row r="13" spans="1:57" ht="30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#REF!+#REF!+P14+#REF!+#REF!+#REF!+#REF!+#REF!+#REF!+#REF!+#REF!</f>
        <v>#REF!</v>
      </c>
      <c r="Q13" s="326" t="e">
        <f>#REF!+#REF!+Q14+#REF!+#REF!+#REF!+#REF!+#REF!+#REF!+#REF!+#REF!</f>
        <v>#REF!</v>
      </c>
      <c r="R13" s="326" t="e">
        <f>#REF!+#REF!+R14+#REF!+#REF!+#REF!+#REF!+#REF!+#REF!+#REF!+#REF!</f>
        <v>#REF!</v>
      </c>
      <c r="S13" s="326">
        <f>S14</f>
        <v>42900000</v>
      </c>
      <c r="T13" s="326"/>
      <c r="U13" s="326">
        <f t="shared" si="0"/>
        <v>849000</v>
      </c>
      <c r="V13" s="326">
        <f t="shared" si="0"/>
        <v>2847000</v>
      </c>
      <c r="W13" s="326">
        <f t="shared" si="0"/>
        <v>4979000</v>
      </c>
      <c r="X13" s="326">
        <f t="shared" si="1"/>
        <v>8675000</v>
      </c>
      <c r="Y13" s="326">
        <f t="shared" si="13"/>
        <v>20.221445221445222</v>
      </c>
      <c r="AA13" s="326">
        <f t="shared" si="2"/>
        <v>4808000</v>
      </c>
      <c r="AB13" s="326">
        <f t="shared" si="2"/>
        <v>4068500</v>
      </c>
      <c r="AC13" s="326">
        <f t="shared" si="2"/>
        <v>3675500</v>
      </c>
      <c r="AD13" s="326">
        <f t="shared" si="3"/>
        <v>12552000</v>
      </c>
      <c r="AE13" s="326">
        <f t="shared" si="14"/>
        <v>29.25874125874126</v>
      </c>
      <c r="AG13" s="326">
        <f t="shared" si="4"/>
        <v>21227000</v>
      </c>
      <c r="AH13" s="326">
        <f t="shared" si="15"/>
        <v>49.480186480186482</v>
      </c>
      <c r="AJ13" s="326">
        <f t="shared" si="5"/>
        <v>4510500</v>
      </c>
      <c r="AK13" s="326">
        <f t="shared" si="5"/>
        <v>4190000</v>
      </c>
      <c r="AL13" s="326">
        <f t="shared" si="5"/>
        <v>4135000</v>
      </c>
      <c r="AM13" s="326">
        <f t="shared" si="6"/>
        <v>12835500</v>
      </c>
      <c r="AN13" s="326">
        <f t="shared" si="16"/>
        <v>29.91958041958042</v>
      </c>
      <c r="AP13" s="326">
        <f t="shared" si="7"/>
        <v>3037500</v>
      </c>
      <c r="AQ13" s="326">
        <f t="shared" si="7"/>
        <v>2646500</v>
      </c>
      <c r="AR13" s="326">
        <f t="shared" si="7"/>
        <v>3153500</v>
      </c>
      <c r="AS13" s="326">
        <f t="shared" si="8"/>
        <v>8837500</v>
      </c>
      <c r="AT13" s="326">
        <f t="shared" si="17"/>
        <v>20.600233100233101</v>
      </c>
      <c r="AV13" s="326">
        <f>AV14</f>
        <v>21673000</v>
      </c>
      <c r="AW13" s="326">
        <f t="shared" si="18"/>
        <v>50.519813519813518</v>
      </c>
      <c r="AY13" s="326">
        <f>AY14</f>
        <v>42900000</v>
      </c>
      <c r="AZ13" s="326">
        <f t="shared" si="20"/>
        <v>100</v>
      </c>
      <c r="BB13" s="325">
        <f t="shared" si="10"/>
        <v>0</v>
      </c>
      <c r="BC13" s="326">
        <f t="shared" si="11"/>
        <v>0</v>
      </c>
      <c r="BD13" s="326">
        <f t="shared" si="12"/>
        <v>42900000</v>
      </c>
      <c r="BE13" s="93"/>
    </row>
    <row r="14" spans="1:57" ht="30" customHeight="1" x14ac:dyDescent="0.2">
      <c r="A14" s="74"/>
      <c r="B14" s="76"/>
      <c r="C14" s="76"/>
      <c r="D14" s="426" t="s">
        <v>41</v>
      </c>
      <c r="E14" s="427"/>
      <c r="F14" s="428"/>
      <c r="G14" s="429"/>
      <c r="H14" s="430"/>
      <c r="I14" s="431"/>
      <c r="J14" s="427"/>
      <c r="K14" s="432"/>
      <c r="L14" s="433"/>
      <c r="M14" s="434"/>
      <c r="N14" s="435" t="s">
        <v>127</v>
      </c>
      <c r="O14" s="436">
        <v>24171000</v>
      </c>
      <c r="P14" s="436">
        <f>P15+P40+P47+P54+P61</f>
        <v>42900000</v>
      </c>
      <c r="Q14" s="436">
        <f>Q15+Q40+Q47+Q54+Q61</f>
        <v>45842000</v>
      </c>
      <c r="R14" s="436">
        <f>R15+R40+R47+R54+R61</f>
        <v>49195000</v>
      </c>
      <c r="S14" s="436">
        <f>S15+S40+S47+S54+S61</f>
        <v>42900000</v>
      </c>
      <c r="T14" s="436"/>
      <c r="U14" s="436">
        <f>U15+U40+U47+U54+U61</f>
        <v>849000</v>
      </c>
      <c r="V14" s="436">
        <f>V15+V40+V47+V54+V61</f>
        <v>2847000</v>
      </c>
      <c r="W14" s="436">
        <f>W15+W40+W47+W54+W61</f>
        <v>4979000</v>
      </c>
      <c r="X14" s="436">
        <f t="shared" ref="X14:X20" si="21">U14+V14+W14</f>
        <v>8675000</v>
      </c>
      <c r="Y14" s="436">
        <f t="shared" ref="Y14:Y20" si="22">X14/(S14/100)</f>
        <v>20.221445221445222</v>
      </c>
      <c r="Z14" s="438"/>
      <c r="AA14" s="436">
        <f>AA15+AA40+AA47+AA54+AA61</f>
        <v>4808000</v>
      </c>
      <c r="AB14" s="436">
        <f>AB15+AB40+AB47+AB54+AB61</f>
        <v>4068500</v>
      </c>
      <c r="AC14" s="436">
        <f>AC15+AC40+AC47+AC54+AC61</f>
        <v>3675500</v>
      </c>
      <c r="AD14" s="436">
        <f t="shared" ref="AD14:AD20" si="23">AA14+AB14+AC14</f>
        <v>12552000</v>
      </c>
      <c r="AE14" s="436">
        <f t="shared" ref="AE14:AE19" si="24">AD14/(S14/100)</f>
        <v>29.25874125874126</v>
      </c>
      <c r="AF14" s="438"/>
      <c r="AG14" s="436">
        <f t="shared" ref="AG14:AG20" si="25">X14+AD14</f>
        <v>21227000</v>
      </c>
      <c r="AH14" s="436">
        <f t="shared" ref="AH14:AH20" si="26">AG14/(S14/100)</f>
        <v>49.480186480186482</v>
      </c>
      <c r="AI14" s="438"/>
      <c r="AJ14" s="436">
        <f>AJ15+AJ40+AJ47+AJ54+AJ61</f>
        <v>4510500</v>
      </c>
      <c r="AK14" s="436">
        <f>AK15+AK40+AK47+AK54+AK61</f>
        <v>4190000</v>
      </c>
      <c r="AL14" s="436">
        <f>AL15+AL40+AL47+AL54+AL61</f>
        <v>4135000</v>
      </c>
      <c r="AM14" s="436">
        <f t="shared" ref="AM14:AM20" si="27">AJ14+AK14+AL14</f>
        <v>12835500</v>
      </c>
      <c r="AN14" s="436">
        <f t="shared" ref="AN14:AN19" si="28">AM14/(S14/100)</f>
        <v>29.91958041958042</v>
      </c>
      <c r="AO14" s="438"/>
      <c r="AP14" s="436">
        <f>AP15+AP40+AP47+AP54+AP61</f>
        <v>3037500</v>
      </c>
      <c r="AQ14" s="436">
        <f>AQ15+AQ40+AQ47+AQ54+AQ61</f>
        <v>2646500</v>
      </c>
      <c r="AR14" s="436">
        <f>AR15+AR40+AR47+AR54+AR61</f>
        <v>3153500</v>
      </c>
      <c r="AS14" s="436">
        <f t="shared" ref="AS14:AS20" si="29">AP14+AQ14+AR14</f>
        <v>8837500</v>
      </c>
      <c r="AT14" s="436">
        <f t="shared" ref="AT14:AT19" si="30">AS14/(S14/100)</f>
        <v>20.600233100233101</v>
      </c>
      <c r="AU14" s="438"/>
      <c r="AV14" s="436">
        <f t="shared" ref="AV14:AV20" si="31">AM14+AS14</f>
        <v>21673000</v>
      </c>
      <c r="AW14" s="436">
        <f t="shared" ref="AW14:AW20" si="32">AV14/(S14/100)</f>
        <v>50.519813519813518</v>
      </c>
      <c r="AX14" s="438"/>
      <c r="AY14" s="436">
        <f t="shared" ref="AY14:AY20" si="33">AG14+AV14</f>
        <v>42900000</v>
      </c>
      <c r="AZ14" s="436">
        <f t="shared" ref="AZ14:AZ20" si="34">AY14/(S14/100)</f>
        <v>100</v>
      </c>
      <c r="BB14" s="95">
        <f t="shared" si="10"/>
        <v>0</v>
      </c>
      <c r="BC14" s="95">
        <f t="shared" si="11"/>
        <v>0</v>
      </c>
      <c r="BD14" s="95">
        <f t="shared" si="12"/>
        <v>42900000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60</v>
      </c>
      <c r="F15" s="76"/>
      <c r="G15" s="79"/>
      <c r="H15" s="80"/>
      <c r="I15" s="81"/>
      <c r="J15" s="78"/>
      <c r="K15" s="82"/>
      <c r="L15" s="83"/>
      <c r="M15" s="77"/>
      <c r="N15" s="84" t="s">
        <v>124</v>
      </c>
      <c r="O15" s="98">
        <v>3984000</v>
      </c>
      <c r="P15" s="99">
        <f t="shared" ref="P15:S16" si="35">P16</f>
        <v>5347000</v>
      </c>
      <c r="Q15" s="99">
        <f t="shared" si="35"/>
        <v>5819000</v>
      </c>
      <c r="R15" s="99">
        <f t="shared" si="35"/>
        <v>6250000</v>
      </c>
      <c r="S15" s="99">
        <f t="shared" si="35"/>
        <v>5347000</v>
      </c>
      <c r="T15" s="99"/>
      <c r="U15" s="99">
        <f t="shared" ref="U15:W16" si="36">U16</f>
        <v>285000</v>
      </c>
      <c r="V15" s="99">
        <f t="shared" si="36"/>
        <v>216000</v>
      </c>
      <c r="W15" s="99">
        <f t="shared" si="36"/>
        <v>534500</v>
      </c>
      <c r="X15" s="99">
        <f t="shared" si="21"/>
        <v>1035500</v>
      </c>
      <c r="Y15" s="99">
        <f t="shared" si="22"/>
        <v>19.36599962595848</v>
      </c>
      <c r="AA15" s="99">
        <f t="shared" ref="AA15:AC16" si="37">AA16</f>
        <v>514500</v>
      </c>
      <c r="AB15" s="99">
        <f t="shared" si="37"/>
        <v>518500</v>
      </c>
      <c r="AC15" s="99">
        <f t="shared" si="37"/>
        <v>517500</v>
      </c>
      <c r="AD15" s="99">
        <f t="shared" si="23"/>
        <v>1550500</v>
      </c>
      <c r="AE15" s="99">
        <f t="shared" si="24"/>
        <v>28.997568730129043</v>
      </c>
      <c r="AG15" s="99">
        <f t="shared" si="25"/>
        <v>2586000</v>
      </c>
      <c r="AH15" s="99">
        <f t="shared" si="26"/>
        <v>48.363568356087526</v>
      </c>
      <c r="AJ15" s="99">
        <f t="shared" ref="AJ15:AL16" si="38">AJ16</f>
        <v>498000</v>
      </c>
      <c r="AK15" s="99">
        <f t="shared" si="38"/>
        <v>494000</v>
      </c>
      <c r="AL15" s="99">
        <f t="shared" si="38"/>
        <v>495500</v>
      </c>
      <c r="AM15" s="99">
        <f t="shared" si="27"/>
        <v>1487500</v>
      </c>
      <c r="AN15" s="99">
        <f t="shared" si="28"/>
        <v>27.819337946512064</v>
      </c>
      <c r="AP15" s="99">
        <f t="shared" ref="AP15:AR16" si="39">AP16</f>
        <v>457500</v>
      </c>
      <c r="AQ15" s="99">
        <f t="shared" si="39"/>
        <v>457500</v>
      </c>
      <c r="AR15" s="99">
        <f t="shared" si="39"/>
        <v>358500</v>
      </c>
      <c r="AS15" s="99">
        <f t="shared" si="29"/>
        <v>1273500</v>
      </c>
      <c r="AT15" s="99">
        <f t="shared" si="30"/>
        <v>23.817093697400413</v>
      </c>
      <c r="AV15" s="99">
        <f t="shared" si="31"/>
        <v>2761000</v>
      </c>
      <c r="AW15" s="99">
        <f t="shared" si="32"/>
        <v>51.636431643912474</v>
      </c>
      <c r="AY15" s="99">
        <f t="shared" si="33"/>
        <v>5347000</v>
      </c>
      <c r="AZ15" s="99">
        <f t="shared" si="34"/>
        <v>100</v>
      </c>
      <c r="BB15" s="98">
        <f t="shared" ref="BB15:BB78" si="40">S15-AY15</f>
        <v>0</v>
      </c>
      <c r="BC15" s="99">
        <f t="shared" ref="BC15:BC33" si="41">BB15/(S15/100)</f>
        <v>0</v>
      </c>
      <c r="BD15" s="99">
        <f t="shared" ref="BD15:BD78" si="42">S15-BB15</f>
        <v>5347000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3</v>
      </c>
      <c r="G16" s="79"/>
      <c r="H16" s="80"/>
      <c r="I16" s="81"/>
      <c r="J16" s="78"/>
      <c r="K16" s="82"/>
      <c r="L16" s="83"/>
      <c r="M16" s="77"/>
      <c r="N16" s="101" t="s">
        <v>125</v>
      </c>
      <c r="O16" s="102">
        <v>3984000</v>
      </c>
      <c r="P16" s="103">
        <f t="shared" si="35"/>
        <v>5347000</v>
      </c>
      <c r="Q16" s="103">
        <f t="shared" si="35"/>
        <v>5819000</v>
      </c>
      <c r="R16" s="103">
        <f t="shared" si="35"/>
        <v>6250000</v>
      </c>
      <c r="S16" s="103">
        <f t="shared" si="35"/>
        <v>5347000</v>
      </c>
      <c r="T16" s="103"/>
      <c r="U16" s="103">
        <f t="shared" si="36"/>
        <v>285000</v>
      </c>
      <c r="V16" s="103">
        <f t="shared" si="36"/>
        <v>216000</v>
      </c>
      <c r="W16" s="103">
        <f t="shared" si="36"/>
        <v>534500</v>
      </c>
      <c r="X16" s="103">
        <f t="shared" si="21"/>
        <v>1035500</v>
      </c>
      <c r="Y16" s="103">
        <f t="shared" si="22"/>
        <v>19.36599962595848</v>
      </c>
      <c r="AA16" s="103">
        <f t="shared" si="37"/>
        <v>514500</v>
      </c>
      <c r="AB16" s="103">
        <f t="shared" si="37"/>
        <v>518500</v>
      </c>
      <c r="AC16" s="103">
        <f t="shared" si="37"/>
        <v>517500</v>
      </c>
      <c r="AD16" s="103">
        <f t="shared" si="23"/>
        <v>1550500</v>
      </c>
      <c r="AE16" s="103">
        <f t="shared" si="24"/>
        <v>28.997568730129043</v>
      </c>
      <c r="AG16" s="103">
        <f t="shared" si="25"/>
        <v>2586000</v>
      </c>
      <c r="AH16" s="103">
        <f t="shared" si="26"/>
        <v>48.363568356087526</v>
      </c>
      <c r="AJ16" s="103">
        <f t="shared" si="38"/>
        <v>498000</v>
      </c>
      <c r="AK16" s="103">
        <f t="shared" si="38"/>
        <v>494000</v>
      </c>
      <c r="AL16" s="103">
        <f t="shared" si="38"/>
        <v>495500</v>
      </c>
      <c r="AM16" s="103">
        <f t="shared" si="27"/>
        <v>1487500</v>
      </c>
      <c r="AN16" s="103">
        <f t="shared" si="28"/>
        <v>27.819337946512064</v>
      </c>
      <c r="AP16" s="103">
        <f t="shared" si="39"/>
        <v>457500</v>
      </c>
      <c r="AQ16" s="103">
        <f t="shared" si="39"/>
        <v>457500</v>
      </c>
      <c r="AR16" s="103">
        <f t="shared" si="39"/>
        <v>358500</v>
      </c>
      <c r="AS16" s="103">
        <f t="shared" si="29"/>
        <v>1273500</v>
      </c>
      <c r="AT16" s="103">
        <f t="shared" si="30"/>
        <v>23.817093697400413</v>
      </c>
      <c r="AV16" s="103">
        <f t="shared" si="31"/>
        <v>2761000</v>
      </c>
      <c r="AW16" s="103">
        <f t="shared" si="32"/>
        <v>51.636431643912474</v>
      </c>
      <c r="AY16" s="103">
        <f t="shared" si="33"/>
        <v>5347000</v>
      </c>
      <c r="AZ16" s="103">
        <f t="shared" si="34"/>
        <v>100</v>
      </c>
      <c r="BB16" s="102">
        <f t="shared" si="40"/>
        <v>0</v>
      </c>
      <c r="BC16" s="103">
        <f t="shared" si="41"/>
        <v>0</v>
      </c>
      <c r="BD16" s="103">
        <f t="shared" si="42"/>
        <v>5347000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9</v>
      </c>
      <c r="H17" s="105"/>
      <c r="I17" s="81"/>
      <c r="J17" s="78"/>
      <c r="K17" s="82"/>
      <c r="L17" s="83"/>
      <c r="M17" s="77"/>
      <c r="N17" s="101" t="s">
        <v>126</v>
      </c>
      <c r="O17" s="102">
        <v>3984000</v>
      </c>
      <c r="P17" s="103">
        <f>P18+P32</f>
        <v>5347000</v>
      </c>
      <c r="Q17" s="103">
        <f>Q18+Q32</f>
        <v>5819000</v>
      </c>
      <c r="R17" s="103">
        <f>R18+R32</f>
        <v>6250000</v>
      </c>
      <c r="S17" s="103">
        <f>S18+S32</f>
        <v>5347000</v>
      </c>
      <c r="T17" s="103"/>
      <c r="U17" s="103">
        <f>U18+U32</f>
        <v>285000</v>
      </c>
      <c r="V17" s="103">
        <f>V18+V32</f>
        <v>216000</v>
      </c>
      <c r="W17" s="103">
        <f>W18+W32</f>
        <v>534500</v>
      </c>
      <c r="X17" s="103">
        <f t="shared" si="21"/>
        <v>1035500</v>
      </c>
      <c r="Y17" s="103">
        <f t="shared" si="22"/>
        <v>19.36599962595848</v>
      </c>
      <c r="AA17" s="103">
        <f>AA18+AA32</f>
        <v>514500</v>
      </c>
      <c r="AB17" s="103">
        <f>AB18+AB32</f>
        <v>518500</v>
      </c>
      <c r="AC17" s="103">
        <f>AC18+AC32</f>
        <v>517500</v>
      </c>
      <c r="AD17" s="103">
        <f t="shared" si="23"/>
        <v>1550500</v>
      </c>
      <c r="AE17" s="103">
        <f t="shared" si="24"/>
        <v>28.997568730129043</v>
      </c>
      <c r="AG17" s="103">
        <f t="shared" si="25"/>
        <v>2586000</v>
      </c>
      <c r="AH17" s="103">
        <f t="shared" si="26"/>
        <v>48.363568356087526</v>
      </c>
      <c r="AJ17" s="103">
        <f>AJ18+AJ32</f>
        <v>498000</v>
      </c>
      <c r="AK17" s="103">
        <f>AK18+AK32</f>
        <v>494000</v>
      </c>
      <c r="AL17" s="103">
        <f>AL18+AL32</f>
        <v>495500</v>
      </c>
      <c r="AM17" s="103">
        <f t="shared" si="27"/>
        <v>1487500</v>
      </c>
      <c r="AN17" s="103">
        <f t="shared" si="28"/>
        <v>27.819337946512064</v>
      </c>
      <c r="AP17" s="103">
        <f>AP18+AP32</f>
        <v>457500</v>
      </c>
      <c r="AQ17" s="103">
        <f>AQ18+AQ32</f>
        <v>457500</v>
      </c>
      <c r="AR17" s="103">
        <f>AR18+AR32</f>
        <v>358500</v>
      </c>
      <c r="AS17" s="103">
        <f t="shared" si="29"/>
        <v>1273500</v>
      </c>
      <c r="AT17" s="103">
        <f t="shared" si="30"/>
        <v>23.817093697400413</v>
      </c>
      <c r="AV17" s="103">
        <f t="shared" si="31"/>
        <v>2761000</v>
      </c>
      <c r="AW17" s="103">
        <f t="shared" si="32"/>
        <v>51.636431643912474</v>
      </c>
      <c r="AY17" s="103">
        <f t="shared" si="33"/>
        <v>5347000</v>
      </c>
      <c r="AZ17" s="103">
        <f t="shared" si="34"/>
        <v>100</v>
      </c>
      <c r="BB17" s="102">
        <f t="shared" si="40"/>
        <v>0</v>
      </c>
      <c r="BC17" s="103">
        <f t="shared" si="41"/>
        <v>0</v>
      </c>
      <c r="BD17" s="103">
        <f t="shared" si="42"/>
        <v>5347000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126</v>
      </c>
      <c r="O18" s="102">
        <v>3562000</v>
      </c>
      <c r="P18" s="103">
        <f>P19</f>
        <v>4859000</v>
      </c>
      <c r="Q18" s="103">
        <f>Q19</f>
        <v>5286000</v>
      </c>
      <c r="R18" s="103">
        <f>R19</f>
        <v>5693000</v>
      </c>
      <c r="S18" s="103">
        <f>S19</f>
        <v>4859000</v>
      </c>
      <c r="T18" s="103"/>
      <c r="U18" s="103">
        <f>U19</f>
        <v>285000</v>
      </c>
      <c r="V18" s="103">
        <f>V19</f>
        <v>210000</v>
      </c>
      <c r="W18" s="103">
        <f>W19</f>
        <v>510500</v>
      </c>
      <c r="X18" s="103">
        <f t="shared" si="21"/>
        <v>1005500</v>
      </c>
      <c r="Y18" s="103">
        <f t="shared" si="22"/>
        <v>20.693558345338548</v>
      </c>
      <c r="AA18" s="103">
        <f>AA19</f>
        <v>435500</v>
      </c>
      <c r="AB18" s="103">
        <f>AB19</f>
        <v>439500</v>
      </c>
      <c r="AC18" s="103">
        <f>AC19</f>
        <v>438500</v>
      </c>
      <c r="AD18" s="103">
        <f t="shared" si="23"/>
        <v>1313500</v>
      </c>
      <c r="AE18" s="103">
        <f t="shared" si="24"/>
        <v>27.032311175138918</v>
      </c>
      <c r="AG18" s="103">
        <f t="shared" si="25"/>
        <v>2319000</v>
      </c>
      <c r="AH18" s="103">
        <f t="shared" si="26"/>
        <v>47.725869520477467</v>
      </c>
      <c r="AJ18" s="103">
        <f>AJ19</f>
        <v>452000</v>
      </c>
      <c r="AK18" s="103">
        <f>AK19</f>
        <v>451000</v>
      </c>
      <c r="AL18" s="103">
        <f>AL19</f>
        <v>452500</v>
      </c>
      <c r="AM18" s="103">
        <f t="shared" si="27"/>
        <v>1355500</v>
      </c>
      <c r="AN18" s="103">
        <f t="shared" si="28"/>
        <v>27.896686561020786</v>
      </c>
      <c r="AP18" s="103">
        <f>AP19</f>
        <v>430500</v>
      </c>
      <c r="AQ18" s="103">
        <f>AQ19</f>
        <v>430500</v>
      </c>
      <c r="AR18" s="103">
        <f>AR19</f>
        <v>323500</v>
      </c>
      <c r="AS18" s="103">
        <f t="shared" si="29"/>
        <v>1184500</v>
      </c>
      <c r="AT18" s="103">
        <f t="shared" si="30"/>
        <v>24.377443918501751</v>
      </c>
      <c r="AV18" s="103">
        <f t="shared" si="31"/>
        <v>2540000</v>
      </c>
      <c r="AW18" s="103">
        <f t="shared" si="32"/>
        <v>52.274130479522533</v>
      </c>
      <c r="AY18" s="103">
        <f t="shared" si="33"/>
        <v>4859000</v>
      </c>
      <c r="AZ18" s="103">
        <f t="shared" si="34"/>
        <v>100</v>
      </c>
      <c r="BB18" s="102">
        <f t="shared" si="40"/>
        <v>0</v>
      </c>
      <c r="BC18" s="103">
        <f t="shared" si="41"/>
        <v>0</v>
      </c>
      <c r="BD18" s="103">
        <f t="shared" si="42"/>
        <v>4859000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3562000</v>
      </c>
      <c r="P19" s="121">
        <f>P20+P23+P26+P30</f>
        <v>4859000</v>
      </c>
      <c r="Q19" s="121">
        <f>Q20+Q23+Q26+Q30</f>
        <v>5286000</v>
      </c>
      <c r="R19" s="121">
        <f>R20+R23+R26+R30</f>
        <v>5693000</v>
      </c>
      <c r="S19" s="121">
        <f>S20+S23+S26+S30</f>
        <v>4859000</v>
      </c>
      <c r="T19" s="121"/>
      <c r="U19" s="121">
        <f>U20+U23+U26+U30</f>
        <v>285000</v>
      </c>
      <c r="V19" s="121">
        <f>V20+V23+V26+V30</f>
        <v>210000</v>
      </c>
      <c r="W19" s="121">
        <f>W20+W23+W26+W30</f>
        <v>510500</v>
      </c>
      <c r="X19" s="121">
        <f t="shared" si="21"/>
        <v>1005500</v>
      </c>
      <c r="Y19" s="121">
        <f t="shared" si="22"/>
        <v>20.693558345338548</v>
      </c>
      <c r="AA19" s="121">
        <f>AA20+AA23+AA26+AA30</f>
        <v>435500</v>
      </c>
      <c r="AB19" s="121">
        <f>AB20+AB23+AB26+AB30</f>
        <v>439500</v>
      </c>
      <c r="AC19" s="121">
        <f>AC20+AC23+AC26+AC30</f>
        <v>438500</v>
      </c>
      <c r="AD19" s="121">
        <f t="shared" si="23"/>
        <v>1313500</v>
      </c>
      <c r="AE19" s="121">
        <f t="shared" si="24"/>
        <v>27.032311175138918</v>
      </c>
      <c r="AG19" s="121">
        <f t="shared" si="25"/>
        <v>2319000</v>
      </c>
      <c r="AH19" s="121">
        <f t="shared" si="26"/>
        <v>47.725869520477467</v>
      </c>
      <c r="AJ19" s="121">
        <f>AJ20+AJ23+AJ26+AJ30</f>
        <v>452000</v>
      </c>
      <c r="AK19" s="121">
        <f>AK20+AK23+AK26+AK30</f>
        <v>451000</v>
      </c>
      <c r="AL19" s="121">
        <f>AL20+AL23+AL26+AL30</f>
        <v>452500</v>
      </c>
      <c r="AM19" s="121">
        <f t="shared" si="27"/>
        <v>1355500</v>
      </c>
      <c r="AN19" s="121">
        <f t="shared" si="28"/>
        <v>27.896686561020786</v>
      </c>
      <c r="AP19" s="121">
        <f>AP20+AP23+AP26+AP30</f>
        <v>430500</v>
      </c>
      <c r="AQ19" s="121">
        <f>AQ20+AQ23+AQ26+AQ30</f>
        <v>430500</v>
      </c>
      <c r="AR19" s="121">
        <f>AR20+AR23+AR26+AR30</f>
        <v>323500</v>
      </c>
      <c r="AS19" s="121">
        <f t="shared" si="29"/>
        <v>1184500</v>
      </c>
      <c r="AT19" s="121">
        <f t="shared" si="30"/>
        <v>24.377443918501751</v>
      </c>
      <c r="AV19" s="121">
        <f t="shared" si="31"/>
        <v>2540000</v>
      </c>
      <c r="AW19" s="121">
        <f t="shared" si="32"/>
        <v>52.274130479522533</v>
      </c>
      <c r="AY19" s="121">
        <f t="shared" si="33"/>
        <v>4859000</v>
      </c>
      <c r="AZ19" s="121">
        <f t="shared" si="34"/>
        <v>100</v>
      </c>
      <c r="BB19" s="120">
        <f t="shared" si="40"/>
        <v>0</v>
      </c>
      <c r="BC19" s="121">
        <f t="shared" si="41"/>
        <v>0</v>
      </c>
      <c r="BD19" s="121">
        <f t="shared" si="42"/>
        <v>4859000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2159000</v>
      </c>
      <c r="P20" s="103">
        <f>P21+P22</f>
        <v>3299000</v>
      </c>
      <c r="Q20" s="125">
        <f>Q21+Q22</f>
        <v>3620000</v>
      </c>
      <c r="R20" s="126">
        <f>R21+R22</f>
        <v>3922000</v>
      </c>
      <c r="S20" s="103">
        <f>S21+S22</f>
        <v>3299000</v>
      </c>
      <c r="T20" s="103"/>
      <c r="U20" s="103">
        <f>U21+U22</f>
        <v>237000</v>
      </c>
      <c r="V20" s="103">
        <f>V21+V22</f>
        <v>163000</v>
      </c>
      <c r="W20" s="103">
        <f>W21+W22</f>
        <v>185000</v>
      </c>
      <c r="X20" s="103">
        <f t="shared" si="21"/>
        <v>585000</v>
      </c>
      <c r="Y20" s="103">
        <f t="shared" si="22"/>
        <v>17.732646256441345</v>
      </c>
      <c r="AA20" s="103">
        <f>AA21+AA22</f>
        <v>310000</v>
      </c>
      <c r="AB20" s="103">
        <f>AB21+AB22</f>
        <v>311000</v>
      </c>
      <c r="AC20" s="103">
        <f>AC21+AC22</f>
        <v>311000</v>
      </c>
      <c r="AD20" s="103">
        <f t="shared" si="23"/>
        <v>932000</v>
      </c>
      <c r="AE20" s="170">
        <f t="shared" ref="AE20:AE25" si="43">AD20/(P20/100)</f>
        <v>28.250985147014248</v>
      </c>
      <c r="AG20" s="103">
        <f t="shared" si="25"/>
        <v>1517000</v>
      </c>
      <c r="AH20" s="103">
        <f t="shared" si="26"/>
        <v>45.98363140345559</v>
      </c>
      <c r="AJ20" s="103">
        <f>AJ21+AJ22</f>
        <v>311000</v>
      </c>
      <c r="AK20" s="103">
        <f>AK21+AK22</f>
        <v>311000</v>
      </c>
      <c r="AL20" s="103">
        <f>AL21+AL22</f>
        <v>311000</v>
      </c>
      <c r="AM20" s="103">
        <f t="shared" si="27"/>
        <v>933000</v>
      </c>
      <c r="AN20" s="170">
        <f t="shared" ref="AN20:AN25" si="44">AM20/(P20/100)</f>
        <v>28.281297362837222</v>
      </c>
      <c r="AP20" s="103">
        <f>AP21+AP22</f>
        <v>308000</v>
      </c>
      <c r="AQ20" s="103">
        <f>AQ21+AQ22</f>
        <v>308000</v>
      </c>
      <c r="AR20" s="103">
        <f>AR21+AR22</f>
        <v>233000</v>
      </c>
      <c r="AS20" s="103">
        <f t="shared" si="29"/>
        <v>849000</v>
      </c>
      <c r="AT20" s="170">
        <f t="shared" ref="AT20:AT25" si="45">AS20/(P20/100)</f>
        <v>25.735071233707185</v>
      </c>
      <c r="AV20" s="103">
        <f t="shared" si="31"/>
        <v>1782000</v>
      </c>
      <c r="AW20" s="103">
        <f t="shared" si="32"/>
        <v>54.01636859654441</v>
      </c>
      <c r="AY20" s="103">
        <f t="shared" si="33"/>
        <v>3299000</v>
      </c>
      <c r="AZ20" s="103">
        <f t="shared" si="34"/>
        <v>100</v>
      </c>
      <c r="BB20" s="102">
        <f t="shared" si="40"/>
        <v>0</v>
      </c>
      <c r="BC20" s="103">
        <f t="shared" si="41"/>
        <v>0</v>
      </c>
      <c r="BD20" s="103">
        <f t="shared" si="42"/>
        <v>3299000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2081000</v>
      </c>
      <c r="P21" s="117">
        <v>3180000</v>
      </c>
      <c r="Q21" s="117">
        <v>3486000</v>
      </c>
      <c r="R21" s="117">
        <v>3764000</v>
      </c>
      <c r="S21" s="117">
        <v>3180000</v>
      </c>
      <c r="T21" s="117"/>
      <c r="U21" s="160">
        <v>230000</v>
      </c>
      <c r="V21" s="160">
        <v>155000</v>
      </c>
      <c r="W21" s="160">
        <v>165000</v>
      </c>
      <c r="X21" s="117">
        <f>U21+V21+W21</f>
        <v>550000</v>
      </c>
      <c r="Y21" s="144">
        <f>X21/(S21/100)</f>
        <v>17.29559748427673</v>
      </c>
      <c r="AA21" s="160">
        <v>300000</v>
      </c>
      <c r="AB21" s="160">
        <v>300000</v>
      </c>
      <c r="AC21" s="160">
        <v>300000</v>
      </c>
      <c r="AD21" s="117">
        <f>AA21+AB21+AC21</f>
        <v>900000</v>
      </c>
      <c r="AE21" s="171">
        <f t="shared" si="43"/>
        <v>28.30188679245283</v>
      </c>
      <c r="AG21" s="117">
        <f>X21+AD21</f>
        <v>1450000</v>
      </c>
      <c r="AH21" s="117">
        <f>AG21/(S21/100)</f>
        <v>45.59748427672956</v>
      </c>
      <c r="AJ21" s="160">
        <v>300000</v>
      </c>
      <c r="AK21" s="160">
        <v>300000</v>
      </c>
      <c r="AL21" s="160">
        <v>300000</v>
      </c>
      <c r="AM21" s="117">
        <f>AJ21+AK21+AL21</f>
        <v>900000</v>
      </c>
      <c r="AN21" s="171">
        <f t="shared" si="44"/>
        <v>28.30188679245283</v>
      </c>
      <c r="AP21" s="160">
        <v>300000</v>
      </c>
      <c r="AQ21" s="160">
        <v>300000</v>
      </c>
      <c r="AR21" s="160">
        <v>230000</v>
      </c>
      <c r="AS21" s="117">
        <f>AP21+AQ21+AR21</f>
        <v>830000</v>
      </c>
      <c r="AT21" s="171">
        <f t="shared" si="45"/>
        <v>26.10062893081761</v>
      </c>
      <c r="AV21" s="117">
        <f>AM21+AS21</f>
        <v>1730000</v>
      </c>
      <c r="AW21" s="117">
        <f>AV21/(S21/100)</f>
        <v>54.40251572327044</v>
      </c>
      <c r="AY21" s="117">
        <f>AG21+AV21</f>
        <v>3180000</v>
      </c>
      <c r="AZ21" s="117">
        <f>AY21/(S21/100)</f>
        <v>100</v>
      </c>
      <c r="BB21" s="117">
        <f t="shared" si="40"/>
        <v>0</v>
      </c>
      <c r="BC21" s="117">
        <f t="shared" si="41"/>
        <v>0</v>
      </c>
      <c r="BD21" s="117">
        <f t="shared" si="42"/>
        <v>3180000</v>
      </c>
      <c r="BE21" s="93"/>
    </row>
    <row r="22" spans="1:57" s="195" customFormat="1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3</v>
      </c>
      <c r="L22" s="83"/>
      <c r="M22" s="77"/>
      <c r="N22" s="128" t="s">
        <v>128</v>
      </c>
      <c r="O22" s="117">
        <v>78000</v>
      </c>
      <c r="P22" s="117">
        <v>119000</v>
      </c>
      <c r="Q22" s="117">
        <v>134000</v>
      </c>
      <c r="R22" s="117">
        <v>158000</v>
      </c>
      <c r="S22" s="117">
        <v>119000</v>
      </c>
      <c r="T22" s="117"/>
      <c r="U22" s="160">
        <v>7000</v>
      </c>
      <c r="V22" s="160">
        <v>8000</v>
      </c>
      <c r="W22" s="160">
        <v>20000</v>
      </c>
      <c r="X22" s="117">
        <f>U22+V22+W22</f>
        <v>35000</v>
      </c>
      <c r="Y22" s="144">
        <f>X22/(S22/100)</f>
        <v>29.411764705882351</v>
      </c>
      <c r="Z22" s="36"/>
      <c r="AA22" s="160">
        <v>10000</v>
      </c>
      <c r="AB22" s="160">
        <v>11000</v>
      </c>
      <c r="AC22" s="160">
        <v>11000</v>
      </c>
      <c r="AD22" s="117">
        <f>AA22+AB22+AC22</f>
        <v>32000</v>
      </c>
      <c r="AE22" s="171">
        <f t="shared" si="43"/>
        <v>26.890756302521009</v>
      </c>
      <c r="AF22" s="36"/>
      <c r="AG22" s="117">
        <f>X22+AD22</f>
        <v>67000</v>
      </c>
      <c r="AH22" s="117">
        <f>AG22/(S22/100)</f>
        <v>56.30252100840336</v>
      </c>
      <c r="AI22" s="36"/>
      <c r="AJ22" s="160">
        <v>11000</v>
      </c>
      <c r="AK22" s="160">
        <v>11000</v>
      </c>
      <c r="AL22" s="160">
        <v>11000</v>
      </c>
      <c r="AM22" s="117">
        <f>AJ22+AK22+AL22</f>
        <v>33000</v>
      </c>
      <c r="AN22" s="171">
        <f t="shared" si="44"/>
        <v>27.731092436974791</v>
      </c>
      <c r="AO22" s="36"/>
      <c r="AP22" s="160">
        <v>8000</v>
      </c>
      <c r="AQ22" s="160">
        <v>8000</v>
      </c>
      <c r="AR22" s="160">
        <v>3000</v>
      </c>
      <c r="AS22" s="117">
        <f>AP22+AQ22+AR22</f>
        <v>19000</v>
      </c>
      <c r="AT22" s="171">
        <f t="shared" si="45"/>
        <v>15.966386554621849</v>
      </c>
      <c r="AU22" s="36"/>
      <c r="AV22" s="117">
        <f>AM22+AS22</f>
        <v>52000</v>
      </c>
      <c r="AW22" s="117">
        <f>AV22/(S22/100)</f>
        <v>43.69747899159664</v>
      </c>
      <c r="AX22" s="36"/>
      <c r="AY22" s="117">
        <f>AG22+AV22</f>
        <v>119000</v>
      </c>
      <c r="AZ22" s="117">
        <f>AY22/(S22/100)</f>
        <v>100</v>
      </c>
      <c r="BA22" s="36"/>
      <c r="BB22" s="117">
        <f t="shared" si="40"/>
        <v>0</v>
      </c>
      <c r="BC22" s="117">
        <f t="shared" si="41"/>
        <v>0</v>
      </c>
      <c r="BD22" s="117">
        <f t="shared" si="42"/>
        <v>119000</v>
      </c>
      <c r="BE22" s="93"/>
    </row>
    <row r="23" spans="1:57" s="195" customFormat="1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124" t="s">
        <v>64</v>
      </c>
      <c r="K23" s="82"/>
      <c r="L23" s="83"/>
      <c r="M23" s="77"/>
      <c r="N23" s="101" t="s">
        <v>65</v>
      </c>
      <c r="O23" s="103">
        <v>367000</v>
      </c>
      <c r="P23" s="103">
        <f>P24+P25</f>
        <v>491000</v>
      </c>
      <c r="Q23" s="125">
        <f>Q24+Q25</f>
        <v>533000</v>
      </c>
      <c r="R23" s="126">
        <f>R24+R25</f>
        <v>574000</v>
      </c>
      <c r="S23" s="103">
        <f>S24+S25</f>
        <v>491000</v>
      </c>
      <c r="T23" s="103"/>
      <c r="U23" s="103">
        <f>U24+U25</f>
        <v>48000</v>
      </c>
      <c r="V23" s="103">
        <f>V24+V25</f>
        <v>34000</v>
      </c>
      <c r="W23" s="103">
        <f>W24+W25</f>
        <v>38000</v>
      </c>
      <c r="X23" s="103">
        <f t="shared" ref="X23:X30" si="46">U23+V23+W23</f>
        <v>120000</v>
      </c>
      <c r="Y23" s="103">
        <f t="shared" ref="Y23:Y30" si="47">X23/(S23/100)</f>
        <v>24.439918533604889</v>
      </c>
      <c r="Z23" s="194"/>
      <c r="AA23" s="103">
        <f>AA24+AA25</f>
        <v>42000</v>
      </c>
      <c r="AB23" s="103">
        <f>AB24+AB25</f>
        <v>43000</v>
      </c>
      <c r="AC23" s="103">
        <f>AC24+AC25</f>
        <v>43000</v>
      </c>
      <c r="AD23" s="103">
        <f t="shared" ref="AD23:AD30" si="48">AA23+AB23+AC23</f>
        <v>128000</v>
      </c>
      <c r="AE23" s="170">
        <f t="shared" si="43"/>
        <v>26.069246435845216</v>
      </c>
      <c r="AF23" s="194"/>
      <c r="AG23" s="103">
        <f t="shared" ref="AG23:AG30" si="49">X23+AD23</f>
        <v>248000</v>
      </c>
      <c r="AH23" s="103">
        <f t="shared" ref="AH23:AH30" si="50">AG23/(S23/100)</f>
        <v>50.509164969450104</v>
      </c>
      <c r="AI23" s="194"/>
      <c r="AJ23" s="103">
        <f>AJ24+AJ25</f>
        <v>43000</v>
      </c>
      <c r="AK23" s="103">
        <f>AK24+AK25</f>
        <v>43000</v>
      </c>
      <c r="AL23" s="103">
        <f>AL24+AL25</f>
        <v>44000</v>
      </c>
      <c r="AM23" s="103">
        <f t="shared" ref="AM23:AM30" si="51">AJ23+AK23+AL23</f>
        <v>130000</v>
      </c>
      <c r="AN23" s="170">
        <f t="shared" si="44"/>
        <v>26.476578411405296</v>
      </c>
      <c r="AO23" s="194"/>
      <c r="AP23" s="103">
        <f>AP24+AP25</f>
        <v>45000</v>
      </c>
      <c r="AQ23" s="103">
        <f>AQ24+AQ25</f>
        <v>45000</v>
      </c>
      <c r="AR23" s="103">
        <f>AR24+AR25</f>
        <v>23000</v>
      </c>
      <c r="AS23" s="103">
        <f t="shared" ref="AS23:AS30" si="52">AP23+AQ23+AR23</f>
        <v>113000</v>
      </c>
      <c r="AT23" s="170">
        <f t="shared" si="45"/>
        <v>23.014256619144604</v>
      </c>
      <c r="AU23" s="194"/>
      <c r="AV23" s="103">
        <f t="shared" ref="AV23:AV30" si="53">AM23+AS23</f>
        <v>243000</v>
      </c>
      <c r="AW23" s="103">
        <f t="shared" ref="AW23:AW30" si="54">AV23/(S23/100)</f>
        <v>49.490835030549896</v>
      </c>
      <c r="AX23" s="194"/>
      <c r="AY23" s="103">
        <f t="shared" ref="AY23:AY30" si="55">AG23+AV23</f>
        <v>491000</v>
      </c>
      <c r="AZ23" s="103">
        <f t="shared" ref="AZ23:AZ30" si="56">AY23/(S23/100)</f>
        <v>100</v>
      </c>
      <c r="BA23" s="194"/>
      <c r="BB23" s="102">
        <f t="shared" si="40"/>
        <v>0</v>
      </c>
      <c r="BC23" s="103">
        <f t="shared" si="41"/>
        <v>0</v>
      </c>
      <c r="BD23" s="103">
        <f t="shared" si="42"/>
        <v>491000</v>
      </c>
      <c r="BE23" s="93"/>
    </row>
    <row r="24" spans="1:57" s="195" customFormat="1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78"/>
      <c r="K24" s="127">
        <v>1</v>
      </c>
      <c r="L24" s="83"/>
      <c r="M24" s="77"/>
      <c r="N24" s="128" t="s">
        <v>62</v>
      </c>
      <c r="O24" s="117">
        <v>350000</v>
      </c>
      <c r="P24" s="117">
        <v>460000</v>
      </c>
      <c r="Q24" s="117">
        <v>500000</v>
      </c>
      <c r="R24" s="117">
        <v>536000</v>
      </c>
      <c r="S24" s="117">
        <v>460000</v>
      </c>
      <c r="T24" s="117"/>
      <c r="U24" s="160">
        <v>46000</v>
      </c>
      <c r="V24" s="160">
        <v>33000</v>
      </c>
      <c r="W24" s="160">
        <v>32000</v>
      </c>
      <c r="X24" s="117">
        <f>U24+V24+W24</f>
        <v>111000</v>
      </c>
      <c r="Y24" s="144">
        <f>X24/(S24/100)</f>
        <v>24.130434782608695</v>
      </c>
      <c r="Z24" s="36"/>
      <c r="AA24" s="160">
        <v>40000</v>
      </c>
      <c r="AB24" s="160">
        <v>40000</v>
      </c>
      <c r="AC24" s="160">
        <v>40000</v>
      </c>
      <c r="AD24" s="117">
        <f>AA24+AB24+AC24</f>
        <v>120000</v>
      </c>
      <c r="AE24" s="171">
        <f t="shared" si="43"/>
        <v>26.086956521739129</v>
      </c>
      <c r="AF24" s="36"/>
      <c r="AG24" s="117">
        <f>X24+AD24</f>
        <v>231000</v>
      </c>
      <c r="AH24" s="117">
        <f>AG24/(S24/100)</f>
        <v>50.217391304347828</v>
      </c>
      <c r="AI24" s="36"/>
      <c r="AJ24" s="160">
        <v>40000</v>
      </c>
      <c r="AK24" s="160">
        <v>40000</v>
      </c>
      <c r="AL24" s="160">
        <v>41000</v>
      </c>
      <c r="AM24" s="117">
        <f>AJ24+AK24+AL24</f>
        <v>121000</v>
      </c>
      <c r="AN24" s="171">
        <f t="shared" si="44"/>
        <v>26.304347826086957</v>
      </c>
      <c r="AO24" s="36"/>
      <c r="AP24" s="160">
        <v>43000</v>
      </c>
      <c r="AQ24" s="160">
        <v>43000</v>
      </c>
      <c r="AR24" s="160">
        <v>22000</v>
      </c>
      <c r="AS24" s="117">
        <f>AP24+AQ24+AR24</f>
        <v>108000</v>
      </c>
      <c r="AT24" s="171">
        <f t="shared" si="45"/>
        <v>23.478260869565219</v>
      </c>
      <c r="AU24" s="36"/>
      <c r="AV24" s="117">
        <f>AM24+AS24</f>
        <v>229000</v>
      </c>
      <c r="AW24" s="117">
        <f>AV24/(S24/100)</f>
        <v>49.782608695652172</v>
      </c>
      <c r="AX24" s="36"/>
      <c r="AY24" s="117">
        <f>AG24+AV24</f>
        <v>460000</v>
      </c>
      <c r="AZ24" s="117">
        <f>AY24/(S24/100)</f>
        <v>100</v>
      </c>
      <c r="BA24" s="36"/>
      <c r="BB24" s="117">
        <f t="shared" si="40"/>
        <v>0</v>
      </c>
      <c r="BC24" s="117">
        <f t="shared" si="41"/>
        <v>0</v>
      </c>
      <c r="BD24" s="117">
        <f t="shared" si="42"/>
        <v>460000</v>
      </c>
      <c r="BE24" s="93"/>
    </row>
    <row r="25" spans="1:57" s="195" customFormat="1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3</v>
      </c>
      <c r="L25" s="83"/>
      <c r="M25" s="77"/>
      <c r="N25" s="128" t="s">
        <v>128</v>
      </c>
      <c r="O25" s="117">
        <v>17000</v>
      </c>
      <c r="P25" s="117">
        <v>31000</v>
      </c>
      <c r="Q25" s="117">
        <v>33000</v>
      </c>
      <c r="R25" s="117">
        <v>38000</v>
      </c>
      <c r="S25" s="117">
        <v>31000</v>
      </c>
      <c r="T25" s="117"/>
      <c r="U25" s="160">
        <v>2000</v>
      </c>
      <c r="V25" s="160">
        <v>1000</v>
      </c>
      <c r="W25" s="160">
        <v>6000</v>
      </c>
      <c r="X25" s="117">
        <f>U25+V25+W25</f>
        <v>9000</v>
      </c>
      <c r="Y25" s="144">
        <f>X25/(S25/100)</f>
        <v>29.032258064516128</v>
      </c>
      <c r="Z25" s="36"/>
      <c r="AA25" s="160">
        <v>2000</v>
      </c>
      <c r="AB25" s="160">
        <v>3000</v>
      </c>
      <c r="AC25" s="160">
        <v>3000</v>
      </c>
      <c r="AD25" s="117">
        <f>AA25+AB25+AC25</f>
        <v>8000</v>
      </c>
      <c r="AE25" s="171">
        <f t="shared" si="43"/>
        <v>25.806451612903224</v>
      </c>
      <c r="AF25" s="36"/>
      <c r="AG25" s="117">
        <f>X25+AD25</f>
        <v>17000</v>
      </c>
      <c r="AH25" s="117">
        <f>AG25/(S25/100)</f>
        <v>54.838709677419352</v>
      </c>
      <c r="AI25" s="36"/>
      <c r="AJ25" s="160">
        <v>3000</v>
      </c>
      <c r="AK25" s="160">
        <v>3000</v>
      </c>
      <c r="AL25" s="160">
        <v>3000</v>
      </c>
      <c r="AM25" s="117">
        <f>AJ25+AK25+AL25</f>
        <v>9000</v>
      </c>
      <c r="AN25" s="171">
        <f t="shared" si="44"/>
        <v>29.032258064516128</v>
      </c>
      <c r="AO25" s="36"/>
      <c r="AP25" s="160">
        <v>2000</v>
      </c>
      <c r="AQ25" s="160">
        <v>2000</v>
      </c>
      <c r="AR25" s="160">
        <v>1000</v>
      </c>
      <c r="AS25" s="117">
        <f>AP25+AQ25+AR25</f>
        <v>5000</v>
      </c>
      <c r="AT25" s="171">
        <f t="shared" si="45"/>
        <v>16.129032258064516</v>
      </c>
      <c r="AU25" s="36"/>
      <c r="AV25" s="117">
        <f>AM25+AS25</f>
        <v>14000</v>
      </c>
      <c r="AW25" s="117">
        <f>AV25/(S25/100)</f>
        <v>45.161290322580648</v>
      </c>
      <c r="AX25" s="36"/>
      <c r="AY25" s="117">
        <f>AG25+AV25</f>
        <v>31000</v>
      </c>
      <c r="AZ25" s="117">
        <f>AY25/(S25/100)</f>
        <v>100</v>
      </c>
      <c r="BA25" s="36"/>
      <c r="BB25" s="117">
        <f t="shared" si="40"/>
        <v>0</v>
      </c>
      <c r="BC25" s="117">
        <f t="shared" si="41"/>
        <v>0</v>
      </c>
      <c r="BD25" s="117">
        <f t="shared" si="42"/>
        <v>31000</v>
      </c>
      <c r="BE25" s="93"/>
    </row>
    <row r="26" spans="1:57" s="195" customFormat="1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52</v>
      </c>
      <c r="K26" s="82"/>
      <c r="L26" s="83"/>
      <c r="M26" s="77"/>
      <c r="N26" s="101" t="s">
        <v>53</v>
      </c>
      <c r="O26" s="102">
        <v>139000</v>
      </c>
      <c r="P26" s="103">
        <f>P27+P28+P29</f>
        <v>113000</v>
      </c>
      <c r="Q26" s="125">
        <f>Q27+Q28+Q29</f>
        <v>117000</v>
      </c>
      <c r="R26" s="126">
        <f>R27+R28+R29</f>
        <v>122000</v>
      </c>
      <c r="S26" s="103">
        <f>S27+S28+S29</f>
        <v>113000</v>
      </c>
      <c r="T26" s="103"/>
      <c r="U26" s="103">
        <f>U27+U28+U29</f>
        <v>0</v>
      </c>
      <c r="V26" s="103">
        <f>V27+V28+V29</f>
        <v>13000</v>
      </c>
      <c r="W26" s="103">
        <f>W27+W28+W29</f>
        <v>17500</v>
      </c>
      <c r="X26" s="103">
        <f t="shared" si="46"/>
        <v>30500</v>
      </c>
      <c r="Y26" s="103">
        <f t="shared" si="47"/>
        <v>26.991150442477878</v>
      </c>
      <c r="Z26" s="194"/>
      <c r="AA26" s="103">
        <f>AA27+AA28+AA29</f>
        <v>9500</v>
      </c>
      <c r="AB26" s="103">
        <f>AB27+AB28+AB29</f>
        <v>11500</v>
      </c>
      <c r="AC26" s="103">
        <f>AC27+AC28+AC29</f>
        <v>10500</v>
      </c>
      <c r="AD26" s="103">
        <f t="shared" si="48"/>
        <v>31500</v>
      </c>
      <c r="AE26" s="103">
        <f t="shared" ref="AE26:AE89" si="57">AD26/(S26/100)</f>
        <v>27.876106194690266</v>
      </c>
      <c r="AF26" s="194"/>
      <c r="AG26" s="103">
        <f t="shared" si="49"/>
        <v>62000</v>
      </c>
      <c r="AH26" s="103">
        <f t="shared" si="50"/>
        <v>54.86725663716814</v>
      </c>
      <c r="AI26" s="194"/>
      <c r="AJ26" s="103">
        <f>AJ27+AJ28+AJ29</f>
        <v>11000</v>
      </c>
      <c r="AK26" s="103">
        <f>AK27+AK28+AK29</f>
        <v>10000</v>
      </c>
      <c r="AL26" s="103">
        <f>AL27+AL28+AL29</f>
        <v>10500</v>
      </c>
      <c r="AM26" s="103">
        <f t="shared" si="51"/>
        <v>31500</v>
      </c>
      <c r="AN26" s="103">
        <f t="shared" ref="AN26:AN89" si="58">AM26/(S26/100)</f>
        <v>27.876106194690266</v>
      </c>
      <c r="AO26" s="194"/>
      <c r="AP26" s="103">
        <f>AP27+AP28+AP29</f>
        <v>6500</v>
      </c>
      <c r="AQ26" s="103">
        <f>AQ27+AQ28+AQ29</f>
        <v>6500</v>
      </c>
      <c r="AR26" s="103">
        <f>AR27+AR28+AR29</f>
        <v>6500</v>
      </c>
      <c r="AS26" s="103">
        <f t="shared" si="52"/>
        <v>19500</v>
      </c>
      <c r="AT26" s="103">
        <f t="shared" ref="AT26:AT89" si="59">AS26/(S26/100)</f>
        <v>17.256637168141594</v>
      </c>
      <c r="AU26" s="194"/>
      <c r="AV26" s="103">
        <f t="shared" si="53"/>
        <v>51000</v>
      </c>
      <c r="AW26" s="103">
        <f t="shared" si="54"/>
        <v>45.13274336283186</v>
      </c>
      <c r="AX26" s="194"/>
      <c r="AY26" s="103">
        <f t="shared" si="55"/>
        <v>113000</v>
      </c>
      <c r="AZ26" s="103">
        <f t="shared" si="56"/>
        <v>100</v>
      </c>
      <c r="BA26" s="194"/>
      <c r="BB26" s="102">
        <f t="shared" si="40"/>
        <v>0</v>
      </c>
      <c r="BC26" s="103">
        <f t="shared" si="41"/>
        <v>0</v>
      </c>
      <c r="BD26" s="103">
        <f t="shared" si="42"/>
        <v>113000</v>
      </c>
      <c r="BE26" s="93"/>
    </row>
    <row r="27" spans="1:57" s="195" customFormat="1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54</v>
      </c>
      <c r="O27" s="129">
        <v>112000</v>
      </c>
      <c r="P27" s="117">
        <v>84000</v>
      </c>
      <c r="Q27" s="117">
        <v>87000</v>
      </c>
      <c r="R27" s="117">
        <v>91000</v>
      </c>
      <c r="S27" s="117">
        <v>84000</v>
      </c>
      <c r="T27" s="117"/>
      <c r="U27" s="117"/>
      <c r="V27" s="117">
        <v>13000</v>
      </c>
      <c r="W27" s="117">
        <v>7500</v>
      </c>
      <c r="X27" s="117">
        <f t="shared" si="46"/>
        <v>20500</v>
      </c>
      <c r="Y27" s="144">
        <f t="shared" si="47"/>
        <v>24.404761904761905</v>
      </c>
      <c r="Z27" s="194"/>
      <c r="AA27" s="117">
        <v>6000</v>
      </c>
      <c r="AB27" s="117">
        <v>8000</v>
      </c>
      <c r="AC27" s="117">
        <v>7500</v>
      </c>
      <c r="AD27" s="117">
        <f t="shared" si="48"/>
        <v>21500</v>
      </c>
      <c r="AE27" s="144">
        <f t="shared" si="57"/>
        <v>25.595238095238095</v>
      </c>
      <c r="AF27" s="194"/>
      <c r="AG27" s="117">
        <f t="shared" si="49"/>
        <v>42000</v>
      </c>
      <c r="AH27" s="117">
        <f t="shared" si="50"/>
        <v>50</v>
      </c>
      <c r="AI27" s="194"/>
      <c r="AJ27" s="117">
        <v>8500</v>
      </c>
      <c r="AK27" s="117">
        <v>7500</v>
      </c>
      <c r="AL27" s="117">
        <v>8000</v>
      </c>
      <c r="AM27" s="117">
        <f t="shared" si="51"/>
        <v>24000</v>
      </c>
      <c r="AN27" s="144">
        <f t="shared" si="58"/>
        <v>28.571428571428573</v>
      </c>
      <c r="AO27" s="194"/>
      <c r="AP27" s="117">
        <v>6000</v>
      </c>
      <c r="AQ27" s="117">
        <v>6000</v>
      </c>
      <c r="AR27" s="117">
        <v>6000</v>
      </c>
      <c r="AS27" s="117">
        <f t="shared" si="52"/>
        <v>18000</v>
      </c>
      <c r="AT27" s="144">
        <f t="shared" si="59"/>
        <v>21.428571428571427</v>
      </c>
      <c r="AU27" s="194"/>
      <c r="AV27" s="117">
        <f t="shared" si="53"/>
        <v>42000</v>
      </c>
      <c r="AW27" s="117">
        <f t="shared" si="54"/>
        <v>50</v>
      </c>
      <c r="AX27" s="194"/>
      <c r="AY27" s="117">
        <f t="shared" si="55"/>
        <v>84000</v>
      </c>
      <c r="AZ27" s="117">
        <f t="shared" si="56"/>
        <v>100</v>
      </c>
      <c r="BA27" s="194"/>
      <c r="BB27" s="117">
        <f t="shared" si="40"/>
        <v>0</v>
      </c>
      <c r="BC27" s="117">
        <f t="shared" si="41"/>
        <v>0</v>
      </c>
      <c r="BD27" s="117">
        <f t="shared" si="42"/>
        <v>84000</v>
      </c>
      <c r="BE27" s="93"/>
    </row>
    <row r="28" spans="1:57" s="195" customFormat="1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3</v>
      </c>
      <c r="L28" s="330"/>
      <c r="M28" s="94"/>
      <c r="N28" s="128" t="s">
        <v>66</v>
      </c>
      <c r="O28" s="129">
        <v>6000</v>
      </c>
      <c r="P28" s="117">
        <v>6000</v>
      </c>
      <c r="Q28" s="117">
        <v>6000</v>
      </c>
      <c r="R28" s="117">
        <v>6000</v>
      </c>
      <c r="S28" s="117">
        <v>6000</v>
      </c>
      <c r="T28" s="117"/>
      <c r="U28" s="117"/>
      <c r="V28" s="117"/>
      <c r="W28" s="117">
        <v>2000</v>
      </c>
      <c r="X28" s="117">
        <f t="shared" si="46"/>
        <v>2000</v>
      </c>
      <c r="Y28" s="144">
        <f t="shared" si="47"/>
        <v>33.333333333333336</v>
      </c>
      <c r="Z28" s="36"/>
      <c r="AA28" s="117">
        <v>500</v>
      </c>
      <c r="AB28" s="117">
        <v>500</v>
      </c>
      <c r="AC28" s="117"/>
      <c r="AD28" s="117">
        <f t="shared" si="48"/>
        <v>1000</v>
      </c>
      <c r="AE28" s="144">
        <f t="shared" si="57"/>
        <v>16.666666666666668</v>
      </c>
      <c r="AF28" s="36"/>
      <c r="AG28" s="117">
        <f t="shared" si="49"/>
        <v>3000</v>
      </c>
      <c r="AH28" s="117">
        <f t="shared" si="50"/>
        <v>50</v>
      </c>
      <c r="AI28" s="36"/>
      <c r="AJ28" s="117">
        <v>500</v>
      </c>
      <c r="AK28" s="117">
        <v>500</v>
      </c>
      <c r="AL28" s="117">
        <v>500</v>
      </c>
      <c r="AM28" s="117">
        <f t="shared" si="51"/>
        <v>1500</v>
      </c>
      <c r="AN28" s="144">
        <f t="shared" si="58"/>
        <v>25</v>
      </c>
      <c r="AO28" s="36"/>
      <c r="AP28" s="117">
        <v>500</v>
      </c>
      <c r="AQ28" s="117">
        <v>500</v>
      </c>
      <c r="AR28" s="117">
        <v>500</v>
      </c>
      <c r="AS28" s="117">
        <f t="shared" si="52"/>
        <v>1500</v>
      </c>
      <c r="AT28" s="144">
        <f t="shared" si="59"/>
        <v>25</v>
      </c>
      <c r="AU28" s="194"/>
      <c r="AV28" s="117">
        <f t="shared" si="53"/>
        <v>3000</v>
      </c>
      <c r="AW28" s="117">
        <f t="shared" si="54"/>
        <v>50</v>
      </c>
      <c r="AX28" s="194"/>
      <c r="AY28" s="117">
        <f t="shared" si="55"/>
        <v>6000</v>
      </c>
      <c r="AZ28" s="117">
        <f t="shared" si="56"/>
        <v>100</v>
      </c>
      <c r="BA28" s="194"/>
      <c r="BB28" s="117">
        <f t="shared" si="40"/>
        <v>0</v>
      </c>
      <c r="BC28" s="117">
        <f t="shared" si="41"/>
        <v>0</v>
      </c>
      <c r="BD28" s="117">
        <f t="shared" si="42"/>
        <v>6000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5</v>
      </c>
      <c r="L29" s="330"/>
      <c r="M29" s="94"/>
      <c r="N29" s="128" t="s">
        <v>55</v>
      </c>
      <c r="O29" s="129">
        <v>21000</v>
      </c>
      <c r="P29" s="117">
        <v>23000</v>
      </c>
      <c r="Q29" s="117">
        <v>24000</v>
      </c>
      <c r="R29" s="117">
        <v>25000</v>
      </c>
      <c r="S29" s="117">
        <v>23000</v>
      </c>
      <c r="T29" s="117"/>
      <c r="U29" s="117"/>
      <c r="V29" s="117"/>
      <c r="W29" s="117">
        <v>8000</v>
      </c>
      <c r="X29" s="117">
        <f t="shared" si="46"/>
        <v>8000</v>
      </c>
      <c r="Y29" s="144">
        <f t="shared" si="47"/>
        <v>34.782608695652172</v>
      </c>
      <c r="Z29" s="331"/>
      <c r="AA29" s="117">
        <v>3000</v>
      </c>
      <c r="AB29" s="117">
        <v>3000</v>
      </c>
      <c r="AC29" s="117">
        <v>3000</v>
      </c>
      <c r="AD29" s="117">
        <f t="shared" si="48"/>
        <v>9000</v>
      </c>
      <c r="AE29" s="144">
        <f t="shared" si="57"/>
        <v>39.130434782608695</v>
      </c>
      <c r="AF29" s="331"/>
      <c r="AG29" s="117">
        <f t="shared" si="49"/>
        <v>17000</v>
      </c>
      <c r="AH29" s="117">
        <f t="shared" si="50"/>
        <v>73.913043478260875</v>
      </c>
      <c r="AI29" s="331"/>
      <c r="AJ29" s="117">
        <v>2000</v>
      </c>
      <c r="AK29" s="117">
        <v>2000</v>
      </c>
      <c r="AL29" s="117">
        <v>2000</v>
      </c>
      <c r="AM29" s="117">
        <f t="shared" si="51"/>
        <v>6000</v>
      </c>
      <c r="AN29" s="144">
        <f t="shared" si="58"/>
        <v>26.086956521739129</v>
      </c>
      <c r="AO29" s="331"/>
      <c r="AP29" s="117"/>
      <c r="AQ29" s="117"/>
      <c r="AR29" s="117"/>
      <c r="AS29" s="117">
        <f t="shared" si="52"/>
        <v>0</v>
      </c>
      <c r="AT29" s="144">
        <f t="shared" si="59"/>
        <v>0</v>
      </c>
      <c r="AU29" s="331"/>
      <c r="AV29" s="117">
        <f t="shared" si="53"/>
        <v>6000</v>
      </c>
      <c r="AW29" s="117">
        <f t="shared" si="54"/>
        <v>26.086956521739129</v>
      </c>
      <c r="AX29" s="331"/>
      <c r="AY29" s="117">
        <f t="shared" si="55"/>
        <v>23000</v>
      </c>
      <c r="AZ29" s="117">
        <f t="shared" si="56"/>
        <v>100</v>
      </c>
      <c r="BA29" s="331"/>
      <c r="BB29" s="117">
        <f t="shared" si="40"/>
        <v>0</v>
      </c>
      <c r="BC29" s="117">
        <f t="shared" si="41"/>
        <v>0</v>
      </c>
      <c r="BD29" s="117">
        <f t="shared" si="42"/>
        <v>23000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124" t="s">
        <v>84</v>
      </c>
      <c r="K30" s="82"/>
      <c r="L30" s="83"/>
      <c r="M30" s="77"/>
      <c r="N30" s="101" t="s">
        <v>120</v>
      </c>
      <c r="O30" s="102">
        <v>897000</v>
      </c>
      <c r="P30" s="103">
        <f>P31</f>
        <v>956000</v>
      </c>
      <c r="Q30" s="125">
        <f>Q31</f>
        <v>1016000</v>
      </c>
      <c r="R30" s="126">
        <f>R31</f>
        <v>1075000</v>
      </c>
      <c r="S30" s="103">
        <f>S31</f>
        <v>956000</v>
      </c>
      <c r="T30" s="103"/>
      <c r="U30" s="103">
        <f>U31</f>
        <v>0</v>
      </c>
      <c r="V30" s="103">
        <f>V31</f>
        <v>0</v>
      </c>
      <c r="W30" s="103">
        <f>W31</f>
        <v>270000</v>
      </c>
      <c r="X30" s="103">
        <f t="shared" si="46"/>
        <v>270000</v>
      </c>
      <c r="Y30" s="103">
        <f t="shared" si="47"/>
        <v>28.242677824267783</v>
      </c>
      <c r="AA30" s="103">
        <f>AA31</f>
        <v>74000</v>
      </c>
      <c r="AB30" s="103">
        <f>AB31</f>
        <v>74000</v>
      </c>
      <c r="AC30" s="103">
        <f>AC31</f>
        <v>74000</v>
      </c>
      <c r="AD30" s="103">
        <f t="shared" si="48"/>
        <v>222000</v>
      </c>
      <c r="AE30" s="103">
        <f t="shared" si="57"/>
        <v>23.221757322175733</v>
      </c>
      <c r="AG30" s="103">
        <f t="shared" si="49"/>
        <v>492000</v>
      </c>
      <c r="AH30" s="103">
        <f t="shared" si="50"/>
        <v>51.464435146443513</v>
      </c>
      <c r="AJ30" s="103">
        <f>AJ31</f>
        <v>87000</v>
      </c>
      <c r="AK30" s="103">
        <f>AK31</f>
        <v>87000</v>
      </c>
      <c r="AL30" s="103">
        <f>AL31</f>
        <v>87000</v>
      </c>
      <c r="AM30" s="103">
        <f t="shared" si="51"/>
        <v>261000</v>
      </c>
      <c r="AN30" s="103">
        <f t="shared" si="58"/>
        <v>27.301255230125523</v>
      </c>
      <c r="AP30" s="103">
        <f>AP31</f>
        <v>71000</v>
      </c>
      <c r="AQ30" s="103">
        <f>AQ31</f>
        <v>71000</v>
      </c>
      <c r="AR30" s="103">
        <f>AR31</f>
        <v>61000</v>
      </c>
      <c r="AS30" s="103">
        <f t="shared" si="52"/>
        <v>203000</v>
      </c>
      <c r="AT30" s="103">
        <f t="shared" si="59"/>
        <v>21.234309623430963</v>
      </c>
      <c r="AV30" s="103">
        <f t="shared" si="53"/>
        <v>464000</v>
      </c>
      <c r="AW30" s="103">
        <f t="shared" si="54"/>
        <v>48.535564853556487</v>
      </c>
      <c r="AY30" s="103">
        <f t="shared" si="55"/>
        <v>956000</v>
      </c>
      <c r="AZ30" s="103">
        <f t="shared" si="56"/>
        <v>100</v>
      </c>
      <c r="BB30" s="102">
        <f t="shared" si="40"/>
        <v>0</v>
      </c>
      <c r="BC30" s="103">
        <f t="shared" si="41"/>
        <v>0</v>
      </c>
      <c r="BD30" s="103">
        <f t="shared" si="42"/>
        <v>956000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81"/>
      <c r="J31" s="78"/>
      <c r="K31" s="127">
        <v>3</v>
      </c>
      <c r="L31" s="83"/>
      <c r="M31" s="77"/>
      <c r="N31" s="128" t="s">
        <v>129</v>
      </c>
      <c r="O31" s="129">
        <v>897000</v>
      </c>
      <c r="P31" s="117">
        <v>956000</v>
      </c>
      <c r="Q31" s="117">
        <v>1016000</v>
      </c>
      <c r="R31" s="117">
        <v>1075000</v>
      </c>
      <c r="S31" s="117">
        <v>956000</v>
      </c>
      <c r="T31" s="117"/>
      <c r="U31" s="117"/>
      <c r="V31" s="117"/>
      <c r="W31" s="117">
        <v>270000</v>
      </c>
      <c r="X31" s="117">
        <f>U31+V31+W31</f>
        <v>270000</v>
      </c>
      <c r="Y31" s="117">
        <f>X31/(S31/100)</f>
        <v>28.242677824267783</v>
      </c>
      <c r="AA31" s="117">
        <v>74000</v>
      </c>
      <c r="AB31" s="117">
        <v>74000</v>
      </c>
      <c r="AC31" s="117">
        <v>74000</v>
      </c>
      <c r="AD31" s="117">
        <f>AA31+AB31+AC31</f>
        <v>222000</v>
      </c>
      <c r="AE31" s="117">
        <f t="shared" si="57"/>
        <v>23.221757322175733</v>
      </c>
      <c r="AG31" s="117">
        <f>X31+AD31</f>
        <v>492000</v>
      </c>
      <c r="AH31" s="117">
        <f>AG31/(S31/100)</f>
        <v>51.464435146443513</v>
      </c>
      <c r="AJ31" s="117">
        <v>87000</v>
      </c>
      <c r="AK31" s="117">
        <v>87000</v>
      </c>
      <c r="AL31" s="117">
        <v>87000</v>
      </c>
      <c r="AM31" s="117">
        <f>AJ31+AK31+AL31</f>
        <v>261000</v>
      </c>
      <c r="AN31" s="117">
        <f t="shared" si="58"/>
        <v>27.301255230125523</v>
      </c>
      <c r="AP31" s="117">
        <v>71000</v>
      </c>
      <c r="AQ31" s="117">
        <v>71000</v>
      </c>
      <c r="AR31" s="117">
        <v>61000</v>
      </c>
      <c r="AS31" s="117">
        <f>AP31+AQ31+AR31</f>
        <v>203000</v>
      </c>
      <c r="AT31" s="117">
        <f t="shared" si="59"/>
        <v>21.234309623430963</v>
      </c>
      <c r="AV31" s="117">
        <f>AM31+AS31</f>
        <v>464000</v>
      </c>
      <c r="AW31" s="117">
        <f>AV31/(S31/100)</f>
        <v>48.535564853556487</v>
      </c>
      <c r="AY31" s="117">
        <f>AG31+AV31</f>
        <v>956000</v>
      </c>
      <c r="AZ31" s="117">
        <f>AY31/(S31/100)</f>
        <v>100</v>
      </c>
      <c r="BB31" s="117">
        <f t="shared" si="40"/>
        <v>0</v>
      </c>
      <c r="BC31" s="117">
        <f t="shared" si="41"/>
        <v>0</v>
      </c>
      <c r="BD31" s="117">
        <f t="shared" si="42"/>
        <v>956000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104"/>
      <c r="H32" s="457" t="s">
        <v>89</v>
      </c>
      <c r="I32" s="458"/>
      <c r="J32" s="459"/>
      <c r="K32" s="460"/>
      <c r="L32" s="461"/>
      <c r="M32" s="462"/>
      <c r="N32" s="463" t="s">
        <v>130</v>
      </c>
      <c r="O32" s="464">
        <v>422000</v>
      </c>
      <c r="P32" s="465">
        <f t="shared" ref="P32:S33" si="60">P33</f>
        <v>488000</v>
      </c>
      <c r="Q32" s="466">
        <f t="shared" si="60"/>
        <v>533000</v>
      </c>
      <c r="R32" s="467">
        <f t="shared" si="60"/>
        <v>557000</v>
      </c>
      <c r="S32" s="465">
        <f t="shared" si="60"/>
        <v>488000</v>
      </c>
      <c r="T32" s="465"/>
      <c r="U32" s="465">
        <f>U33</f>
        <v>0</v>
      </c>
      <c r="V32" s="465">
        <f>V33</f>
        <v>6000</v>
      </c>
      <c r="W32" s="465">
        <f>W419+W33+W109+W165+W363</f>
        <v>24000</v>
      </c>
      <c r="X32" s="465">
        <f t="shared" ref="X32:X78" si="61">U32+V32+W32</f>
        <v>30000</v>
      </c>
      <c r="Y32" s="465">
        <f t="shared" ref="Y32:Y95" si="62">X32/(S32/100)</f>
        <v>6.1475409836065573</v>
      </c>
      <c r="Z32" s="413"/>
      <c r="AA32" s="465">
        <f>AA33</f>
        <v>79000</v>
      </c>
      <c r="AB32" s="465">
        <f>AB33</f>
        <v>79000</v>
      </c>
      <c r="AC32" s="465">
        <f>AC419+AC33+AC109+AC165+AC363</f>
        <v>79000</v>
      </c>
      <c r="AD32" s="465">
        <f t="shared" ref="AD32:AD78" si="63">AA32+AB32+AC32</f>
        <v>237000</v>
      </c>
      <c r="AE32" s="465">
        <f t="shared" si="57"/>
        <v>48.565573770491802</v>
      </c>
      <c r="AF32" s="413"/>
      <c r="AG32" s="465">
        <f t="shared" ref="AG32:AG95" si="64">X32+AD32</f>
        <v>267000</v>
      </c>
      <c r="AH32" s="465">
        <f t="shared" ref="AH32:AH95" si="65">AG32/(S32/100)</f>
        <v>54.713114754098363</v>
      </c>
      <c r="AI32" s="413"/>
      <c r="AJ32" s="465">
        <f>AJ33</f>
        <v>46000</v>
      </c>
      <c r="AK32" s="465">
        <f>AK33</f>
        <v>43000</v>
      </c>
      <c r="AL32" s="465">
        <f>AL419+AL33+AL109+AL165+AL363</f>
        <v>43000</v>
      </c>
      <c r="AM32" s="465">
        <f t="shared" ref="AM32:AM78" si="66">AJ32+AK32+AL32</f>
        <v>132000</v>
      </c>
      <c r="AN32" s="465">
        <f t="shared" si="58"/>
        <v>27.049180327868854</v>
      </c>
      <c r="AO32" s="413"/>
      <c r="AP32" s="465">
        <f>AP33</f>
        <v>27000</v>
      </c>
      <c r="AQ32" s="465">
        <f>AQ33</f>
        <v>27000</v>
      </c>
      <c r="AR32" s="465">
        <f>AR419+AR33+AR109+AR165+AR363</f>
        <v>35000</v>
      </c>
      <c r="AS32" s="465">
        <f t="shared" ref="AS32:AS78" si="67">AP32+AQ32+AR32</f>
        <v>89000</v>
      </c>
      <c r="AT32" s="465">
        <f t="shared" si="59"/>
        <v>18.237704918032787</v>
      </c>
      <c r="AU32" s="413"/>
      <c r="AV32" s="465">
        <f t="shared" ref="AV32:AV78" si="68">AM32+AS32</f>
        <v>221000</v>
      </c>
      <c r="AW32" s="465">
        <f t="shared" ref="AW32:AW95" si="69">AV32/(S32/100)</f>
        <v>45.286885245901637</v>
      </c>
      <c r="AX32" s="413"/>
      <c r="AY32" s="465">
        <f t="shared" ref="AY32:AY95" si="70">AG32+AV32</f>
        <v>488000</v>
      </c>
      <c r="AZ32" s="465">
        <f t="shared" ref="AZ32:AZ95" si="71">AY32/(S32/100)</f>
        <v>100</v>
      </c>
      <c r="BB32" s="339">
        <f t="shared" si="40"/>
        <v>0</v>
      </c>
      <c r="BC32" s="340">
        <f t="shared" si="41"/>
        <v>0</v>
      </c>
      <c r="BD32" s="340">
        <f t="shared" si="42"/>
        <v>488000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118">
        <v>2</v>
      </c>
      <c r="J33" s="78"/>
      <c r="K33" s="82"/>
      <c r="L33" s="83"/>
      <c r="M33" s="77"/>
      <c r="N33" s="119" t="s">
        <v>51</v>
      </c>
      <c r="O33" s="120">
        <v>422000</v>
      </c>
      <c r="P33" s="121">
        <f t="shared" si="60"/>
        <v>488000</v>
      </c>
      <c r="Q33" s="122">
        <f t="shared" si="60"/>
        <v>533000</v>
      </c>
      <c r="R33" s="123">
        <f t="shared" si="60"/>
        <v>557000</v>
      </c>
      <c r="S33" s="121">
        <f t="shared" si="60"/>
        <v>488000</v>
      </c>
      <c r="T33" s="121"/>
      <c r="U33" s="121">
        <f>U34</f>
        <v>0</v>
      </c>
      <c r="V33" s="121">
        <f>V34</f>
        <v>6000</v>
      </c>
      <c r="W33" s="121">
        <f>W420+W34+W110+W166+W364</f>
        <v>24000</v>
      </c>
      <c r="X33" s="121">
        <f t="shared" si="61"/>
        <v>30000</v>
      </c>
      <c r="Y33" s="121">
        <f t="shared" si="62"/>
        <v>6.1475409836065573</v>
      </c>
      <c r="AA33" s="121">
        <f>AA34</f>
        <v>79000</v>
      </c>
      <c r="AB33" s="121">
        <f>AB34</f>
        <v>79000</v>
      </c>
      <c r="AC33" s="121">
        <f>AC420+AC34+AC110+AC166+AC364</f>
        <v>79000</v>
      </c>
      <c r="AD33" s="121">
        <f t="shared" si="63"/>
        <v>237000</v>
      </c>
      <c r="AE33" s="121">
        <f t="shared" si="57"/>
        <v>48.565573770491802</v>
      </c>
      <c r="AG33" s="121">
        <f t="shared" si="64"/>
        <v>267000</v>
      </c>
      <c r="AH33" s="121">
        <f t="shared" si="65"/>
        <v>54.713114754098363</v>
      </c>
      <c r="AJ33" s="121">
        <f>AJ34</f>
        <v>46000</v>
      </c>
      <c r="AK33" s="121">
        <f>AK34</f>
        <v>43000</v>
      </c>
      <c r="AL33" s="121">
        <f>AL420+AL34+AL110+AL166+AL364</f>
        <v>43000</v>
      </c>
      <c r="AM33" s="121">
        <f t="shared" si="66"/>
        <v>132000</v>
      </c>
      <c r="AN33" s="121">
        <f t="shared" si="58"/>
        <v>27.049180327868854</v>
      </c>
      <c r="AP33" s="121">
        <f>AP34</f>
        <v>27000</v>
      </c>
      <c r="AQ33" s="121">
        <f>AQ34</f>
        <v>27000</v>
      </c>
      <c r="AR33" s="121">
        <f>AR420+AR34+AR110+AR166+AR364</f>
        <v>35000</v>
      </c>
      <c r="AS33" s="121">
        <f t="shared" si="67"/>
        <v>89000</v>
      </c>
      <c r="AT33" s="121">
        <f t="shared" si="59"/>
        <v>18.237704918032787</v>
      </c>
      <c r="AV33" s="121">
        <f t="shared" si="68"/>
        <v>221000</v>
      </c>
      <c r="AW33" s="121">
        <f t="shared" si="69"/>
        <v>45.286885245901637</v>
      </c>
      <c r="AY33" s="121">
        <f t="shared" si="70"/>
        <v>488000</v>
      </c>
      <c r="AZ33" s="121">
        <f t="shared" si="71"/>
        <v>100</v>
      </c>
      <c r="BB33" s="120">
        <f t="shared" si="40"/>
        <v>0</v>
      </c>
      <c r="BC33" s="121">
        <f t="shared" si="41"/>
        <v>0</v>
      </c>
      <c r="BD33" s="121">
        <f t="shared" si="42"/>
        <v>488000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124" t="s">
        <v>52</v>
      </c>
      <c r="K34" s="82"/>
      <c r="L34" s="83"/>
      <c r="M34" s="77"/>
      <c r="N34" s="101" t="s">
        <v>53</v>
      </c>
      <c r="O34" s="102">
        <v>422000</v>
      </c>
      <c r="P34" s="103">
        <f>P35+P36+P37+P38+P39</f>
        <v>488000</v>
      </c>
      <c r="Q34" s="125">
        <f>Q35+Q36+Q37+Q38+Q39</f>
        <v>533000</v>
      </c>
      <c r="R34" s="126">
        <f>R35+R36+R37+R38+R39</f>
        <v>557000</v>
      </c>
      <c r="S34" s="103">
        <f>S35+S36+S37+S38+S39</f>
        <v>488000</v>
      </c>
      <c r="T34" s="103"/>
      <c r="U34" s="103">
        <f>U35+U36+U37+U38+U39</f>
        <v>0</v>
      </c>
      <c r="V34" s="103">
        <f>V35+V36+V37+V38+V39</f>
        <v>6000</v>
      </c>
      <c r="W34" s="103">
        <f>W35+W36+W37+W38+W39</f>
        <v>24000</v>
      </c>
      <c r="X34" s="103">
        <f>X35+X36+X37+X38+X39</f>
        <v>30000</v>
      </c>
      <c r="Y34" s="103">
        <f t="shared" si="62"/>
        <v>6.1475409836065573</v>
      </c>
      <c r="AA34" s="103">
        <f>AA35+AA36+AA37+AA38+AA39</f>
        <v>79000</v>
      </c>
      <c r="AB34" s="103">
        <f>AB35+AB36+AB37+AB38+AB39</f>
        <v>79000</v>
      </c>
      <c r="AC34" s="103">
        <f>AC35+AC36+AC37+AC38+AC39</f>
        <v>79000</v>
      </c>
      <c r="AD34" s="103">
        <f>AD35+AD36+AD37+AD38+AD39</f>
        <v>237000</v>
      </c>
      <c r="AE34" s="103">
        <f t="shared" si="57"/>
        <v>48.565573770491802</v>
      </c>
      <c r="AG34" s="103">
        <f t="shared" si="64"/>
        <v>267000</v>
      </c>
      <c r="AH34" s="103">
        <f t="shared" si="65"/>
        <v>54.713114754098363</v>
      </c>
      <c r="AJ34" s="103">
        <f>AJ35+AJ36+AJ37+AJ38+AJ39</f>
        <v>46000</v>
      </c>
      <c r="AK34" s="103">
        <f>AK35+AK36+AK37+AK38+AK39</f>
        <v>43000</v>
      </c>
      <c r="AL34" s="103">
        <f>AL35+AL36+AL37+AL38+AL39</f>
        <v>43000</v>
      </c>
      <c r="AM34" s="103">
        <f>AM35+AM36+AM37+AM38+AM39</f>
        <v>132000</v>
      </c>
      <c r="AN34" s="103">
        <f t="shared" si="58"/>
        <v>27.049180327868854</v>
      </c>
      <c r="AP34" s="103">
        <f>AP35+AP36+AP37+AP38+AP39</f>
        <v>27000</v>
      </c>
      <c r="AQ34" s="103">
        <f>AQ35+AQ36+AQ37+AQ38+AQ39</f>
        <v>27000</v>
      </c>
      <c r="AR34" s="103">
        <f>AR35+AR36+AR37+AR38+AR39</f>
        <v>35000</v>
      </c>
      <c r="AS34" s="103">
        <f>AS35+AS36+AS37+AS38+AS39</f>
        <v>89000</v>
      </c>
      <c r="AT34" s="103">
        <f t="shared" si="59"/>
        <v>18.237704918032787</v>
      </c>
      <c r="AV34" s="103">
        <f>AV35+AV36+AV37+AV38+AV39</f>
        <v>221000</v>
      </c>
      <c r="AW34" s="103">
        <f t="shared" ref="AW34:AW39" si="72">AV34/(P34/100)</f>
        <v>45.286885245901637</v>
      </c>
      <c r="AY34" s="103">
        <f t="shared" si="70"/>
        <v>488000</v>
      </c>
      <c r="AZ34" s="103">
        <f t="shared" si="71"/>
        <v>100</v>
      </c>
      <c r="BB34" s="102">
        <f t="shared" si="40"/>
        <v>0</v>
      </c>
      <c r="BC34" s="103">
        <f t="shared" ref="BC34:BC39" si="73">BB34/(P34/100)</f>
        <v>0</v>
      </c>
      <c r="BD34" s="103">
        <f t="shared" si="42"/>
        <v>488000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78"/>
      <c r="K35" s="127">
        <v>1</v>
      </c>
      <c r="L35" s="330"/>
      <c r="M35" s="94"/>
      <c r="N35" s="128" t="s">
        <v>131</v>
      </c>
      <c r="O35" s="129">
        <v>22000</v>
      </c>
      <c r="P35" s="117">
        <v>54000</v>
      </c>
      <c r="Q35" s="117">
        <v>59000</v>
      </c>
      <c r="R35" s="117">
        <v>62000</v>
      </c>
      <c r="S35" s="117">
        <v>54000</v>
      </c>
      <c r="T35" s="117"/>
      <c r="U35" s="117"/>
      <c r="V35" s="117"/>
      <c r="W35" s="117">
        <v>1000</v>
      </c>
      <c r="X35" s="117">
        <f>SUM(U35:W35)</f>
        <v>1000</v>
      </c>
      <c r="Y35" s="103">
        <f t="shared" si="62"/>
        <v>1.8518518518518519</v>
      </c>
      <c r="AA35" s="117">
        <v>9000</v>
      </c>
      <c r="AB35" s="117">
        <v>9000</v>
      </c>
      <c r="AC35" s="117">
        <v>9000</v>
      </c>
      <c r="AD35" s="117">
        <f>SUM(AA35:AC35)</f>
        <v>27000</v>
      </c>
      <c r="AE35" s="117">
        <f t="shared" si="57"/>
        <v>50</v>
      </c>
      <c r="AG35" s="117">
        <f t="shared" si="64"/>
        <v>28000</v>
      </c>
      <c r="AH35" s="117">
        <f t="shared" si="65"/>
        <v>51.851851851851855</v>
      </c>
      <c r="AJ35" s="117">
        <v>5000</v>
      </c>
      <c r="AK35" s="117">
        <v>5000</v>
      </c>
      <c r="AL35" s="117">
        <v>5000</v>
      </c>
      <c r="AM35" s="117">
        <f>SUM(AJ35:AL35)</f>
        <v>15000</v>
      </c>
      <c r="AN35" s="117">
        <f t="shared" si="58"/>
        <v>27.777777777777779</v>
      </c>
      <c r="AP35" s="117">
        <v>3000</v>
      </c>
      <c r="AQ35" s="117">
        <v>3000</v>
      </c>
      <c r="AR35" s="117">
        <v>5000</v>
      </c>
      <c r="AS35" s="117">
        <f>SUM(AP35:AR35)</f>
        <v>11000</v>
      </c>
      <c r="AT35" s="117">
        <f t="shared" si="59"/>
        <v>20.37037037037037</v>
      </c>
      <c r="AV35" s="117">
        <f>AM35+AS35</f>
        <v>26000</v>
      </c>
      <c r="AW35" s="117">
        <f t="shared" si="72"/>
        <v>48.148148148148145</v>
      </c>
      <c r="AY35" s="117">
        <f t="shared" si="70"/>
        <v>54000</v>
      </c>
      <c r="AZ35" s="117">
        <f t="shared" si="71"/>
        <v>100</v>
      </c>
      <c r="BB35" s="117">
        <f t="shared" si="40"/>
        <v>0</v>
      </c>
      <c r="BC35" s="117">
        <f t="shared" si="73"/>
        <v>0</v>
      </c>
      <c r="BD35" s="117">
        <f t="shared" si="42"/>
        <v>54000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78"/>
      <c r="K36" s="127">
        <v>2</v>
      </c>
      <c r="L36" s="330"/>
      <c r="M36" s="94"/>
      <c r="N36" s="128" t="s">
        <v>54</v>
      </c>
      <c r="O36" s="129">
        <v>0</v>
      </c>
      <c r="P36" s="117">
        <v>172000</v>
      </c>
      <c r="Q36" s="117">
        <v>178000</v>
      </c>
      <c r="R36" s="117">
        <v>186000</v>
      </c>
      <c r="S36" s="117">
        <v>172000</v>
      </c>
      <c r="T36" s="117"/>
      <c r="U36" s="117"/>
      <c r="V36" s="117"/>
      <c r="W36" s="117">
        <v>2000</v>
      </c>
      <c r="X36" s="117">
        <f>SUM(U36:W36)</f>
        <v>2000</v>
      </c>
      <c r="Y36" s="117">
        <f t="shared" si="62"/>
        <v>1.1627906976744187</v>
      </c>
      <c r="AA36" s="117">
        <v>30000</v>
      </c>
      <c r="AB36" s="117">
        <v>30000</v>
      </c>
      <c r="AC36" s="117">
        <v>30000</v>
      </c>
      <c r="AD36" s="117">
        <f>SUM(AA36:AC36)</f>
        <v>90000</v>
      </c>
      <c r="AE36" s="117">
        <f t="shared" si="57"/>
        <v>52.325581395348834</v>
      </c>
      <c r="AG36" s="117">
        <f t="shared" si="64"/>
        <v>92000</v>
      </c>
      <c r="AH36" s="117">
        <f t="shared" si="65"/>
        <v>53.488372093023258</v>
      </c>
      <c r="AJ36" s="117">
        <v>17000</v>
      </c>
      <c r="AK36" s="117">
        <v>15000</v>
      </c>
      <c r="AL36" s="117">
        <v>15000</v>
      </c>
      <c r="AM36" s="117">
        <f>SUM(AJ36:AL36)</f>
        <v>47000</v>
      </c>
      <c r="AN36" s="117">
        <f t="shared" si="58"/>
        <v>27.325581395348838</v>
      </c>
      <c r="AP36" s="117">
        <v>10000</v>
      </c>
      <c r="AQ36" s="117">
        <v>10000</v>
      </c>
      <c r="AR36" s="117">
        <v>13000</v>
      </c>
      <c r="AS36" s="117">
        <f>SUM(AP36:AR36)</f>
        <v>33000</v>
      </c>
      <c r="AT36" s="117">
        <f t="shared" si="59"/>
        <v>19.186046511627907</v>
      </c>
      <c r="AV36" s="117">
        <f>AM36+AS36</f>
        <v>80000</v>
      </c>
      <c r="AW36" s="117">
        <f t="shared" si="72"/>
        <v>46.511627906976742</v>
      </c>
      <c r="AY36" s="117">
        <f t="shared" si="70"/>
        <v>172000</v>
      </c>
      <c r="AZ36" s="117">
        <f t="shared" si="71"/>
        <v>100</v>
      </c>
      <c r="BB36" s="117">
        <f t="shared" si="40"/>
        <v>0</v>
      </c>
      <c r="BC36" s="117">
        <f t="shared" si="73"/>
        <v>0</v>
      </c>
      <c r="BD36" s="117">
        <f t="shared" si="42"/>
        <v>172000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5</v>
      </c>
      <c r="L37" s="330"/>
      <c r="M37" s="94"/>
      <c r="N37" s="128" t="s">
        <v>55</v>
      </c>
      <c r="O37" s="129">
        <v>375000</v>
      </c>
      <c r="P37" s="117">
        <v>15000</v>
      </c>
      <c r="Q37" s="117">
        <v>24000</v>
      </c>
      <c r="R37" s="117">
        <v>24000</v>
      </c>
      <c r="S37" s="117">
        <v>15000</v>
      </c>
      <c r="T37" s="117"/>
      <c r="U37" s="117"/>
      <c r="V37" s="117">
        <v>1000</v>
      </c>
      <c r="W37" s="117">
        <v>14000</v>
      </c>
      <c r="X37" s="117">
        <f>SUM(U37:W37)</f>
        <v>15000</v>
      </c>
      <c r="Y37" s="117">
        <f t="shared" si="62"/>
        <v>100</v>
      </c>
      <c r="AA37" s="117"/>
      <c r="AB37" s="117"/>
      <c r="AC37" s="117"/>
      <c r="AD37" s="117">
        <f>SUM(AA37:AC37)</f>
        <v>0</v>
      </c>
      <c r="AE37" s="117">
        <f t="shared" si="57"/>
        <v>0</v>
      </c>
      <c r="AG37" s="117">
        <f t="shared" si="64"/>
        <v>15000</v>
      </c>
      <c r="AH37" s="117">
        <f t="shared" si="65"/>
        <v>100</v>
      </c>
      <c r="AJ37" s="117"/>
      <c r="AK37" s="117"/>
      <c r="AL37" s="117"/>
      <c r="AM37" s="117">
        <f>SUM(AJ37:AL37)</f>
        <v>0</v>
      </c>
      <c r="AN37" s="117">
        <f t="shared" si="58"/>
        <v>0</v>
      </c>
      <c r="AP37" s="117"/>
      <c r="AQ37" s="117"/>
      <c r="AR37" s="117"/>
      <c r="AS37" s="117">
        <f>SUM(AP37:AR37)</f>
        <v>0</v>
      </c>
      <c r="AT37" s="117">
        <f t="shared" si="59"/>
        <v>0</v>
      </c>
      <c r="AV37" s="117">
        <f>AM37+AS37</f>
        <v>0</v>
      </c>
      <c r="AW37" s="117">
        <f t="shared" si="72"/>
        <v>0</v>
      </c>
      <c r="AY37" s="117">
        <f t="shared" si="70"/>
        <v>15000</v>
      </c>
      <c r="AZ37" s="117">
        <f t="shared" si="71"/>
        <v>100</v>
      </c>
      <c r="BB37" s="117">
        <f t="shared" si="40"/>
        <v>0</v>
      </c>
      <c r="BC37" s="117">
        <f t="shared" si="73"/>
        <v>0</v>
      </c>
      <c r="BD37" s="117">
        <f t="shared" si="42"/>
        <v>15000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78"/>
      <c r="K38" s="127">
        <v>7</v>
      </c>
      <c r="L38" s="83"/>
      <c r="M38" s="77"/>
      <c r="N38" s="128" t="s">
        <v>56</v>
      </c>
      <c r="O38" s="129">
        <v>0</v>
      </c>
      <c r="P38" s="117">
        <v>73000</v>
      </c>
      <c r="Q38" s="117">
        <v>85000</v>
      </c>
      <c r="R38" s="117">
        <v>89000</v>
      </c>
      <c r="S38" s="117">
        <v>73000</v>
      </c>
      <c r="T38" s="117"/>
      <c r="U38" s="117"/>
      <c r="V38" s="117">
        <v>5000</v>
      </c>
      <c r="W38" s="117"/>
      <c r="X38" s="117">
        <f>SUM(U38:W38)</f>
        <v>5000</v>
      </c>
      <c r="Y38" s="117">
        <f t="shared" si="62"/>
        <v>6.8493150684931505</v>
      </c>
      <c r="AA38" s="117">
        <v>11000</v>
      </c>
      <c r="AB38" s="117">
        <v>11000</v>
      </c>
      <c r="AC38" s="117">
        <v>11000</v>
      </c>
      <c r="AD38" s="117">
        <f>SUM(AA38:AC38)</f>
        <v>33000</v>
      </c>
      <c r="AE38" s="117">
        <f t="shared" si="57"/>
        <v>45.205479452054796</v>
      </c>
      <c r="AG38" s="117">
        <f t="shared" si="64"/>
        <v>38000</v>
      </c>
      <c r="AH38" s="117">
        <f t="shared" si="65"/>
        <v>52.054794520547944</v>
      </c>
      <c r="AJ38" s="117">
        <v>7000</v>
      </c>
      <c r="AK38" s="117">
        <v>7000</v>
      </c>
      <c r="AL38" s="117">
        <v>7000</v>
      </c>
      <c r="AM38" s="117">
        <f>SUM(AJ38:AL38)</f>
        <v>21000</v>
      </c>
      <c r="AN38" s="117">
        <f t="shared" si="58"/>
        <v>28.767123287671232</v>
      </c>
      <c r="AP38" s="117">
        <v>4000</v>
      </c>
      <c r="AQ38" s="117">
        <v>4000</v>
      </c>
      <c r="AR38" s="117">
        <v>6000</v>
      </c>
      <c r="AS38" s="117">
        <f>SUM(AP38:AR38)</f>
        <v>14000</v>
      </c>
      <c r="AT38" s="117">
        <f t="shared" si="59"/>
        <v>19.17808219178082</v>
      </c>
      <c r="AV38" s="117">
        <f>AM38+AS38</f>
        <v>35000</v>
      </c>
      <c r="AW38" s="117">
        <f t="shared" si="72"/>
        <v>47.945205479452056</v>
      </c>
      <c r="AY38" s="117">
        <f t="shared" si="70"/>
        <v>73000</v>
      </c>
      <c r="AZ38" s="117">
        <f t="shared" si="71"/>
        <v>100</v>
      </c>
      <c r="BB38" s="117">
        <f t="shared" si="40"/>
        <v>0</v>
      </c>
      <c r="BC38" s="117">
        <f t="shared" si="73"/>
        <v>0</v>
      </c>
      <c r="BD38" s="117">
        <f t="shared" si="42"/>
        <v>73000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8</v>
      </c>
      <c r="L39" s="83"/>
      <c r="M39" s="77"/>
      <c r="N39" s="128" t="s">
        <v>132</v>
      </c>
      <c r="O39" s="129">
        <v>25000</v>
      </c>
      <c r="P39" s="117">
        <v>174000</v>
      </c>
      <c r="Q39" s="117">
        <v>187000</v>
      </c>
      <c r="R39" s="117">
        <v>196000</v>
      </c>
      <c r="S39" s="117">
        <v>174000</v>
      </c>
      <c r="T39" s="117"/>
      <c r="U39" s="117"/>
      <c r="V39" s="117"/>
      <c r="W39" s="117">
        <v>7000</v>
      </c>
      <c r="X39" s="117">
        <f>SUM(U39:W39)</f>
        <v>7000</v>
      </c>
      <c r="Y39" s="117">
        <f t="shared" si="62"/>
        <v>4.0229885057471266</v>
      </c>
      <c r="AA39" s="117">
        <v>29000</v>
      </c>
      <c r="AB39" s="117">
        <v>29000</v>
      </c>
      <c r="AC39" s="117">
        <v>29000</v>
      </c>
      <c r="AD39" s="117">
        <f>SUM(AA39:AC39)</f>
        <v>87000</v>
      </c>
      <c r="AE39" s="117">
        <f t="shared" si="57"/>
        <v>50</v>
      </c>
      <c r="AG39" s="117">
        <f>X39+AD39</f>
        <v>94000</v>
      </c>
      <c r="AH39" s="117">
        <f t="shared" si="65"/>
        <v>54.022988505747129</v>
      </c>
      <c r="AJ39" s="117">
        <v>17000</v>
      </c>
      <c r="AK39" s="117">
        <v>16000</v>
      </c>
      <c r="AL39" s="117">
        <v>16000</v>
      </c>
      <c r="AM39" s="117">
        <f>SUM(AJ39:AL39)</f>
        <v>49000</v>
      </c>
      <c r="AN39" s="117">
        <f t="shared" si="58"/>
        <v>28.160919540229884</v>
      </c>
      <c r="AP39" s="117">
        <v>10000</v>
      </c>
      <c r="AQ39" s="117">
        <v>10000</v>
      </c>
      <c r="AR39" s="117">
        <v>11000</v>
      </c>
      <c r="AS39" s="117">
        <f>SUM(AP39:AR39)</f>
        <v>31000</v>
      </c>
      <c r="AT39" s="117">
        <f t="shared" si="59"/>
        <v>17.816091954022987</v>
      </c>
      <c r="AV39" s="117">
        <f>AM39+AS39</f>
        <v>80000</v>
      </c>
      <c r="AW39" s="117">
        <f t="shared" si="72"/>
        <v>45.977011494252871</v>
      </c>
      <c r="AY39" s="117">
        <f t="shared" si="70"/>
        <v>174000</v>
      </c>
      <c r="AZ39" s="117">
        <f t="shared" si="71"/>
        <v>100</v>
      </c>
      <c r="BB39" s="117">
        <f t="shared" si="40"/>
        <v>0</v>
      </c>
      <c r="BC39" s="117">
        <f t="shared" si="73"/>
        <v>0</v>
      </c>
      <c r="BD39" s="117">
        <f t="shared" si="42"/>
        <v>174000</v>
      </c>
      <c r="BE39" s="93"/>
    </row>
    <row r="40" spans="1:57" ht="24.95" customHeight="1" x14ac:dyDescent="0.2">
      <c r="A40" s="74"/>
      <c r="B40" s="76"/>
      <c r="C40" s="76"/>
      <c r="D40" s="77"/>
      <c r="E40" s="97" t="s">
        <v>64</v>
      </c>
      <c r="F40" s="76"/>
      <c r="G40" s="79"/>
      <c r="H40" s="80"/>
      <c r="I40" s="81"/>
      <c r="J40" s="78"/>
      <c r="K40" s="82"/>
      <c r="L40" s="83"/>
      <c r="M40" s="77"/>
      <c r="N40" s="84" t="s">
        <v>133</v>
      </c>
      <c r="O40" s="98">
        <v>1000</v>
      </c>
      <c r="P40" s="99">
        <f t="shared" ref="P40:S45" si="74">P41</f>
        <v>0</v>
      </c>
      <c r="Q40" s="86">
        <f t="shared" si="74"/>
        <v>0</v>
      </c>
      <c r="R40" s="87">
        <f t="shared" si="74"/>
        <v>0</v>
      </c>
      <c r="S40" s="99">
        <f t="shared" si="74"/>
        <v>0</v>
      </c>
      <c r="T40" s="99"/>
      <c r="U40" s="99">
        <f t="shared" ref="U40:V43" si="75">U41</f>
        <v>0</v>
      </c>
      <c r="V40" s="99">
        <f t="shared" si="75"/>
        <v>0</v>
      </c>
      <c r="W40" s="99">
        <f>W427+W41+W117+W173+W371</f>
        <v>0</v>
      </c>
      <c r="X40" s="99">
        <f t="shared" si="61"/>
        <v>0</v>
      </c>
      <c r="Y40" s="99" t="e">
        <f t="shared" si="62"/>
        <v>#DIV/0!</v>
      </c>
      <c r="AA40" s="99">
        <f t="shared" ref="AA40:AB43" si="76">AA41</f>
        <v>0</v>
      </c>
      <c r="AB40" s="99">
        <f t="shared" si="76"/>
        <v>0</v>
      </c>
      <c r="AC40" s="99">
        <f>AC427+AC41+AC117+AC173+AC371</f>
        <v>0</v>
      </c>
      <c r="AD40" s="99">
        <f t="shared" si="63"/>
        <v>0</v>
      </c>
      <c r="AE40" s="99" t="e">
        <f t="shared" si="57"/>
        <v>#DIV/0!</v>
      </c>
      <c r="AG40" s="99">
        <f t="shared" si="64"/>
        <v>0</v>
      </c>
      <c r="AH40" s="99" t="e">
        <f t="shared" si="65"/>
        <v>#DIV/0!</v>
      </c>
      <c r="AJ40" s="99">
        <f t="shared" ref="AJ40:AK43" si="77">AJ41</f>
        <v>0</v>
      </c>
      <c r="AK40" s="99">
        <f t="shared" si="77"/>
        <v>0</v>
      </c>
      <c r="AL40" s="99">
        <f>AL427+AL41+AL117+AL173+AL371</f>
        <v>0</v>
      </c>
      <c r="AM40" s="99">
        <f t="shared" si="66"/>
        <v>0</v>
      </c>
      <c r="AN40" s="99" t="e">
        <f t="shared" si="58"/>
        <v>#DIV/0!</v>
      </c>
      <c r="AP40" s="99">
        <f t="shared" ref="AP40:AQ43" si="78">AP41</f>
        <v>0</v>
      </c>
      <c r="AQ40" s="99">
        <f t="shared" si="78"/>
        <v>0</v>
      </c>
      <c r="AR40" s="99">
        <f>AR427+AR41+AR117+AR173+AR371</f>
        <v>0</v>
      </c>
      <c r="AS40" s="99">
        <f t="shared" si="67"/>
        <v>0</v>
      </c>
      <c r="AT40" s="99" t="e">
        <f t="shared" si="59"/>
        <v>#DIV/0!</v>
      </c>
      <c r="AV40" s="99">
        <f t="shared" si="68"/>
        <v>0</v>
      </c>
      <c r="AW40" s="99" t="e">
        <f t="shared" si="69"/>
        <v>#DIV/0!</v>
      </c>
      <c r="AY40" s="99">
        <f t="shared" si="70"/>
        <v>0</v>
      </c>
      <c r="AZ40" s="99" t="e">
        <f t="shared" si="71"/>
        <v>#DIV/0!</v>
      </c>
      <c r="BB40" s="98">
        <f t="shared" si="40"/>
        <v>0</v>
      </c>
      <c r="BC40" s="99" t="e">
        <f t="shared" ref="BC40:BC89" si="79">BB40/(S40/100)</f>
        <v>#DIV/0!</v>
      </c>
      <c r="BD40" s="99">
        <f t="shared" si="42"/>
        <v>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100">
        <v>2</v>
      </c>
      <c r="G41" s="79"/>
      <c r="H41" s="80"/>
      <c r="I41" s="81"/>
      <c r="J41" s="78"/>
      <c r="K41" s="82"/>
      <c r="L41" s="83"/>
      <c r="M41" s="77"/>
      <c r="N41" s="101" t="s">
        <v>134</v>
      </c>
      <c r="O41" s="102">
        <v>1000</v>
      </c>
      <c r="P41" s="103">
        <f t="shared" si="74"/>
        <v>0</v>
      </c>
      <c r="Q41" s="125">
        <f t="shared" si="74"/>
        <v>0</v>
      </c>
      <c r="R41" s="126">
        <f t="shared" si="74"/>
        <v>0</v>
      </c>
      <c r="S41" s="103">
        <f t="shared" si="74"/>
        <v>0</v>
      </c>
      <c r="T41" s="103"/>
      <c r="U41" s="103">
        <f t="shared" si="75"/>
        <v>0</v>
      </c>
      <c r="V41" s="103">
        <f t="shared" si="75"/>
        <v>0</v>
      </c>
      <c r="W41" s="103">
        <f>W428+W42+W118+W174+W372</f>
        <v>0</v>
      </c>
      <c r="X41" s="103">
        <f t="shared" si="61"/>
        <v>0</v>
      </c>
      <c r="Y41" s="103" t="e">
        <f t="shared" si="62"/>
        <v>#DIV/0!</v>
      </c>
      <c r="AA41" s="103">
        <f t="shared" si="76"/>
        <v>0</v>
      </c>
      <c r="AB41" s="103">
        <f t="shared" si="76"/>
        <v>0</v>
      </c>
      <c r="AC41" s="103">
        <f>AC428+AC42+AC118+AC174+AC372</f>
        <v>0</v>
      </c>
      <c r="AD41" s="103">
        <f t="shared" si="63"/>
        <v>0</v>
      </c>
      <c r="AE41" s="103" t="e">
        <f t="shared" si="57"/>
        <v>#DIV/0!</v>
      </c>
      <c r="AG41" s="103">
        <f t="shared" si="64"/>
        <v>0</v>
      </c>
      <c r="AH41" s="103" t="e">
        <f t="shared" si="65"/>
        <v>#DIV/0!</v>
      </c>
      <c r="AJ41" s="103">
        <f t="shared" si="77"/>
        <v>0</v>
      </c>
      <c r="AK41" s="103">
        <f t="shared" si="77"/>
        <v>0</v>
      </c>
      <c r="AL41" s="103">
        <f>AL428+AL42+AL118+AL174+AL372</f>
        <v>0</v>
      </c>
      <c r="AM41" s="103">
        <f t="shared" si="66"/>
        <v>0</v>
      </c>
      <c r="AN41" s="103" t="e">
        <f t="shared" si="58"/>
        <v>#DIV/0!</v>
      </c>
      <c r="AP41" s="103">
        <f t="shared" si="78"/>
        <v>0</v>
      </c>
      <c r="AQ41" s="103">
        <f t="shared" si="78"/>
        <v>0</v>
      </c>
      <c r="AR41" s="103">
        <f>AR428+AR42+AR118+AR174+AR372</f>
        <v>0</v>
      </c>
      <c r="AS41" s="103">
        <f t="shared" si="67"/>
        <v>0</v>
      </c>
      <c r="AT41" s="103" t="e">
        <f t="shared" si="59"/>
        <v>#DIV/0!</v>
      </c>
      <c r="AV41" s="103">
        <f t="shared" si="68"/>
        <v>0</v>
      </c>
      <c r="AW41" s="103" t="e">
        <f t="shared" si="69"/>
        <v>#DIV/0!</v>
      </c>
      <c r="AY41" s="103">
        <f t="shared" si="70"/>
        <v>0</v>
      </c>
      <c r="AZ41" s="103" t="e">
        <f t="shared" si="71"/>
        <v>#DIV/0!</v>
      </c>
      <c r="BB41" s="102">
        <f t="shared" si="40"/>
        <v>0</v>
      </c>
      <c r="BC41" s="103" t="e">
        <f t="shared" si="79"/>
        <v>#DIV/0!</v>
      </c>
      <c r="BD41" s="103">
        <f t="shared" si="42"/>
        <v>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104">
        <v>0</v>
      </c>
      <c r="H42" s="105"/>
      <c r="I42" s="81"/>
      <c r="J42" s="78"/>
      <c r="K42" s="82"/>
      <c r="L42" s="83"/>
      <c r="M42" s="77"/>
      <c r="N42" s="101" t="s">
        <v>134</v>
      </c>
      <c r="O42" s="102">
        <v>1000</v>
      </c>
      <c r="P42" s="103">
        <f t="shared" si="74"/>
        <v>0</v>
      </c>
      <c r="Q42" s="125">
        <f t="shared" si="74"/>
        <v>0</v>
      </c>
      <c r="R42" s="126">
        <f t="shared" si="74"/>
        <v>0</v>
      </c>
      <c r="S42" s="103">
        <f t="shared" si="74"/>
        <v>0</v>
      </c>
      <c r="T42" s="103"/>
      <c r="U42" s="103">
        <f t="shared" si="75"/>
        <v>0</v>
      </c>
      <c r="V42" s="103">
        <f t="shared" si="75"/>
        <v>0</v>
      </c>
      <c r="W42" s="103">
        <f>W429+W43+W119+W175+W373</f>
        <v>0</v>
      </c>
      <c r="X42" s="103">
        <f t="shared" si="61"/>
        <v>0</v>
      </c>
      <c r="Y42" s="103" t="e">
        <f t="shared" si="62"/>
        <v>#DIV/0!</v>
      </c>
      <c r="AA42" s="103">
        <f t="shared" si="76"/>
        <v>0</v>
      </c>
      <c r="AB42" s="103">
        <f t="shared" si="76"/>
        <v>0</v>
      </c>
      <c r="AC42" s="103">
        <f>AC429+AC43+AC119+AC175+AC373</f>
        <v>0</v>
      </c>
      <c r="AD42" s="103">
        <f t="shared" si="63"/>
        <v>0</v>
      </c>
      <c r="AE42" s="103" t="e">
        <f t="shared" si="57"/>
        <v>#DIV/0!</v>
      </c>
      <c r="AG42" s="103">
        <f t="shared" si="64"/>
        <v>0</v>
      </c>
      <c r="AH42" s="103" t="e">
        <f t="shared" si="65"/>
        <v>#DIV/0!</v>
      </c>
      <c r="AJ42" s="103">
        <f t="shared" si="77"/>
        <v>0</v>
      </c>
      <c r="AK42" s="103">
        <f t="shared" si="77"/>
        <v>0</v>
      </c>
      <c r="AL42" s="103">
        <f>AL429+AL43+AL119+AL175+AL373</f>
        <v>0</v>
      </c>
      <c r="AM42" s="103">
        <f t="shared" si="66"/>
        <v>0</v>
      </c>
      <c r="AN42" s="103" t="e">
        <f t="shared" si="58"/>
        <v>#DIV/0!</v>
      </c>
      <c r="AP42" s="103">
        <f t="shared" si="78"/>
        <v>0</v>
      </c>
      <c r="AQ42" s="103">
        <f t="shared" si="78"/>
        <v>0</v>
      </c>
      <c r="AR42" s="103">
        <f>AR429+AR43+AR119+AR175+AR373</f>
        <v>0</v>
      </c>
      <c r="AS42" s="103">
        <f t="shared" si="67"/>
        <v>0</v>
      </c>
      <c r="AT42" s="103" t="e">
        <f t="shared" si="59"/>
        <v>#DIV/0!</v>
      </c>
      <c r="AV42" s="103">
        <f t="shared" si="68"/>
        <v>0</v>
      </c>
      <c r="AW42" s="103" t="e">
        <f t="shared" si="69"/>
        <v>#DIV/0!</v>
      </c>
      <c r="AY42" s="103">
        <f t="shared" si="70"/>
        <v>0</v>
      </c>
      <c r="AZ42" s="103" t="e">
        <f t="shared" si="71"/>
        <v>#DIV/0!</v>
      </c>
      <c r="BB42" s="102">
        <f t="shared" si="40"/>
        <v>0</v>
      </c>
      <c r="BC42" s="103" t="e">
        <f t="shared" si="79"/>
        <v>#DIV/0!</v>
      </c>
      <c r="BD42" s="103">
        <f t="shared" si="42"/>
        <v>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104"/>
      <c r="H43" s="169" t="s">
        <v>43</v>
      </c>
      <c r="I43" s="81"/>
      <c r="J43" s="78"/>
      <c r="K43" s="82"/>
      <c r="L43" s="83"/>
      <c r="M43" s="77"/>
      <c r="N43" s="101" t="s">
        <v>134</v>
      </c>
      <c r="O43" s="102">
        <v>1000</v>
      </c>
      <c r="P43" s="103">
        <f t="shared" si="74"/>
        <v>0</v>
      </c>
      <c r="Q43" s="125">
        <f t="shared" si="74"/>
        <v>0</v>
      </c>
      <c r="R43" s="126">
        <f t="shared" si="74"/>
        <v>0</v>
      </c>
      <c r="S43" s="103">
        <f t="shared" si="74"/>
        <v>0</v>
      </c>
      <c r="T43" s="103"/>
      <c r="U43" s="103">
        <f t="shared" si="75"/>
        <v>0</v>
      </c>
      <c r="V43" s="103">
        <f t="shared" si="75"/>
        <v>0</v>
      </c>
      <c r="W43" s="103">
        <f>W430+W44+W120+W176+W374</f>
        <v>0</v>
      </c>
      <c r="X43" s="103">
        <f t="shared" si="61"/>
        <v>0</v>
      </c>
      <c r="Y43" s="103" t="e">
        <f t="shared" si="62"/>
        <v>#DIV/0!</v>
      </c>
      <c r="AA43" s="103">
        <f t="shared" si="76"/>
        <v>0</v>
      </c>
      <c r="AB43" s="103">
        <f t="shared" si="76"/>
        <v>0</v>
      </c>
      <c r="AC43" s="103">
        <f>AC430+AC44+AC120+AC176+AC374</f>
        <v>0</v>
      </c>
      <c r="AD43" s="103">
        <f t="shared" si="63"/>
        <v>0</v>
      </c>
      <c r="AE43" s="103" t="e">
        <f t="shared" si="57"/>
        <v>#DIV/0!</v>
      </c>
      <c r="AG43" s="103">
        <f t="shared" si="64"/>
        <v>0</v>
      </c>
      <c r="AH43" s="103" t="e">
        <f t="shared" si="65"/>
        <v>#DIV/0!</v>
      </c>
      <c r="AJ43" s="103">
        <f t="shared" si="77"/>
        <v>0</v>
      </c>
      <c r="AK43" s="103">
        <f t="shared" si="77"/>
        <v>0</v>
      </c>
      <c r="AL43" s="103">
        <f>AL430+AL44+AL120+AL176+AL374</f>
        <v>0</v>
      </c>
      <c r="AM43" s="103">
        <f t="shared" si="66"/>
        <v>0</v>
      </c>
      <c r="AN43" s="103" t="e">
        <f t="shared" si="58"/>
        <v>#DIV/0!</v>
      </c>
      <c r="AP43" s="103">
        <f t="shared" si="78"/>
        <v>0</v>
      </c>
      <c r="AQ43" s="103">
        <f t="shared" si="78"/>
        <v>0</v>
      </c>
      <c r="AR43" s="103">
        <f>AR430+AR44+AR120+AR176+AR374</f>
        <v>0</v>
      </c>
      <c r="AS43" s="103">
        <f t="shared" si="67"/>
        <v>0</v>
      </c>
      <c r="AT43" s="103" t="e">
        <f t="shared" si="59"/>
        <v>#DIV/0!</v>
      </c>
      <c r="AV43" s="103">
        <f t="shared" si="68"/>
        <v>0</v>
      </c>
      <c r="AW43" s="103" t="e">
        <f t="shared" si="69"/>
        <v>#DIV/0!</v>
      </c>
      <c r="AY43" s="103">
        <f t="shared" si="70"/>
        <v>0</v>
      </c>
      <c r="AZ43" s="103" t="e">
        <f t="shared" si="71"/>
        <v>#DIV/0!</v>
      </c>
      <c r="BB43" s="102">
        <f t="shared" si="40"/>
        <v>0</v>
      </c>
      <c r="BC43" s="103" t="e">
        <f t="shared" si="79"/>
        <v>#DIV/0!</v>
      </c>
      <c r="BD43" s="103">
        <f t="shared" si="42"/>
        <v>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79"/>
      <c r="H44" s="80"/>
      <c r="I44" s="118">
        <v>2</v>
      </c>
      <c r="J44" s="78"/>
      <c r="K44" s="82"/>
      <c r="L44" s="83"/>
      <c r="M44" s="77"/>
      <c r="N44" s="119" t="s">
        <v>51</v>
      </c>
      <c r="O44" s="120">
        <v>1000</v>
      </c>
      <c r="P44" s="121">
        <f t="shared" si="74"/>
        <v>0</v>
      </c>
      <c r="Q44" s="121">
        <f t="shared" si="74"/>
        <v>0</v>
      </c>
      <c r="R44" s="121">
        <f t="shared" si="74"/>
        <v>0</v>
      </c>
      <c r="S44" s="121">
        <f t="shared" si="74"/>
        <v>0</v>
      </c>
      <c r="T44" s="121"/>
      <c r="U44" s="121">
        <f>U45</f>
        <v>0</v>
      </c>
      <c r="V44" s="121">
        <f>V45</f>
        <v>0</v>
      </c>
      <c r="W44" s="121">
        <f>W431+W45+W121+W177+W375</f>
        <v>0</v>
      </c>
      <c r="X44" s="121">
        <f t="shared" si="61"/>
        <v>0</v>
      </c>
      <c r="Y44" s="121" t="e">
        <f t="shared" si="62"/>
        <v>#DIV/0!</v>
      </c>
      <c r="AA44" s="121">
        <f>AA45</f>
        <v>0</v>
      </c>
      <c r="AB44" s="121">
        <f>AB45</f>
        <v>0</v>
      </c>
      <c r="AC44" s="121">
        <f>AC431+AC45+AC121+AC177+AC375</f>
        <v>0</v>
      </c>
      <c r="AD44" s="121">
        <f t="shared" si="63"/>
        <v>0</v>
      </c>
      <c r="AE44" s="121" t="e">
        <f t="shared" si="57"/>
        <v>#DIV/0!</v>
      </c>
      <c r="AG44" s="121">
        <f t="shared" si="64"/>
        <v>0</v>
      </c>
      <c r="AH44" s="121" t="e">
        <f t="shared" si="65"/>
        <v>#DIV/0!</v>
      </c>
      <c r="AJ44" s="121">
        <f>AJ45</f>
        <v>0</v>
      </c>
      <c r="AK44" s="121">
        <f>AK45</f>
        <v>0</v>
      </c>
      <c r="AL44" s="121">
        <f>AL431+AL45+AL121+AL177+AL375</f>
        <v>0</v>
      </c>
      <c r="AM44" s="121">
        <f t="shared" si="66"/>
        <v>0</v>
      </c>
      <c r="AN44" s="121" t="e">
        <f t="shared" si="58"/>
        <v>#DIV/0!</v>
      </c>
      <c r="AP44" s="121">
        <f>AP45</f>
        <v>0</v>
      </c>
      <c r="AQ44" s="121">
        <f>AQ45</f>
        <v>0</v>
      </c>
      <c r="AR44" s="121">
        <f>AR431+AR45+AR121+AR177+AR375</f>
        <v>0</v>
      </c>
      <c r="AS44" s="121">
        <f t="shared" si="67"/>
        <v>0</v>
      </c>
      <c r="AT44" s="121" t="e">
        <f t="shared" si="59"/>
        <v>#DIV/0!</v>
      </c>
      <c r="AV44" s="121">
        <f t="shared" si="68"/>
        <v>0</v>
      </c>
      <c r="AW44" s="121" t="e">
        <f t="shared" si="69"/>
        <v>#DIV/0!</v>
      </c>
      <c r="AY44" s="121">
        <f t="shared" si="70"/>
        <v>0</v>
      </c>
      <c r="AZ44" s="121" t="e">
        <f t="shared" si="71"/>
        <v>#DIV/0!</v>
      </c>
      <c r="BB44" s="120">
        <f t="shared" si="40"/>
        <v>0</v>
      </c>
      <c r="BC44" s="121" t="e">
        <f t="shared" si="79"/>
        <v>#DIV/0!</v>
      </c>
      <c r="BD44" s="121">
        <f t="shared" si="42"/>
        <v>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81"/>
      <c r="J45" s="124" t="s">
        <v>52</v>
      </c>
      <c r="K45" s="82"/>
      <c r="L45" s="83"/>
      <c r="M45" s="77"/>
      <c r="N45" s="101" t="s">
        <v>53</v>
      </c>
      <c r="O45" s="102">
        <v>1000</v>
      </c>
      <c r="P45" s="103">
        <f t="shared" si="74"/>
        <v>0</v>
      </c>
      <c r="Q45" s="103">
        <f t="shared" si="74"/>
        <v>0</v>
      </c>
      <c r="R45" s="103">
        <f t="shared" si="74"/>
        <v>0</v>
      </c>
      <c r="S45" s="103">
        <f t="shared" si="74"/>
        <v>0</v>
      </c>
      <c r="T45" s="103"/>
      <c r="U45" s="103">
        <f>U46</f>
        <v>0</v>
      </c>
      <c r="V45" s="103">
        <f>V46</f>
        <v>0</v>
      </c>
      <c r="W45" s="103">
        <f>W46</f>
        <v>0</v>
      </c>
      <c r="X45" s="103">
        <f t="shared" si="61"/>
        <v>0</v>
      </c>
      <c r="Y45" s="103" t="e">
        <f t="shared" si="62"/>
        <v>#DIV/0!</v>
      </c>
      <c r="AA45" s="103">
        <f>AA46</f>
        <v>0</v>
      </c>
      <c r="AB45" s="103">
        <f>AB46</f>
        <v>0</v>
      </c>
      <c r="AC45" s="103">
        <f>AC46</f>
        <v>0</v>
      </c>
      <c r="AD45" s="103">
        <f t="shared" si="63"/>
        <v>0</v>
      </c>
      <c r="AE45" s="103" t="e">
        <f t="shared" si="57"/>
        <v>#DIV/0!</v>
      </c>
      <c r="AG45" s="103">
        <f t="shared" si="64"/>
        <v>0</v>
      </c>
      <c r="AH45" s="103" t="e">
        <f t="shared" si="65"/>
        <v>#DIV/0!</v>
      </c>
      <c r="AJ45" s="103">
        <f>AJ46</f>
        <v>0</v>
      </c>
      <c r="AK45" s="103">
        <f>AK46</f>
        <v>0</v>
      </c>
      <c r="AL45" s="103">
        <f>AL46</f>
        <v>0</v>
      </c>
      <c r="AM45" s="103">
        <f t="shared" si="66"/>
        <v>0</v>
      </c>
      <c r="AN45" s="103" t="e">
        <f t="shared" si="58"/>
        <v>#DIV/0!</v>
      </c>
      <c r="AP45" s="103">
        <f>AP46</f>
        <v>0</v>
      </c>
      <c r="AQ45" s="103">
        <f>AQ46</f>
        <v>0</v>
      </c>
      <c r="AR45" s="103">
        <f>AR46</f>
        <v>0</v>
      </c>
      <c r="AS45" s="103">
        <f t="shared" si="67"/>
        <v>0</v>
      </c>
      <c r="AT45" s="103" t="e">
        <f t="shared" si="59"/>
        <v>#DIV/0!</v>
      </c>
      <c r="AV45" s="103">
        <f t="shared" si="68"/>
        <v>0</v>
      </c>
      <c r="AW45" s="103" t="e">
        <f t="shared" si="69"/>
        <v>#DIV/0!</v>
      </c>
      <c r="AY45" s="103">
        <f t="shared" si="70"/>
        <v>0</v>
      </c>
      <c r="AZ45" s="103" t="e">
        <f t="shared" si="71"/>
        <v>#DIV/0!</v>
      </c>
      <c r="BB45" s="102">
        <f>S45-AY45</f>
        <v>0</v>
      </c>
      <c r="BC45" s="103" t="e">
        <f>BB45/(S45/100)</f>
        <v>#DIV/0!</v>
      </c>
      <c r="BD45" s="103">
        <f>S45-BB45</f>
        <v>0</v>
      </c>
      <c r="BE45" s="93"/>
    </row>
    <row r="46" spans="1:57" ht="24.95" customHeight="1" x14ac:dyDescent="0.2">
      <c r="A46" s="74"/>
      <c r="B46" s="76"/>
      <c r="C46" s="76"/>
      <c r="D46" s="77"/>
      <c r="E46" s="154"/>
      <c r="F46" s="198"/>
      <c r="G46" s="199"/>
      <c r="H46" s="200"/>
      <c r="I46" s="201"/>
      <c r="J46" s="154"/>
      <c r="K46" s="155">
        <v>7</v>
      </c>
      <c r="L46" s="343"/>
      <c r="M46" s="344"/>
      <c r="N46" s="158" t="s">
        <v>56</v>
      </c>
      <c r="O46" s="129">
        <v>1000</v>
      </c>
      <c r="P46" s="117">
        <v>0</v>
      </c>
      <c r="Q46" s="239">
        <v>0</v>
      </c>
      <c r="R46" s="240">
        <v>0</v>
      </c>
      <c r="S46" s="117">
        <v>0</v>
      </c>
      <c r="T46" s="117"/>
      <c r="U46" s="117"/>
      <c r="V46" s="117"/>
      <c r="W46" s="117"/>
      <c r="X46" s="117">
        <f t="shared" si="61"/>
        <v>0</v>
      </c>
      <c r="Y46" s="117" t="e">
        <f t="shared" si="62"/>
        <v>#DIV/0!</v>
      </c>
      <c r="AA46" s="117"/>
      <c r="AB46" s="117"/>
      <c r="AC46" s="117"/>
      <c r="AD46" s="117">
        <f t="shared" si="63"/>
        <v>0</v>
      </c>
      <c r="AE46" s="117" t="e">
        <f t="shared" si="57"/>
        <v>#DIV/0!</v>
      </c>
      <c r="AG46" s="117">
        <f t="shared" si="64"/>
        <v>0</v>
      </c>
      <c r="AH46" s="117" t="e">
        <f t="shared" si="65"/>
        <v>#DIV/0!</v>
      </c>
      <c r="AJ46" s="117"/>
      <c r="AK46" s="117"/>
      <c r="AL46" s="117"/>
      <c r="AM46" s="117">
        <f t="shared" si="66"/>
        <v>0</v>
      </c>
      <c r="AN46" s="117" t="e">
        <f t="shared" si="58"/>
        <v>#DIV/0!</v>
      </c>
      <c r="AP46" s="117"/>
      <c r="AQ46" s="117"/>
      <c r="AR46" s="117"/>
      <c r="AS46" s="117">
        <f t="shared" si="67"/>
        <v>0</v>
      </c>
      <c r="AT46" s="117" t="e">
        <f t="shared" si="59"/>
        <v>#DIV/0!</v>
      </c>
      <c r="AV46" s="117">
        <f t="shared" si="68"/>
        <v>0</v>
      </c>
      <c r="AW46" s="117" t="e">
        <f t="shared" si="69"/>
        <v>#DIV/0!</v>
      </c>
      <c r="AY46" s="117">
        <f t="shared" si="70"/>
        <v>0</v>
      </c>
      <c r="AZ46" s="117" t="e">
        <f t="shared" si="71"/>
        <v>#DIV/0!</v>
      </c>
      <c r="BB46" s="129">
        <f>S46-AY46</f>
        <v>0</v>
      </c>
      <c r="BC46" s="117" t="e">
        <f>BB46/(S46/100)</f>
        <v>#DIV/0!</v>
      </c>
      <c r="BD46" s="117">
        <f>S46-BB46</f>
        <v>0</v>
      </c>
      <c r="BE46" s="93"/>
    </row>
    <row r="47" spans="1:57" ht="24.95" customHeight="1" x14ac:dyDescent="0.2">
      <c r="A47" s="74"/>
      <c r="B47" s="76"/>
      <c r="C47" s="76"/>
      <c r="D47" s="77"/>
      <c r="E47" s="97" t="s">
        <v>52</v>
      </c>
      <c r="F47" s="76"/>
      <c r="G47" s="79"/>
      <c r="H47" s="80"/>
      <c r="I47" s="81"/>
      <c r="J47" s="78"/>
      <c r="K47" s="82"/>
      <c r="L47" s="83"/>
      <c r="M47" s="77"/>
      <c r="N47" s="84" t="s">
        <v>135</v>
      </c>
      <c r="O47" s="98">
        <v>5531000</v>
      </c>
      <c r="P47" s="99">
        <f t="shared" ref="P47:W52" si="80">P48</f>
        <v>7463000</v>
      </c>
      <c r="Q47" s="86">
        <f t="shared" si="80"/>
        <v>7964000</v>
      </c>
      <c r="R47" s="87">
        <f t="shared" si="80"/>
        <v>8452000</v>
      </c>
      <c r="S47" s="99">
        <f t="shared" si="80"/>
        <v>7463000</v>
      </c>
      <c r="T47" s="99"/>
      <c r="U47" s="99">
        <f t="shared" ref="U47:V51" si="81">U48</f>
        <v>0</v>
      </c>
      <c r="V47" s="99">
        <f t="shared" si="81"/>
        <v>898000</v>
      </c>
      <c r="W47" s="99">
        <f>W434+W48+W124+W180+W378</f>
        <v>1155000</v>
      </c>
      <c r="X47" s="99">
        <f t="shared" si="61"/>
        <v>2053000</v>
      </c>
      <c r="Y47" s="99">
        <f t="shared" si="62"/>
        <v>27.509044620125955</v>
      </c>
      <c r="AA47" s="99">
        <f t="shared" ref="AA47:AC52" si="82">AA48</f>
        <v>658000</v>
      </c>
      <c r="AB47" s="99">
        <f t="shared" si="82"/>
        <v>659000</v>
      </c>
      <c r="AC47" s="99">
        <f>AC434+AC48+AC124+AC180+AC378</f>
        <v>0</v>
      </c>
      <c r="AD47" s="99">
        <f t="shared" si="63"/>
        <v>1317000</v>
      </c>
      <c r="AE47" s="99">
        <f t="shared" si="57"/>
        <v>17.647058823529413</v>
      </c>
      <c r="AG47" s="99">
        <f t="shared" si="64"/>
        <v>3370000</v>
      </c>
      <c r="AH47" s="99">
        <f t="shared" si="65"/>
        <v>45.156103443655368</v>
      </c>
      <c r="AJ47" s="99">
        <f t="shared" ref="AJ47:AL52" si="83">AJ48</f>
        <v>746000</v>
      </c>
      <c r="AK47" s="99">
        <f t="shared" si="83"/>
        <v>672000</v>
      </c>
      <c r="AL47" s="99">
        <f>AL434+AL48+AL124+AL180+AL378</f>
        <v>672000</v>
      </c>
      <c r="AM47" s="99">
        <f t="shared" si="66"/>
        <v>2090000</v>
      </c>
      <c r="AN47" s="99">
        <f t="shared" si="58"/>
        <v>28.004823797400508</v>
      </c>
      <c r="AP47" s="99">
        <f t="shared" ref="AP47:AR52" si="84">AP48</f>
        <v>448000</v>
      </c>
      <c r="AQ47" s="99">
        <f t="shared" si="84"/>
        <v>448000</v>
      </c>
      <c r="AR47" s="99">
        <f>AR434+AR48+AR124+AR180+AR378</f>
        <v>1107000</v>
      </c>
      <c r="AS47" s="99">
        <f t="shared" si="67"/>
        <v>2003000</v>
      </c>
      <c r="AT47" s="99">
        <f t="shared" si="59"/>
        <v>26.839072758944123</v>
      </c>
      <c r="AV47" s="99">
        <f t="shared" si="68"/>
        <v>4093000</v>
      </c>
      <c r="AW47" s="99">
        <f t="shared" si="69"/>
        <v>54.843896556344632</v>
      </c>
      <c r="AY47" s="99">
        <f t="shared" si="70"/>
        <v>7463000</v>
      </c>
      <c r="AZ47" s="99">
        <f t="shared" si="71"/>
        <v>100</v>
      </c>
      <c r="BB47" s="98">
        <f t="shared" si="40"/>
        <v>0</v>
      </c>
      <c r="BC47" s="99">
        <f t="shared" si="79"/>
        <v>0</v>
      </c>
      <c r="BD47" s="99">
        <f t="shared" si="42"/>
        <v>7463000</v>
      </c>
      <c r="BE47" s="93"/>
    </row>
    <row r="48" spans="1:57" ht="24.95" customHeight="1" x14ac:dyDescent="0.2">
      <c r="A48" s="74"/>
      <c r="B48" s="76"/>
      <c r="C48" s="76"/>
      <c r="D48" s="77"/>
      <c r="E48" s="78"/>
      <c r="F48" s="100">
        <v>1</v>
      </c>
      <c r="G48" s="79"/>
      <c r="H48" s="80"/>
      <c r="I48" s="81"/>
      <c r="J48" s="78"/>
      <c r="K48" s="82"/>
      <c r="L48" s="83"/>
      <c r="M48" s="77"/>
      <c r="N48" s="101" t="s">
        <v>136</v>
      </c>
      <c r="O48" s="102">
        <v>5531000</v>
      </c>
      <c r="P48" s="103">
        <f t="shared" si="80"/>
        <v>7463000</v>
      </c>
      <c r="Q48" s="125">
        <f t="shared" si="80"/>
        <v>7964000</v>
      </c>
      <c r="R48" s="126">
        <f t="shared" si="80"/>
        <v>8452000</v>
      </c>
      <c r="S48" s="103">
        <f t="shared" si="80"/>
        <v>7463000</v>
      </c>
      <c r="T48" s="103"/>
      <c r="U48" s="103">
        <f t="shared" si="81"/>
        <v>0</v>
      </c>
      <c r="V48" s="103">
        <f t="shared" si="81"/>
        <v>898000</v>
      </c>
      <c r="W48" s="103">
        <f>W435+W49+W125+W181+W379</f>
        <v>1155000</v>
      </c>
      <c r="X48" s="103">
        <f t="shared" si="61"/>
        <v>2053000</v>
      </c>
      <c r="Y48" s="103">
        <f t="shared" si="62"/>
        <v>27.509044620125955</v>
      </c>
      <c r="AA48" s="103">
        <f t="shared" si="82"/>
        <v>658000</v>
      </c>
      <c r="AB48" s="103">
        <f t="shared" si="82"/>
        <v>659000</v>
      </c>
      <c r="AC48" s="103">
        <f>AC435+AC49+AC125+AC181+AC379</f>
        <v>0</v>
      </c>
      <c r="AD48" s="103">
        <f t="shared" si="63"/>
        <v>1317000</v>
      </c>
      <c r="AE48" s="103">
        <f t="shared" si="57"/>
        <v>17.647058823529413</v>
      </c>
      <c r="AG48" s="103">
        <f t="shared" si="64"/>
        <v>3370000</v>
      </c>
      <c r="AH48" s="103">
        <f t="shared" si="65"/>
        <v>45.156103443655368</v>
      </c>
      <c r="AJ48" s="103">
        <f t="shared" si="83"/>
        <v>746000</v>
      </c>
      <c r="AK48" s="103">
        <f t="shared" si="83"/>
        <v>672000</v>
      </c>
      <c r="AL48" s="103">
        <f>AL435+AL49+AL125+AL181+AL379</f>
        <v>672000</v>
      </c>
      <c r="AM48" s="103">
        <f t="shared" si="66"/>
        <v>2090000</v>
      </c>
      <c r="AN48" s="103">
        <f t="shared" si="58"/>
        <v>28.004823797400508</v>
      </c>
      <c r="AP48" s="103">
        <f t="shared" si="84"/>
        <v>448000</v>
      </c>
      <c r="AQ48" s="103">
        <f t="shared" si="84"/>
        <v>448000</v>
      </c>
      <c r="AR48" s="103">
        <f>AR435+AR49+AR125+AR181+AR379</f>
        <v>1107000</v>
      </c>
      <c r="AS48" s="103">
        <f t="shared" si="67"/>
        <v>2003000</v>
      </c>
      <c r="AT48" s="103">
        <f t="shared" si="59"/>
        <v>26.839072758944123</v>
      </c>
      <c r="AV48" s="103">
        <f t="shared" si="68"/>
        <v>4093000</v>
      </c>
      <c r="AW48" s="103">
        <f t="shared" si="69"/>
        <v>54.843896556344632</v>
      </c>
      <c r="AY48" s="103">
        <f t="shared" si="70"/>
        <v>7463000</v>
      </c>
      <c r="AZ48" s="103">
        <f t="shared" si="71"/>
        <v>100</v>
      </c>
      <c r="BB48" s="102">
        <f t="shared" si="40"/>
        <v>0</v>
      </c>
      <c r="BC48" s="103">
        <f t="shared" si="79"/>
        <v>0</v>
      </c>
      <c r="BD48" s="103">
        <f t="shared" si="42"/>
        <v>7463000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104">
        <v>4</v>
      </c>
      <c r="H49" s="105"/>
      <c r="I49" s="81"/>
      <c r="J49" s="78"/>
      <c r="K49" s="82"/>
      <c r="L49" s="83"/>
      <c r="M49" s="77"/>
      <c r="N49" s="101" t="s">
        <v>137</v>
      </c>
      <c r="O49" s="102">
        <v>5531000</v>
      </c>
      <c r="P49" s="103">
        <f t="shared" si="80"/>
        <v>7463000</v>
      </c>
      <c r="Q49" s="125">
        <f t="shared" si="80"/>
        <v>7964000</v>
      </c>
      <c r="R49" s="126">
        <f t="shared" si="80"/>
        <v>8452000</v>
      </c>
      <c r="S49" s="103">
        <f t="shared" si="80"/>
        <v>7463000</v>
      </c>
      <c r="T49" s="103"/>
      <c r="U49" s="103">
        <f t="shared" si="81"/>
        <v>0</v>
      </c>
      <c r="V49" s="103">
        <f t="shared" si="81"/>
        <v>898000</v>
      </c>
      <c r="W49" s="103">
        <f>W436+W50+W126+W182+W380</f>
        <v>1155000</v>
      </c>
      <c r="X49" s="103">
        <f t="shared" si="61"/>
        <v>2053000</v>
      </c>
      <c r="Y49" s="103">
        <f t="shared" si="62"/>
        <v>27.509044620125955</v>
      </c>
      <c r="AA49" s="103">
        <f t="shared" si="82"/>
        <v>658000</v>
      </c>
      <c r="AB49" s="103">
        <f t="shared" si="82"/>
        <v>659000</v>
      </c>
      <c r="AC49" s="103">
        <f>AC436+AC50+AC126+AC182+AC380</f>
        <v>0</v>
      </c>
      <c r="AD49" s="103">
        <f t="shared" si="63"/>
        <v>1317000</v>
      </c>
      <c r="AE49" s="103">
        <f t="shared" si="57"/>
        <v>17.647058823529413</v>
      </c>
      <c r="AG49" s="103">
        <f t="shared" si="64"/>
        <v>3370000</v>
      </c>
      <c r="AH49" s="103">
        <f t="shared" si="65"/>
        <v>45.156103443655368</v>
      </c>
      <c r="AJ49" s="103">
        <f t="shared" si="83"/>
        <v>746000</v>
      </c>
      <c r="AK49" s="103">
        <f t="shared" si="83"/>
        <v>672000</v>
      </c>
      <c r="AL49" s="103">
        <f>AL436+AL50+AL126+AL182+AL380</f>
        <v>672000</v>
      </c>
      <c r="AM49" s="103">
        <f t="shared" si="66"/>
        <v>2090000</v>
      </c>
      <c r="AN49" s="103">
        <f t="shared" si="58"/>
        <v>28.004823797400508</v>
      </c>
      <c r="AP49" s="103">
        <f t="shared" si="84"/>
        <v>448000</v>
      </c>
      <c r="AQ49" s="103">
        <f t="shared" si="84"/>
        <v>448000</v>
      </c>
      <c r="AR49" s="103">
        <f>AR436+AR50+AR126+AR182+AR380</f>
        <v>1107000</v>
      </c>
      <c r="AS49" s="103">
        <f t="shared" si="67"/>
        <v>2003000</v>
      </c>
      <c r="AT49" s="103">
        <f t="shared" si="59"/>
        <v>26.839072758944123</v>
      </c>
      <c r="AV49" s="103">
        <f t="shared" si="68"/>
        <v>4093000</v>
      </c>
      <c r="AW49" s="103">
        <f t="shared" si="69"/>
        <v>54.843896556344632</v>
      </c>
      <c r="AY49" s="103">
        <f t="shared" si="70"/>
        <v>7463000</v>
      </c>
      <c r="AZ49" s="103">
        <f t="shared" si="71"/>
        <v>100</v>
      </c>
      <c r="BB49" s="102">
        <f t="shared" si="40"/>
        <v>0</v>
      </c>
      <c r="BC49" s="103">
        <f t="shared" si="79"/>
        <v>0</v>
      </c>
      <c r="BD49" s="103">
        <f t="shared" si="42"/>
        <v>7463000</v>
      </c>
      <c r="BE49" s="93"/>
    </row>
    <row r="50" spans="1:57" ht="24.95" customHeight="1" x14ac:dyDescent="0.2">
      <c r="A50" s="74"/>
      <c r="B50" s="76"/>
      <c r="C50" s="76"/>
      <c r="D50" s="77"/>
      <c r="E50" s="78"/>
      <c r="F50" s="76"/>
      <c r="G50" s="104"/>
      <c r="H50" s="169" t="s">
        <v>43</v>
      </c>
      <c r="I50" s="81"/>
      <c r="J50" s="78"/>
      <c r="K50" s="82"/>
      <c r="L50" s="83"/>
      <c r="M50" s="77"/>
      <c r="N50" s="101" t="s">
        <v>137</v>
      </c>
      <c r="O50" s="102">
        <v>5531000</v>
      </c>
      <c r="P50" s="103">
        <f t="shared" si="80"/>
        <v>7463000</v>
      </c>
      <c r="Q50" s="125">
        <f t="shared" si="80"/>
        <v>7964000</v>
      </c>
      <c r="R50" s="126">
        <f t="shared" si="80"/>
        <v>8452000</v>
      </c>
      <c r="S50" s="103">
        <f t="shared" si="80"/>
        <v>7463000</v>
      </c>
      <c r="T50" s="103"/>
      <c r="U50" s="103">
        <f t="shared" si="81"/>
        <v>0</v>
      </c>
      <c r="V50" s="103">
        <f t="shared" si="81"/>
        <v>898000</v>
      </c>
      <c r="W50" s="103">
        <f>W437+W51+W127+W183+W381</f>
        <v>1155000</v>
      </c>
      <c r="X50" s="103">
        <f t="shared" si="61"/>
        <v>2053000</v>
      </c>
      <c r="Y50" s="103">
        <f t="shared" si="62"/>
        <v>27.509044620125955</v>
      </c>
      <c r="AA50" s="103">
        <f t="shared" si="82"/>
        <v>658000</v>
      </c>
      <c r="AB50" s="103">
        <f t="shared" si="82"/>
        <v>659000</v>
      </c>
      <c r="AC50" s="103">
        <f>AC437+AC51+AC127+AC183+AC381</f>
        <v>0</v>
      </c>
      <c r="AD50" s="103">
        <f t="shared" si="63"/>
        <v>1317000</v>
      </c>
      <c r="AE50" s="103">
        <f t="shared" si="57"/>
        <v>17.647058823529413</v>
      </c>
      <c r="AG50" s="103">
        <f t="shared" si="64"/>
        <v>3370000</v>
      </c>
      <c r="AH50" s="103">
        <f t="shared" si="65"/>
        <v>45.156103443655368</v>
      </c>
      <c r="AJ50" s="103">
        <f t="shared" si="83"/>
        <v>746000</v>
      </c>
      <c r="AK50" s="103">
        <f t="shared" si="83"/>
        <v>672000</v>
      </c>
      <c r="AL50" s="103">
        <f>AL437+AL51+AL127+AL183+AL381</f>
        <v>672000</v>
      </c>
      <c r="AM50" s="103">
        <f t="shared" si="66"/>
        <v>2090000</v>
      </c>
      <c r="AN50" s="103">
        <f t="shared" si="58"/>
        <v>28.004823797400508</v>
      </c>
      <c r="AP50" s="103">
        <f t="shared" si="84"/>
        <v>448000</v>
      </c>
      <c r="AQ50" s="103">
        <f t="shared" si="84"/>
        <v>448000</v>
      </c>
      <c r="AR50" s="103">
        <f>AR437+AR51+AR127+AR183+AR381</f>
        <v>1107000</v>
      </c>
      <c r="AS50" s="103">
        <f t="shared" si="67"/>
        <v>2003000</v>
      </c>
      <c r="AT50" s="103">
        <f t="shared" si="59"/>
        <v>26.839072758944123</v>
      </c>
      <c r="AV50" s="103">
        <f t="shared" si="68"/>
        <v>4093000</v>
      </c>
      <c r="AW50" s="103">
        <f t="shared" si="69"/>
        <v>54.843896556344632</v>
      </c>
      <c r="AY50" s="103">
        <f t="shared" si="70"/>
        <v>7463000</v>
      </c>
      <c r="AZ50" s="103">
        <f t="shared" si="71"/>
        <v>100</v>
      </c>
      <c r="BB50" s="102">
        <f t="shared" si="40"/>
        <v>0</v>
      </c>
      <c r="BC50" s="103">
        <f t="shared" si="79"/>
        <v>0</v>
      </c>
      <c r="BD50" s="103">
        <f t="shared" si="42"/>
        <v>7463000</v>
      </c>
      <c r="BE50" s="93"/>
    </row>
    <row r="51" spans="1:57" ht="24.95" customHeight="1" x14ac:dyDescent="0.2">
      <c r="A51" s="74"/>
      <c r="B51" s="76"/>
      <c r="C51" s="76"/>
      <c r="D51" s="77"/>
      <c r="E51" s="78"/>
      <c r="F51" s="76"/>
      <c r="G51" s="79"/>
      <c r="H51" s="80"/>
      <c r="I51" s="118">
        <v>2</v>
      </c>
      <c r="J51" s="78"/>
      <c r="K51" s="82"/>
      <c r="L51" s="83"/>
      <c r="M51" s="77"/>
      <c r="N51" s="119" t="s">
        <v>51</v>
      </c>
      <c r="O51" s="120">
        <v>5531000</v>
      </c>
      <c r="P51" s="121">
        <f t="shared" si="80"/>
        <v>7463000</v>
      </c>
      <c r="Q51" s="122">
        <f t="shared" si="80"/>
        <v>7964000</v>
      </c>
      <c r="R51" s="123">
        <f t="shared" si="80"/>
        <v>8452000</v>
      </c>
      <c r="S51" s="121">
        <f t="shared" si="80"/>
        <v>7463000</v>
      </c>
      <c r="T51" s="121"/>
      <c r="U51" s="121">
        <f t="shared" si="81"/>
        <v>0</v>
      </c>
      <c r="V51" s="121">
        <f t="shared" si="81"/>
        <v>898000</v>
      </c>
      <c r="W51" s="121">
        <f>W438+W52+W128+W184+W382</f>
        <v>1155000</v>
      </c>
      <c r="X51" s="121">
        <f t="shared" si="61"/>
        <v>2053000</v>
      </c>
      <c r="Y51" s="121">
        <f t="shared" si="62"/>
        <v>27.509044620125955</v>
      </c>
      <c r="AA51" s="121">
        <f t="shared" si="82"/>
        <v>658000</v>
      </c>
      <c r="AB51" s="121">
        <f t="shared" si="82"/>
        <v>659000</v>
      </c>
      <c r="AC51" s="121">
        <f>AC438+AC52+AC128+AC184+AC382</f>
        <v>0</v>
      </c>
      <c r="AD51" s="121">
        <f t="shared" si="63"/>
        <v>1317000</v>
      </c>
      <c r="AE51" s="121">
        <f t="shared" si="57"/>
        <v>17.647058823529413</v>
      </c>
      <c r="AG51" s="121">
        <f t="shared" si="64"/>
        <v>3370000</v>
      </c>
      <c r="AH51" s="121">
        <f t="shared" si="65"/>
        <v>45.156103443655368</v>
      </c>
      <c r="AJ51" s="121">
        <f t="shared" si="83"/>
        <v>746000</v>
      </c>
      <c r="AK51" s="121">
        <f t="shared" si="83"/>
        <v>672000</v>
      </c>
      <c r="AL51" s="121">
        <f>AL438+AL52+AL128+AL184+AL382</f>
        <v>672000</v>
      </c>
      <c r="AM51" s="121">
        <f t="shared" si="66"/>
        <v>2090000</v>
      </c>
      <c r="AN51" s="121">
        <f t="shared" si="58"/>
        <v>28.004823797400508</v>
      </c>
      <c r="AP51" s="121">
        <f t="shared" si="84"/>
        <v>448000</v>
      </c>
      <c r="AQ51" s="121">
        <f t="shared" si="84"/>
        <v>448000</v>
      </c>
      <c r="AR51" s="121">
        <f>AR438+AR52+AR128+AR184+AR382</f>
        <v>1107000</v>
      </c>
      <c r="AS51" s="121">
        <f t="shared" si="67"/>
        <v>2003000</v>
      </c>
      <c r="AT51" s="121">
        <f t="shared" si="59"/>
        <v>26.839072758944123</v>
      </c>
      <c r="AV51" s="121">
        <f t="shared" si="68"/>
        <v>4093000</v>
      </c>
      <c r="AW51" s="121">
        <f t="shared" si="69"/>
        <v>54.843896556344632</v>
      </c>
      <c r="AY51" s="121">
        <f t="shared" si="70"/>
        <v>7463000</v>
      </c>
      <c r="AZ51" s="121">
        <f t="shared" si="71"/>
        <v>100</v>
      </c>
      <c r="BB51" s="120">
        <f t="shared" si="40"/>
        <v>0</v>
      </c>
      <c r="BC51" s="121">
        <f t="shared" si="79"/>
        <v>0</v>
      </c>
      <c r="BD51" s="121">
        <f t="shared" si="42"/>
        <v>7463000</v>
      </c>
      <c r="BE51" s="93"/>
    </row>
    <row r="52" spans="1:57" ht="24.95" customHeight="1" x14ac:dyDescent="0.2">
      <c r="A52" s="74"/>
      <c r="B52" s="76"/>
      <c r="C52" s="76"/>
      <c r="D52" s="77"/>
      <c r="E52" s="78"/>
      <c r="F52" s="76"/>
      <c r="G52" s="79"/>
      <c r="H52" s="80"/>
      <c r="I52" s="81"/>
      <c r="J52" s="124" t="s">
        <v>52</v>
      </c>
      <c r="K52" s="82"/>
      <c r="L52" s="83"/>
      <c r="M52" s="77"/>
      <c r="N52" s="101" t="s">
        <v>53</v>
      </c>
      <c r="O52" s="102">
        <v>5531000</v>
      </c>
      <c r="P52" s="103">
        <f t="shared" si="80"/>
        <v>7463000</v>
      </c>
      <c r="Q52" s="125">
        <f t="shared" si="80"/>
        <v>7964000</v>
      </c>
      <c r="R52" s="126">
        <f t="shared" si="80"/>
        <v>8452000</v>
      </c>
      <c r="S52" s="103">
        <f t="shared" si="80"/>
        <v>7463000</v>
      </c>
      <c r="T52" s="103"/>
      <c r="U52" s="103">
        <f t="shared" si="80"/>
        <v>0</v>
      </c>
      <c r="V52" s="103">
        <f t="shared" si="80"/>
        <v>898000</v>
      </c>
      <c r="W52" s="103">
        <f t="shared" si="80"/>
        <v>1155000</v>
      </c>
      <c r="X52" s="103">
        <f t="shared" si="61"/>
        <v>2053000</v>
      </c>
      <c r="Y52" s="103">
        <f t="shared" si="62"/>
        <v>27.509044620125955</v>
      </c>
      <c r="AA52" s="103">
        <f t="shared" si="82"/>
        <v>658000</v>
      </c>
      <c r="AB52" s="103">
        <f t="shared" si="82"/>
        <v>659000</v>
      </c>
      <c r="AC52" s="103">
        <f t="shared" si="82"/>
        <v>0</v>
      </c>
      <c r="AD52" s="103">
        <f t="shared" si="63"/>
        <v>1317000</v>
      </c>
      <c r="AE52" s="103">
        <f t="shared" si="57"/>
        <v>17.647058823529413</v>
      </c>
      <c r="AG52" s="103">
        <f t="shared" si="64"/>
        <v>3370000</v>
      </c>
      <c r="AH52" s="103">
        <f t="shared" si="65"/>
        <v>45.156103443655368</v>
      </c>
      <c r="AJ52" s="103">
        <f t="shared" si="83"/>
        <v>746000</v>
      </c>
      <c r="AK52" s="103">
        <f t="shared" si="83"/>
        <v>672000</v>
      </c>
      <c r="AL52" s="103">
        <f t="shared" si="83"/>
        <v>672000</v>
      </c>
      <c r="AM52" s="103">
        <f t="shared" si="66"/>
        <v>2090000</v>
      </c>
      <c r="AN52" s="103">
        <f t="shared" si="58"/>
        <v>28.004823797400508</v>
      </c>
      <c r="AP52" s="103">
        <f t="shared" si="84"/>
        <v>448000</v>
      </c>
      <c r="AQ52" s="103">
        <f t="shared" si="84"/>
        <v>448000</v>
      </c>
      <c r="AR52" s="103">
        <f t="shared" si="84"/>
        <v>1107000</v>
      </c>
      <c r="AS52" s="103">
        <f t="shared" si="67"/>
        <v>2003000</v>
      </c>
      <c r="AT52" s="103">
        <f t="shared" si="59"/>
        <v>26.839072758944123</v>
      </c>
      <c r="AV52" s="103">
        <f t="shared" si="68"/>
        <v>4093000</v>
      </c>
      <c r="AW52" s="103">
        <f t="shared" si="69"/>
        <v>54.843896556344632</v>
      </c>
      <c r="AY52" s="103">
        <f t="shared" si="70"/>
        <v>7463000</v>
      </c>
      <c r="AZ52" s="103">
        <f t="shared" si="71"/>
        <v>100</v>
      </c>
      <c r="BB52" s="102">
        <f>S52-AY52</f>
        <v>0</v>
      </c>
      <c r="BC52" s="103">
        <f>BB52/(S52/100)</f>
        <v>0</v>
      </c>
      <c r="BD52" s="103">
        <f>S52-BB52</f>
        <v>7463000</v>
      </c>
      <c r="BE52" s="93"/>
    </row>
    <row r="53" spans="1:57" ht="24.95" customHeight="1" x14ac:dyDescent="0.2">
      <c r="A53" s="74"/>
      <c r="B53" s="76"/>
      <c r="C53" s="76"/>
      <c r="D53" s="77"/>
      <c r="E53" s="78"/>
      <c r="F53" s="76"/>
      <c r="G53" s="79"/>
      <c r="H53" s="80"/>
      <c r="I53" s="81"/>
      <c r="J53" s="78"/>
      <c r="K53" s="127">
        <v>5</v>
      </c>
      <c r="L53" s="83"/>
      <c r="M53" s="77"/>
      <c r="N53" s="128" t="s">
        <v>55</v>
      </c>
      <c r="O53" s="129">
        <v>5531000</v>
      </c>
      <c r="P53" s="117">
        <v>7463000</v>
      </c>
      <c r="Q53" s="117">
        <v>7964000</v>
      </c>
      <c r="R53" s="117">
        <v>8452000</v>
      </c>
      <c r="S53" s="117">
        <v>7463000</v>
      </c>
      <c r="T53" s="117"/>
      <c r="U53" s="117"/>
      <c r="V53" s="117">
        <v>898000</v>
      </c>
      <c r="W53" s="117">
        <v>1155000</v>
      </c>
      <c r="X53" s="117">
        <f t="shared" si="61"/>
        <v>2053000</v>
      </c>
      <c r="Y53" s="144">
        <f t="shared" si="62"/>
        <v>27.509044620125955</v>
      </c>
      <c r="AA53" s="117">
        <v>658000</v>
      </c>
      <c r="AB53" s="117">
        <v>659000</v>
      </c>
      <c r="AC53" s="117"/>
      <c r="AD53" s="117">
        <f t="shared" si="63"/>
        <v>1317000</v>
      </c>
      <c r="AE53" s="144">
        <f t="shared" si="57"/>
        <v>17.647058823529413</v>
      </c>
      <c r="AG53" s="117">
        <f t="shared" si="64"/>
        <v>3370000</v>
      </c>
      <c r="AH53" s="117">
        <f t="shared" si="65"/>
        <v>45.156103443655368</v>
      </c>
      <c r="AJ53" s="117">
        <v>746000</v>
      </c>
      <c r="AK53" s="117">
        <v>672000</v>
      </c>
      <c r="AL53" s="117">
        <v>672000</v>
      </c>
      <c r="AM53" s="117">
        <f t="shared" si="66"/>
        <v>2090000</v>
      </c>
      <c r="AN53" s="144">
        <f t="shared" si="58"/>
        <v>28.004823797400508</v>
      </c>
      <c r="AP53" s="117">
        <v>448000</v>
      </c>
      <c r="AQ53" s="117">
        <v>448000</v>
      </c>
      <c r="AR53" s="117">
        <v>1107000</v>
      </c>
      <c r="AS53" s="117">
        <f t="shared" si="67"/>
        <v>2003000</v>
      </c>
      <c r="AT53" s="144">
        <f t="shared" si="59"/>
        <v>26.839072758944123</v>
      </c>
      <c r="AV53" s="117">
        <f t="shared" si="68"/>
        <v>4093000</v>
      </c>
      <c r="AW53" s="117">
        <f t="shared" si="69"/>
        <v>54.843896556344632</v>
      </c>
      <c r="AY53" s="117">
        <f t="shared" si="70"/>
        <v>7463000</v>
      </c>
      <c r="AZ53" s="117">
        <f t="shared" si="71"/>
        <v>100</v>
      </c>
      <c r="BB53" s="117">
        <f>S53-AY53</f>
        <v>0</v>
      </c>
      <c r="BC53" s="117">
        <f>BB53/(S53/100)</f>
        <v>0</v>
      </c>
      <c r="BD53" s="117">
        <f>S53-BB53</f>
        <v>7463000</v>
      </c>
      <c r="BE53" s="93"/>
    </row>
    <row r="54" spans="1:57" ht="24.95" customHeight="1" x14ac:dyDescent="0.2">
      <c r="A54" s="74"/>
      <c r="B54" s="76"/>
      <c r="C54" s="76"/>
      <c r="D54" s="77"/>
      <c r="E54" s="97" t="s">
        <v>57</v>
      </c>
      <c r="F54" s="76"/>
      <c r="G54" s="79"/>
      <c r="H54" s="80"/>
      <c r="I54" s="81"/>
      <c r="J54" s="78"/>
      <c r="K54" s="82"/>
      <c r="L54" s="83"/>
      <c r="M54" s="77"/>
      <c r="N54" s="84" t="s">
        <v>138</v>
      </c>
      <c r="O54" s="98">
        <v>450000</v>
      </c>
      <c r="P54" s="98">
        <f t="shared" ref="P54:S58" si="85">P55</f>
        <v>1500000</v>
      </c>
      <c r="Q54" s="86">
        <f t="shared" si="85"/>
        <v>1696000</v>
      </c>
      <c r="R54" s="87">
        <f t="shared" si="85"/>
        <v>1884000</v>
      </c>
      <c r="S54" s="98">
        <f t="shared" si="85"/>
        <v>1500000</v>
      </c>
      <c r="T54" s="98"/>
      <c r="U54" s="98">
        <f t="shared" ref="U54:W58" si="86">U55</f>
        <v>0</v>
      </c>
      <c r="V54" s="98">
        <f t="shared" si="86"/>
        <v>0</v>
      </c>
      <c r="W54" s="98">
        <f t="shared" si="86"/>
        <v>100000</v>
      </c>
      <c r="X54" s="98">
        <f t="shared" si="61"/>
        <v>100000</v>
      </c>
      <c r="Y54" s="98">
        <f t="shared" si="62"/>
        <v>6.666666666666667</v>
      </c>
      <c r="AA54" s="98">
        <f t="shared" ref="AA54:AC58" si="87">AA55</f>
        <v>140000</v>
      </c>
      <c r="AB54" s="98">
        <f t="shared" si="87"/>
        <v>140000</v>
      </c>
      <c r="AC54" s="98">
        <f t="shared" si="87"/>
        <v>140000</v>
      </c>
      <c r="AD54" s="98">
        <f t="shared" si="63"/>
        <v>420000</v>
      </c>
      <c r="AE54" s="98">
        <f t="shared" si="57"/>
        <v>28</v>
      </c>
      <c r="AG54" s="98">
        <f t="shared" si="64"/>
        <v>520000</v>
      </c>
      <c r="AH54" s="98">
        <f t="shared" si="65"/>
        <v>34.666666666666664</v>
      </c>
      <c r="AJ54" s="98">
        <f t="shared" ref="AJ54:AL58" si="88">AJ55</f>
        <v>155000</v>
      </c>
      <c r="AK54" s="98">
        <f t="shared" si="88"/>
        <v>155000</v>
      </c>
      <c r="AL54" s="98">
        <f t="shared" si="88"/>
        <v>155000</v>
      </c>
      <c r="AM54" s="98">
        <f t="shared" si="66"/>
        <v>465000</v>
      </c>
      <c r="AN54" s="98">
        <f t="shared" si="58"/>
        <v>31</v>
      </c>
      <c r="AP54" s="98">
        <f t="shared" ref="AP54:AR58" si="89">AP55</f>
        <v>190000</v>
      </c>
      <c r="AQ54" s="98">
        <f t="shared" si="89"/>
        <v>190000</v>
      </c>
      <c r="AR54" s="98">
        <f t="shared" si="89"/>
        <v>135000</v>
      </c>
      <c r="AS54" s="98">
        <f t="shared" si="67"/>
        <v>515000</v>
      </c>
      <c r="AT54" s="98">
        <f t="shared" si="59"/>
        <v>34.333333333333336</v>
      </c>
      <c r="AV54" s="98">
        <f t="shared" si="68"/>
        <v>980000</v>
      </c>
      <c r="AW54" s="98">
        <f t="shared" si="69"/>
        <v>65.333333333333329</v>
      </c>
      <c r="AY54" s="98">
        <f t="shared" si="70"/>
        <v>1500000</v>
      </c>
      <c r="AZ54" s="98">
        <f t="shared" si="71"/>
        <v>100</v>
      </c>
      <c r="BB54" s="98">
        <f t="shared" si="40"/>
        <v>0</v>
      </c>
      <c r="BC54" s="98">
        <f t="shared" si="79"/>
        <v>0</v>
      </c>
      <c r="BD54" s="98">
        <f t="shared" si="42"/>
        <v>1500000</v>
      </c>
      <c r="BE54" s="93"/>
    </row>
    <row r="55" spans="1:57" ht="24.95" customHeight="1" x14ac:dyDescent="0.2">
      <c r="A55" s="74"/>
      <c r="B55" s="76"/>
      <c r="C55" s="76"/>
      <c r="D55" s="77"/>
      <c r="E55" s="78"/>
      <c r="F55" s="100">
        <v>2</v>
      </c>
      <c r="G55" s="79"/>
      <c r="H55" s="80"/>
      <c r="I55" s="81"/>
      <c r="J55" s="78"/>
      <c r="K55" s="82"/>
      <c r="L55" s="83"/>
      <c r="M55" s="77"/>
      <c r="N55" s="101" t="s">
        <v>139</v>
      </c>
      <c r="O55" s="102">
        <v>450000</v>
      </c>
      <c r="P55" s="102">
        <f t="shared" si="85"/>
        <v>1500000</v>
      </c>
      <c r="Q55" s="125">
        <f t="shared" si="85"/>
        <v>1696000</v>
      </c>
      <c r="R55" s="126">
        <f t="shared" si="85"/>
        <v>1884000</v>
      </c>
      <c r="S55" s="102">
        <f t="shared" si="85"/>
        <v>1500000</v>
      </c>
      <c r="T55" s="102"/>
      <c r="U55" s="102">
        <f t="shared" si="86"/>
        <v>0</v>
      </c>
      <c r="V55" s="102">
        <f t="shared" si="86"/>
        <v>0</v>
      </c>
      <c r="W55" s="102">
        <f>W442+W56+W132+W188+W386</f>
        <v>100000</v>
      </c>
      <c r="X55" s="102">
        <f t="shared" si="61"/>
        <v>100000</v>
      </c>
      <c r="Y55" s="102">
        <f t="shared" si="62"/>
        <v>6.666666666666667</v>
      </c>
      <c r="AA55" s="102">
        <f t="shared" si="87"/>
        <v>140000</v>
      </c>
      <c r="AB55" s="102">
        <f t="shared" si="87"/>
        <v>140000</v>
      </c>
      <c r="AC55" s="102">
        <f>AC442+AC56+AC132+AC188+AC386</f>
        <v>140000</v>
      </c>
      <c r="AD55" s="102">
        <f t="shared" si="63"/>
        <v>420000</v>
      </c>
      <c r="AE55" s="102">
        <f t="shared" si="57"/>
        <v>28</v>
      </c>
      <c r="AG55" s="102">
        <f t="shared" si="64"/>
        <v>520000</v>
      </c>
      <c r="AH55" s="102">
        <f t="shared" si="65"/>
        <v>34.666666666666664</v>
      </c>
      <c r="AJ55" s="102">
        <f t="shared" si="88"/>
        <v>155000</v>
      </c>
      <c r="AK55" s="102">
        <f t="shared" si="88"/>
        <v>155000</v>
      </c>
      <c r="AL55" s="102">
        <f>AL442+AL56+AL132+AL188+AL386</f>
        <v>155000</v>
      </c>
      <c r="AM55" s="102">
        <f t="shared" si="66"/>
        <v>465000</v>
      </c>
      <c r="AN55" s="102">
        <f t="shared" si="58"/>
        <v>31</v>
      </c>
      <c r="AP55" s="102">
        <f t="shared" si="89"/>
        <v>190000</v>
      </c>
      <c r="AQ55" s="102">
        <f t="shared" si="89"/>
        <v>190000</v>
      </c>
      <c r="AR55" s="102">
        <f>AR442+AR56+AR132+AR188+AR386</f>
        <v>135000</v>
      </c>
      <c r="AS55" s="102">
        <f t="shared" si="67"/>
        <v>515000</v>
      </c>
      <c r="AT55" s="102">
        <f t="shared" si="59"/>
        <v>34.333333333333336</v>
      </c>
      <c r="AV55" s="102">
        <f t="shared" si="68"/>
        <v>980000</v>
      </c>
      <c r="AW55" s="102">
        <f t="shared" si="69"/>
        <v>65.333333333333329</v>
      </c>
      <c r="AY55" s="102">
        <f t="shared" si="70"/>
        <v>1500000</v>
      </c>
      <c r="AZ55" s="102">
        <f t="shared" si="71"/>
        <v>100</v>
      </c>
      <c r="BB55" s="102">
        <f t="shared" si="40"/>
        <v>0</v>
      </c>
      <c r="BC55" s="102">
        <f t="shared" si="79"/>
        <v>0</v>
      </c>
      <c r="BD55" s="102">
        <f t="shared" si="42"/>
        <v>1500000</v>
      </c>
      <c r="BE55" s="93"/>
    </row>
    <row r="56" spans="1:57" ht="24.95" customHeight="1" x14ac:dyDescent="0.2">
      <c r="A56" s="74"/>
      <c r="B56" s="76"/>
      <c r="C56" s="76"/>
      <c r="D56" s="77"/>
      <c r="E56" s="78"/>
      <c r="F56" s="76"/>
      <c r="G56" s="104">
        <v>0</v>
      </c>
      <c r="H56" s="105"/>
      <c r="I56" s="81"/>
      <c r="J56" s="78"/>
      <c r="K56" s="82"/>
      <c r="L56" s="83"/>
      <c r="M56" s="77"/>
      <c r="N56" s="101" t="s">
        <v>139</v>
      </c>
      <c r="O56" s="102">
        <v>450000</v>
      </c>
      <c r="P56" s="102">
        <f t="shared" si="85"/>
        <v>1500000</v>
      </c>
      <c r="Q56" s="125">
        <f t="shared" si="85"/>
        <v>1696000</v>
      </c>
      <c r="R56" s="126">
        <f t="shared" si="85"/>
        <v>1884000</v>
      </c>
      <c r="S56" s="102">
        <f t="shared" si="85"/>
        <v>1500000</v>
      </c>
      <c r="T56" s="102"/>
      <c r="U56" s="102">
        <f t="shared" si="86"/>
        <v>0</v>
      </c>
      <c r="V56" s="102">
        <f t="shared" si="86"/>
        <v>0</v>
      </c>
      <c r="W56" s="102">
        <f>W443+W57+W133+W189+W387</f>
        <v>100000</v>
      </c>
      <c r="X56" s="102">
        <f t="shared" si="61"/>
        <v>100000</v>
      </c>
      <c r="Y56" s="102">
        <f t="shared" si="62"/>
        <v>6.666666666666667</v>
      </c>
      <c r="AA56" s="102">
        <f t="shared" si="87"/>
        <v>140000</v>
      </c>
      <c r="AB56" s="102">
        <f t="shared" si="87"/>
        <v>140000</v>
      </c>
      <c r="AC56" s="102">
        <f>AC443+AC57+AC133+AC189+AC387</f>
        <v>140000</v>
      </c>
      <c r="AD56" s="102">
        <f t="shared" si="63"/>
        <v>420000</v>
      </c>
      <c r="AE56" s="102">
        <f t="shared" si="57"/>
        <v>28</v>
      </c>
      <c r="AG56" s="102">
        <f t="shared" si="64"/>
        <v>520000</v>
      </c>
      <c r="AH56" s="102">
        <f t="shared" si="65"/>
        <v>34.666666666666664</v>
      </c>
      <c r="AJ56" s="102">
        <f t="shared" si="88"/>
        <v>155000</v>
      </c>
      <c r="AK56" s="102">
        <f t="shared" si="88"/>
        <v>155000</v>
      </c>
      <c r="AL56" s="102">
        <f>AL443+AL57+AL133+AL189+AL387</f>
        <v>155000</v>
      </c>
      <c r="AM56" s="102">
        <f t="shared" si="66"/>
        <v>465000</v>
      </c>
      <c r="AN56" s="102">
        <f t="shared" si="58"/>
        <v>31</v>
      </c>
      <c r="AP56" s="102">
        <f t="shared" si="89"/>
        <v>190000</v>
      </c>
      <c r="AQ56" s="102">
        <f t="shared" si="89"/>
        <v>190000</v>
      </c>
      <c r="AR56" s="102">
        <f>AR443+AR57+AR133+AR189+AR387</f>
        <v>135000</v>
      </c>
      <c r="AS56" s="102">
        <f t="shared" si="67"/>
        <v>515000</v>
      </c>
      <c r="AT56" s="102">
        <f t="shared" si="59"/>
        <v>34.333333333333336</v>
      </c>
      <c r="AV56" s="102">
        <f t="shared" si="68"/>
        <v>980000</v>
      </c>
      <c r="AW56" s="102">
        <f t="shared" si="69"/>
        <v>65.333333333333329</v>
      </c>
      <c r="AY56" s="102">
        <f t="shared" si="70"/>
        <v>1500000</v>
      </c>
      <c r="AZ56" s="102">
        <f t="shared" si="71"/>
        <v>100</v>
      </c>
      <c r="BB56" s="102">
        <f t="shared" si="40"/>
        <v>0</v>
      </c>
      <c r="BC56" s="102">
        <f t="shared" si="79"/>
        <v>0</v>
      </c>
      <c r="BD56" s="102">
        <f t="shared" si="42"/>
        <v>1500000</v>
      </c>
      <c r="BE56" s="93"/>
    </row>
    <row r="57" spans="1:57" ht="24.95" customHeight="1" x14ac:dyDescent="0.2">
      <c r="A57" s="74"/>
      <c r="B57" s="76"/>
      <c r="C57" s="76"/>
      <c r="D57" s="77"/>
      <c r="E57" s="78"/>
      <c r="F57" s="76"/>
      <c r="G57" s="104"/>
      <c r="H57" s="169" t="s">
        <v>43</v>
      </c>
      <c r="I57" s="81"/>
      <c r="J57" s="78"/>
      <c r="K57" s="82"/>
      <c r="L57" s="83"/>
      <c r="M57" s="77"/>
      <c r="N57" s="101" t="s">
        <v>139</v>
      </c>
      <c r="O57" s="102">
        <v>450000</v>
      </c>
      <c r="P57" s="102">
        <f t="shared" si="85"/>
        <v>1500000</v>
      </c>
      <c r="Q57" s="125">
        <f t="shared" si="85"/>
        <v>1696000</v>
      </c>
      <c r="R57" s="126">
        <f t="shared" si="85"/>
        <v>1884000</v>
      </c>
      <c r="S57" s="102">
        <f t="shared" si="85"/>
        <v>1500000</v>
      </c>
      <c r="T57" s="102"/>
      <c r="U57" s="102">
        <f t="shared" si="86"/>
        <v>0</v>
      </c>
      <c r="V57" s="102">
        <f t="shared" si="86"/>
        <v>0</v>
      </c>
      <c r="W57" s="102">
        <f>W444+W58+W134+W190+W388</f>
        <v>100000</v>
      </c>
      <c r="X57" s="102">
        <f t="shared" si="61"/>
        <v>100000</v>
      </c>
      <c r="Y57" s="102">
        <f t="shared" si="62"/>
        <v>6.666666666666667</v>
      </c>
      <c r="AA57" s="102">
        <f t="shared" si="87"/>
        <v>140000</v>
      </c>
      <c r="AB57" s="102">
        <f t="shared" si="87"/>
        <v>140000</v>
      </c>
      <c r="AC57" s="102">
        <f>AC444+AC58+AC134+AC190+AC388</f>
        <v>140000</v>
      </c>
      <c r="AD57" s="102">
        <f t="shared" si="63"/>
        <v>420000</v>
      </c>
      <c r="AE57" s="102">
        <f t="shared" si="57"/>
        <v>28</v>
      </c>
      <c r="AG57" s="102">
        <f t="shared" si="64"/>
        <v>520000</v>
      </c>
      <c r="AH57" s="102">
        <f t="shared" si="65"/>
        <v>34.666666666666664</v>
      </c>
      <c r="AJ57" s="102">
        <f t="shared" si="88"/>
        <v>155000</v>
      </c>
      <c r="AK57" s="102">
        <f t="shared" si="88"/>
        <v>155000</v>
      </c>
      <c r="AL57" s="102">
        <f>AL444+AL58+AL134+AL190+AL388</f>
        <v>155000</v>
      </c>
      <c r="AM57" s="102">
        <f t="shared" si="66"/>
        <v>465000</v>
      </c>
      <c r="AN57" s="102">
        <f t="shared" si="58"/>
        <v>31</v>
      </c>
      <c r="AP57" s="102">
        <f t="shared" si="89"/>
        <v>190000</v>
      </c>
      <c r="AQ57" s="102">
        <f t="shared" si="89"/>
        <v>190000</v>
      </c>
      <c r="AR57" s="102">
        <f>AR444+AR58+AR134+AR190+AR388</f>
        <v>135000</v>
      </c>
      <c r="AS57" s="102">
        <f t="shared" si="67"/>
        <v>515000</v>
      </c>
      <c r="AT57" s="102">
        <f t="shared" si="59"/>
        <v>34.333333333333336</v>
      </c>
      <c r="AV57" s="102">
        <f t="shared" si="68"/>
        <v>980000</v>
      </c>
      <c r="AW57" s="102">
        <f t="shared" si="69"/>
        <v>65.333333333333329</v>
      </c>
      <c r="AY57" s="102">
        <f t="shared" si="70"/>
        <v>1500000</v>
      </c>
      <c r="AZ57" s="102">
        <f t="shared" si="71"/>
        <v>100</v>
      </c>
      <c r="BB57" s="102">
        <f t="shared" si="40"/>
        <v>0</v>
      </c>
      <c r="BC57" s="102">
        <f t="shared" si="79"/>
        <v>0</v>
      </c>
      <c r="BD57" s="102">
        <f t="shared" si="42"/>
        <v>1500000</v>
      </c>
      <c r="BE57" s="93"/>
    </row>
    <row r="58" spans="1:57" ht="24.95" customHeight="1" x14ac:dyDescent="0.2">
      <c r="A58" s="74"/>
      <c r="B58" s="76"/>
      <c r="C58" s="76"/>
      <c r="D58" s="77"/>
      <c r="E58" s="78"/>
      <c r="F58" s="76"/>
      <c r="G58" s="79"/>
      <c r="H58" s="80"/>
      <c r="I58" s="118">
        <v>2</v>
      </c>
      <c r="J58" s="78"/>
      <c r="K58" s="82"/>
      <c r="L58" s="83"/>
      <c r="M58" s="77"/>
      <c r="N58" s="119" t="s">
        <v>51</v>
      </c>
      <c r="O58" s="120">
        <v>450000</v>
      </c>
      <c r="P58" s="120">
        <f t="shared" si="85"/>
        <v>1500000</v>
      </c>
      <c r="Q58" s="122">
        <f t="shared" si="85"/>
        <v>1696000</v>
      </c>
      <c r="R58" s="123">
        <f t="shared" si="85"/>
        <v>1884000</v>
      </c>
      <c r="S58" s="120">
        <f t="shared" si="85"/>
        <v>1500000</v>
      </c>
      <c r="T58" s="120"/>
      <c r="U58" s="120">
        <f t="shared" si="86"/>
        <v>0</v>
      </c>
      <c r="V58" s="120">
        <f t="shared" si="86"/>
        <v>0</v>
      </c>
      <c r="W58" s="120">
        <f>W445+W59+W135+W191+W389</f>
        <v>100000</v>
      </c>
      <c r="X58" s="120">
        <f t="shared" si="61"/>
        <v>100000</v>
      </c>
      <c r="Y58" s="120">
        <f t="shared" si="62"/>
        <v>6.666666666666667</v>
      </c>
      <c r="AA58" s="120">
        <f t="shared" si="87"/>
        <v>140000</v>
      </c>
      <c r="AB58" s="120">
        <f t="shared" si="87"/>
        <v>140000</v>
      </c>
      <c r="AC58" s="120">
        <f>AC445+AC59+AC135+AC191+AC389</f>
        <v>140000</v>
      </c>
      <c r="AD58" s="120">
        <f t="shared" si="63"/>
        <v>420000</v>
      </c>
      <c r="AE58" s="120">
        <f t="shared" si="57"/>
        <v>28</v>
      </c>
      <c r="AG58" s="120">
        <f t="shared" si="64"/>
        <v>520000</v>
      </c>
      <c r="AH58" s="120">
        <f t="shared" si="65"/>
        <v>34.666666666666664</v>
      </c>
      <c r="AJ58" s="120">
        <f t="shared" si="88"/>
        <v>155000</v>
      </c>
      <c r="AK58" s="120">
        <f t="shared" si="88"/>
        <v>155000</v>
      </c>
      <c r="AL58" s="120">
        <f>AL445+AL59+AL135+AL191+AL389</f>
        <v>155000</v>
      </c>
      <c r="AM58" s="120">
        <f t="shared" si="66"/>
        <v>465000</v>
      </c>
      <c r="AN58" s="120">
        <f t="shared" si="58"/>
        <v>31</v>
      </c>
      <c r="AP58" s="120">
        <f t="shared" si="89"/>
        <v>190000</v>
      </c>
      <c r="AQ58" s="120">
        <f t="shared" si="89"/>
        <v>190000</v>
      </c>
      <c r="AR58" s="120">
        <f>AR445+AR59+AR135+AR191+AR389</f>
        <v>135000</v>
      </c>
      <c r="AS58" s="120">
        <f t="shared" si="67"/>
        <v>515000</v>
      </c>
      <c r="AT58" s="120">
        <f t="shared" si="59"/>
        <v>34.333333333333336</v>
      </c>
      <c r="AV58" s="120">
        <f t="shared" si="68"/>
        <v>980000</v>
      </c>
      <c r="AW58" s="120">
        <f t="shared" si="69"/>
        <v>65.333333333333329</v>
      </c>
      <c r="AY58" s="120">
        <f t="shared" si="70"/>
        <v>1500000</v>
      </c>
      <c r="AZ58" s="120">
        <f t="shared" si="71"/>
        <v>100</v>
      </c>
      <c r="BB58" s="120">
        <f t="shared" si="40"/>
        <v>0</v>
      </c>
      <c r="BC58" s="120">
        <f t="shared" si="79"/>
        <v>0</v>
      </c>
      <c r="BD58" s="120">
        <f t="shared" si="42"/>
        <v>1500000</v>
      </c>
      <c r="BE58" s="93"/>
    </row>
    <row r="59" spans="1:57" ht="24.95" customHeight="1" x14ac:dyDescent="0.2">
      <c r="A59" s="74"/>
      <c r="B59" s="76"/>
      <c r="C59" s="76"/>
      <c r="D59" s="77"/>
      <c r="E59" s="78"/>
      <c r="F59" s="76"/>
      <c r="G59" s="79"/>
      <c r="H59" s="80"/>
      <c r="I59" s="81"/>
      <c r="J59" s="124" t="s">
        <v>89</v>
      </c>
      <c r="K59" s="82"/>
      <c r="L59" s="83"/>
      <c r="M59" s="77"/>
      <c r="N59" s="101" t="s">
        <v>111</v>
      </c>
      <c r="O59" s="102">
        <v>450000</v>
      </c>
      <c r="P59" s="102">
        <f>P60</f>
        <v>1500000</v>
      </c>
      <c r="Q59" s="125">
        <f>Q60</f>
        <v>1696000</v>
      </c>
      <c r="R59" s="126">
        <f>R60</f>
        <v>1884000</v>
      </c>
      <c r="S59" s="102">
        <f>S60</f>
        <v>1500000</v>
      </c>
      <c r="T59" s="102"/>
      <c r="U59" s="102">
        <f>U60</f>
        <v>0</v>
      </c>
      <c r="V59" s="102">
        <f>V60</f>
        <v>0</v>
      </c>
      <c r="W59" s="102">
        <f>W60</f>
        <v>100000</v>
      </c>
      <c r="X59" s="102">
        <f t="shared" si="61"/>
        <v>100000</v>
      </c>
      <c r="Y59" s="102">
        <f t="shared" si="62"/>
        <v>6.666666666666667</v>
      </c>
      <c r="AA59" s="102">
        <f>AA60</f>
        <v>140000</v>
      </c>
      <c r="AB59" s="102">
        <f>AB60</f>
        <v>140000</v>
      </c>
      <c r="AC59" s="102">
        <f>AC60</f>
        <v>140000</v>
      </c>
      <c r="AD59" s="102">
        <f t="shared" si="63"/>
        <v>420000</v>
      </c>
      <c r="AE59" s="102">
        <f t="shared" si="57"/>
        <v>28</v>
      </c>
      <c r="AG59" s="102">
        <f t="shared" si="64"/>
        <v>520000</v>
      </c>
      <c r="AH59" s="102">
        <f t="shared" si="65"/>
        <v>34.666666666666664</v>
      </c>
      <c r="AJ59" s="102">
        <f>AJ60</f>
        <v>155000</v>
      </c>
      <c r="AK59" s="102">
        <f>AK60</f>
        <v>155000</v>
      </c>
      <c r="AL59" s="102">
        <f>AL60</f>
        <v>155000</v>
      </c>
      <c r="AM59" s="102">
        <f t="shared" si="66"/>
        <v>465000</v>
      </c>
      <c r="AN59" s="102">
        <f t="shared" si="58"/>
        <v>31</v>
      </c>
      <c r="AP59" s="102">
        <f>AP60</f>
        <v>190000</v>
      </c>
      <c r="AQ59" s="102">
        <f>AQ60</f>
        <v>190000</v>
      </c>
      <c r="AR59" s="102">
        <f>AR60</f>
        <v>135000</v>
      </c>
      <c r="AS59" s="102">
        <f t="shared" si="67"/>
        <v>515000</v>
      </c>
      <c r="AT59" s="102">
        <f t="shared" si="59"/>
        <v>34.333333333333336</v>
      </c>
      <c r="AV59" s="102">
        <f t="shared" si="68"/>
        <v>980000</v>
      </c>
      <c r="AW59" s="102">
        <f t="shared" si="69"/>
        <v>65.333333333333329</v>
      </c>
      <c r="AY59" s="102">
        <f t="shared" si="70"/>
        <v>1500000</v>
      </c>
      <c r="AZ59" s="102">
        <f t="shared" si="71"/>
        <v>100</v>
      </c>
      <c r="BB59" s="102">
        <f>S59-AY59</f>
        <v>0</v>
      </c>
      <c r="BC59" s="102">
        <f>BB59/(S59/100)</f>
        <v>0</v>
      </c>
      <c r="BD59" s="102">
        <f>S59-BB59</f>
        <v>1500000</v>
      </c>
      <c r="BE59" s="93"/>
    </row>
    <row r="60" spans="1:57" ht="24.95" customHeight="1" x14ac:dyDescent="0.2">
      <c r="A60" s="74"/>
      <c r="B60" s="76"/>
      <c r="C60" s="76"/>
      <c r="D60" s="77"/>
      <c r="E60" s="78"/>
      <c r="F60" s="76"/>
      <c r="G60" s="79"/>
      <c r="H60" s="80"/>
      <c r="I60" s="81"/>
      <c r="J60" s="78"/>
      <c r="K60" s="127">
        <v>1</v>
      </c>
      <c r="L60" s="83"/>
      <c r="M60" s="77"/>
      <c r="N60" s="128" t="s">
        <v>112</v>
      </c>
      <c r="O60" s="129">
        <v>450000</v>
      </c>
      <c r="P60" s="129">
        <v>1500000</v>
      </c>
      <c r="Q60" s="129">
        <v>1696000</v>
      </c>
      <c r="R60" s="129">
        <v>1884000</v>
      </c>
      <c r="S60" s="129">
        <v>1500000</v>
      </c>
      <c r="T60" s="129"/>
      <c r="U60" s="129"/>
      <c r="V60" s="129"/>
      <c r="W60" s="129">
        <v>100000</v>
      </c>
      <c r="X60" s="129">
        <f t="shared" si="61"/>
        <v>100000</v>
      </c>
      <c r="Y60" s="197">
        <f t="shared" si="62"/>
        <v>6.666666666666667</v>
      </c>
      <c r="AA60" s="129">
        <v>140000</v>
      </c>
      <c r="AB60" s="129">
        <v>140000</v>
      </c>
      <c r="AC60" s="129">
        <v>140000</v>
      </c>
      <c r="AD60" s="129">
        <f t="shared" si="63"/>
        <v>420000</v>
      </c>
      <c r="AE60" s="197">
        <f t="shared" si="57"/>
        <v>28</v>
      </c>
      <c r="AG60" s="129">
        <f t="shared" si="64"/>
        <v>520000</v>
      </c>
      <c r="AH60" s="129">
        <f t="shared" si="65"/>
        <v>34.666666666666664</v>
      </c>
      <c r="AJ60" s="129">
        <v>155000</v>
      </c>
      <c r="AK60" s="129">
        <v>155000</v>
      </c>
      <c r="AL60" s="129">
        <v>155000</v>
      </c>
      <c r="AM60" s="129">
        <f t="shared" si="66"/>
        <v>465000</v>
      </c>
      <c r="AN60" s="129">
        <f t="shared" si="58"/>
        <v>31</v>
      </c>
      <c r="AP60" s="129">
        <v>190000</v>
      </c>
      <c r="AQ60" s="129">
        <v>190000</v>
      </c>
      <c r="AR60" s="129">
        <v>135000</v>
      </c>
      <c r="AS60" s="129">
        <f t="shared" si="67"/>
        <v>515000</v>
      </c>
      <c r="AT60" s="129">
        <f t="shared" si="59"/>
        <v>34.333333333333336</v>
      </c>
      <c r="AV60" s="129">
        <f t="shared" si="68"/>
        <v>980000</v>
      </c>
      <c r="AW60" s="129">
        <f t="shared" si="69"/>
        <v>65.333333333333329</v>
      </c>
      <c r="AY60" s="129">
        <f t="shared" si="70"/>
        <v>1500000</v>
      </c>
      <c r="AZ60" s="129">
        <f t="shared" si="71"/>
        <v>100</v>
      </c>
      <c r="BB60" s="129">
        <f>S60-AY60</f>
        <v>0</v>
      </c>
      <c r="BC60" s="129">
        <f>BB60/(S60/100)</f>
        <v>0</v>
      </c>
      <c r="BD60" s="129">
        <f>S60-BB60</f>
        <v>1500000</v>
      </c>
      <c r="BE60" s="93"/>
    </row>
    <row r="61" spans="1:57" ht="24.95" customHeight="1" x14ac:dyDescent="0.2">
      <c r="A61" s="74"/>
      <c r="B61" s="76"/>
      <c r="C61" s="76"/>
      <c r="D61" s="77"/>
      <c r="E61" s="345" t="s">
        <v>45</v>
      </c>
      <c r="F61" s="76"/>
      <c r="G61" s="79"/>
      <c r="H61" s="80"/>
      <c r="I61" s="81"/>
      <c r="J61" s="78"/>
      <c r="K61" s="82"/>
      <c r="L61" s="83"/>
      <c r="M61" s="256"/>
      <c r="N61" s="84" t="s">
        <v>46</v>
      </c>
      <c r="O61" s="98">
        <v>14205000</v>
      </c>
      <c r="P61" s="99">
        <f t="shared" ref="P61:S62" si="90">P62</f>
        <v>28590000</v>
      </c>
      <c r="Q61" s="86">
        <f t="shared" si="90"/>
        <v>30363000</v>
      </c>
      <c r="R61" s="87">
        <f t="shared" si="90"/>
        <v>32609000</v>
      </c>
      <c r="S61" s="99">
        <f t="shared" si="90"/>
        <v>28590000</v>
      </c>
      <c r="T61" s="99"/>
      <c r="U61" s="99">
        <f>U62</f>
        <v>564000</v>
      </c>
      <c r="V61" s="99">
        <f>V62</f>
        <v>1733000</v>
      </c>
      <c r="W61" s="99">
        <f>W448+W62+W138+W194+W392</f>
        <v>3189500</v>
      </c>
      <c r="X61" s="99">
        <f t="shared" si="61"/>
        <v>5486500</v>
      </c>
      <c r="Y61" s="99">
        <f t="shared" si="62"/>
        <v>19.190276320391746</v>
      </c>
      <c r="AA61" s="99">
        <f>AA62</f>
        <v>3495500</v>
      </c>
      <c r="AB61" s="99">
        <f>AB62</f>
        <v>2751000</v>
      </c>
      <c r="AC61" s="99">
        <f>AC448+AC62+AC138+AC194+AC392</f>
        <v>3018000</v>
      </c>
      <c r="AD61" s="99">
        <f t="shared" si="63"/>
        <v>9264500</v>
      </c>
      <c r="AE61" s="99">
        <f t="shared" si="57"/>
        <v>32.404686953480237</v>
      </c>
      <c r="AG61" s="99">
        <f t="shared" si="64"/>
        <v>14751000</v>
      </c>
      <c r="AH61" s="99">
        <f t="shared" si="65"/>
        <v>51.594963273871983</v>
      </c>
      <c r="AJ61" s="99">
        <f>AJ62</f>
        <v>3111500</v>
      </c>
      <c r="AK61" s="99">
        <f>AK62</f>
        <v>2869000</v>
      </c>
      <c r="AL61" s="99">
        <f>AL448+AL62+AL138+AL194+AL392</f>
        <v>2812500</v>
      </c>
      <c r="AM61" s="99">
        <f t="shared" si="66"/>
        <v>8793000</v>
      </c>
      <c r="AN61" s="99">
        <f t="shared" si="58"/>
        <v>30.755508919202519</v>
      </c>
      <c r="AP61" s="99">
        <f>AP62</f>
        <v>1942000</v>
      </c>
      <c r="AQ61" s="99">
        <f>AQ62</f>
        <v>1551000</v>
      </c>
      <c r="AR61" s="99">
        <f>AR448+AR62+AR138+AR194+AR392</f>
        <v>1553000</v>
      </c>
      <c r="AS61" s="99">
        <f t="shared" si="67"/>
        <v>5046000</v>
      </c>
      <c r="AT61" s="99">
        <f t="shared" si="59"/>
        <v>17.649527806925498</v>
      </c>
      <c r="AV61" s="99">
        <f t="shared" si="68"/>
        <v>13839000</v>
      </c>
      <c r="AW61" s="99">
        <f t="shared" si="69"/>
        <v>48.405036726128017</v>
      </c>
      <c r="AY61" s="99">
        <f t="shared" si="70"/>
        <v>28590000</v>
      </c>
      <c r="AZ61" s="99">
        <f t="shared" si="71"/>
        <v>100</v>
      </c>
      <c r="BB61" s="98">
        <f t="shared" si="40"/>
        <v>0</v>
      </c>
      <c r="BC61" s="99">
        <f t="shared" si="79"/>
        <v>0</v>
      </c>
      <c r="BD61" s="99">
        <f t="shared" si="42"/>
        <v>28590000</v>
      </c>
      <c r="BE61" s="93"/>
    </row>
    <row r="62" spans="1:57" ht="24.95" customHeight="1" x14ac:dyDescent="0.2">
      <c r="A62" s="74"/>
      <c r="B62" s="76"/>
      <c r="C62" s="76"/>
      <c r="D62" s="77"/>
      <c r="E62" s="78"/>
      <c r="F62" s="76">
        <v>4</v>
      </c>
      <c r="G62" s="79"/>
      <c r="H62" s="80"/>
      <c r="I62" s="81"/>
      <c r="J62" s="78"/>
      <c r="K62" s="82"/>
      <c r="L62" s="83"/>
      <c r="M62" s="256"/>
      <c r="N62" s="101" t="s">
        <v>140</v>
      </c>
      <c r="O62" s="102">
        <v>14205000</v>
      </c>
      <c r="P62" s="103">
        <f t="shared" si="90"/>
        <v>28590000</v>
      </c>
      <c r="Q62" s="125">
        <f t="shared" si="90"/>
        <v>30363000</v>
      </c>
      <c r="R62" s="126">
        <f t="shared" si="90"/>
        <v>32609000</v>
      </c>
      <c r="S62" s="103">
        <f t="shared" si="90"/>
        <v>28590000</v>
      </c>
      <c r="T62" s="103"/>
      <c r="U62" s="103">
        <f>U63</f>
        <v>564000</v>
      </c>
      <c r="V62" s="103">
        <f>V63</f>
        <v>1733000</v>
      </c>
      <c r="W62" s="103">
        <f>W449+W63+W139+W195+W393</f>
        <v>3189500</v>
      </c>
      <c r="X62" s="103">
        <f t="shared" si="61"/>
        <v>5486500</v>
      </c>
      <c r="Y62" s="103">
        <f t="shared" si="62"/>
        <v>19.190276320391746</v>
      </c>
      <c r="AA62" s="103">
        <f>AA63</f>
        <v>3495500</v>
      </c>
      <c r="AB62" s="103">
        <f>AB63</f>
        <v>2751000</v>
      </c>
      <c r="AC62" s="103">
        <f>AC449+AC63+AC139+AC195+AC393</f>
        <v>3018000</v>
      </c>
      <c r="AD62" s="103">
        <f t="shared" si="63"/>
        <v>9264500</v>
      </c>
      <c r="AE62" s="103">
        <f t="shared" si="57"/>
        <v>32.404686953480237</v>
      </c>
      <c r="AG62" s="103">
        <f t="shared" si="64"/>
        <v>14751000</v>
      </c>
      <c r="AH62" s="103">
        <f t="shared" si="65"/>
        <v>51.594963273871983</v>
      </c>
      <c r="AJ62" s="103">
        <f>AJ63</f>
        <v>3111500</v>
      </c>
      <c r="AK62" s="103">
        <f>AK63</f>
        <v>2869000</v>
      </c>
      <c r="AL62" s="103">
        <f>AL449+AL63+AL139+AL195+AL393</f>
        <v>2812500</v>
      </c>
      <c r="AM62" s="103">
        <f t="shared" si="66"/>
        <v>8793000</v>
      </c>
      <c r="AN62" s="103">
        <f t="shared" si="58"/>
        <v>30.755508919202519</v>
      </c>
      <c r="AP62" s="103">
        <f>AP63</f>
        <v>1942000</v>
      </c>
      <c r="AQ62" s="103">
        <f>AQ63</f>
        <v>1551000</v>
      </c>
      <c r="AR62" s="103">
        <f>AR449+AR63+AR139+AR195+AR393</f>
        <v>1553000</v>
      </c>
      <c r="AS62" s="103">
        <f t="shared" si="67"/>
        <v>5046000</v>
      </c>
      <c r="AT62" s="103">
        <f t="shared" si="59"/>
        <v>17.649527806925498</v>
      </c>
      <c r="AV62" s="103">
        <f t="shared" si="68"/>
        <v>13839000</v>
      </c>
      <c r="AW62" s="103">
        <f t="shared" si="69"/>
        <v>48.405036726128017</v>
      </c>
      <c r="AY62" s="103">
        <f t="shared" si="70"/>
        <v>28590000</v>
      </c>
      <c r="AZ62" s="103">
        <f t="shared" si="71"/>
        <v>100</v>
      </c>
      <c r="BB62" s="102">
        <f t="shared" si="40"/>
        <v>0</v>
      </c>
      <c r="BC62" s="103">
        <f t="shared" si="79"/>
        <v>0</v>
      </c>
      <c r="BD62" s="103">
        <f t="shared" si="42"/>
        <v>28590000</v>
      </c>
      <c r="BE62" s="93"/>
    </row>
    <row r="63" spans="1:57" ht="24.95" customHeight="1" x14ac:dyDescent="0.2">
      <c r="A63" s="74"/>
      <c r="B63" s="76"/>
      <c r="C63" s="76"/>
      <c r="D63" s="77"/>
      <c r="E63" s="78"/>
      <c r="F63" s="76"/>
      <c r="G63" s="79">
        <v>1</v>
      </c>
      <c r="H63" s="80"/>
      <c r="I63" s="81"/>
      <c r="J63" s="78"/>
      <c r="K63" s="82"/>
      <c r="L63" s="83"/>
      <c r="M63" s="256"/>
      <c r="N63" s="101" t="s">
        <v>48</v>
      </c>
      <c r="O63" s="102">
        <v>14205000</v>
      </c>
      <c r="P63" s="103">
        <f>P64+P79+P90+P98</f>
        <v>28590000</v>
      </c>
      <c r="Q63" s="103">
        <f>Q64+Q79+Q90+Q98</f>
        <v>30363000</v>
      </c>
      <c r="R63" s="103">
        <f>R64+R79+R90+R98</f>
        <v>32609000</v>
      </c>
      <c r="S63" s="103">
        <f>S64+S79+S90+S98</f>
        <v>28590000</v>
      </c>
      <c r="T63" s="103"/>
      <c r="U63" s="103">
        <f>U64+U79+U90+U98</f>
        <v>564000</v>
      </c>
      <c r="V63" s="103">
        <f>V64+V79+V90+V98</f>
        <v>1733000</v>
      </c>
      <c r="W63" s="103">
        <f>W64+W79+W90+W98</f>
        <v>3189500</v>
      </c>
      <c r="X63" s="103">
        <f t="shared" si="61"/>
        <v>5486500</v>
      </c>
      <c r="Y63" s="103">
        <f t="shared" si="62"/>
        <v>19.190276320391746</v>
      </c>
      <c r="AA63" s="103">
        <f>AA64+AA79+AA90+AA98</f>
        <v>3495500</v>
      </c>
      <c r="AB63" s="103">
        <f>AB64+AB79+AB90+AB98</f>
        <v>2751000</v>
      </c>
      <c r="AC63" s="103">
        <f>AC64+AC79+AC90+AC98</f>
        <v>3018000</v>
      </c>
      <c r="AD63" s="103">
        <f t="shared" si="63"/>
        <v>9264500</v>
      </c>
      <c r="AE63" s="103">
        <f t="shared" si="57"/>
        <v>32.404686953480237</v>
      </c>
      <c r="AG63" s="103">
        <f t="shared" si="64"/>
        <v>14751000</v>
      </c>
      <c r="AH63" s="103">
        <f t="shared" si="65"/>
        <v>51.594963273871983</v>
      </c>
      <c r="AJ63" s="103">
        <f>AJ64+AJ79+AJ90+AJ98</f>
        <v>3111500</v>
      </c>
      <c r="AK63" s="103">
        <f>AK64+AK79+AK90+AK98</f>
        <v>2869000</v>
      </c>
      <c r="AL63" s="103">
        <f>AL64+AL79+AL90+AL98</f>
        <v>2812500</v>
      </c>
      <c r="AM63" s="103">
        <f t="shared" si="66"/>
        <v>8793000</v>
      </c>
      <c r="AN63" s="103">
        <f t="shared" si="58"/>
        <v>30.755508919202519</v>
      </c>
      <c r="AP63" s="103">
        <f>AP64+AP79+AP90+AP98</f>
        <v>1942000</v>
      </c>
      <c r="AQ63" s="103">
        <f>AQ64+AQ79+AQ90+AQ98</f>
        <v>1551000</v>
      </c>
      <c r="AR63" s="103">
        <f>AR64+AR79+AR90+AR98</f>
        <v>1553000</v>
      </c>
      <c r="AS63" s="103">
        <f t="shared" si="67"/>
        <v>5046000</v>
      </c>
      <c r="AT63" s="103">
        <f t="shared" si="59"/>
        <v>17.649527806925498</v>
      </c>
      <c r="AV63" s="103">
        <f t="shared" si="68"/>
        <v>13839000</v>
      </c>
      <c r="AW63" s="103">
        <f t="shared" si="69"/>
        <v>48.405036726128017</v>
      </c>
      <c r="AY63" s="103">
        <f t="shared" si="70"/>
        <v>28590000</v>
      </c>
      <c r="AZ63" s="103">
        <f t="shared" si="71"/>
        <v>100</v>
      </c>
      <c r="BB63" s="102">
        <f t="shared" si="40"/>
        <v>0</v>
      </c>
      <c r="BC63" s="103">
        <f t="shared" si="79"/>
        <v>0</v>
      </c>
      <c r="BD63" s="103">
        <f t="shared" si="42"/>
        <v>28590000</v>
      </c>
      <c r="BE63" s="93"/>
    </row>
    <row r="64" spans="1:57" ht="24.95" customHeight="1" x14ac:dyDescent="0.2">
      <c r="A64" s="74"/>
      <c r="B64" s="76"/>
      <c r="C64" s="76"/>
      <c r="D64" s="77"/>
      <c r="E64" s="78"/>
      <c r="F64" s="76"/>
      <c r="G64" s="79"/>
      <c r="H64" s="243" t="s">
        <v>43</v>
      </c>
      <c r="I64" s="81"/>
      <c r="J64" s="78"/>
      <c r="K64" s="82"/>
      <c r="L64" s="83"/>
      <c r="M64" s="256"/>
      <c r="N64" s="101" t="s">
        <v>48</v>
      </c>
      <c r="O64" s="102">
        <v>11914000</v>
      </c>
      <c r="P64" s="103">
        <f>P65</f>
        <v>25989000</v>
      </c>
      <c r="Q64" s="103">
        <f>Q65</f>
        <v>27752000</v>
      </c>
      <c r="R64" s="103">
        <f>R65</f>
        <v>29960000</v>
      </c>
      <c r="S64" s="103">
        <f>S65</f>
        <v>25989000</v>
      </c>
      <c r="T64" s="103"/>
      <c r="U64" s="103">
        <f>U65</f>
        <v>564000</v>
      </c>
      <c r="V64" s="103">
        <f>V65</f>
        <v>1719000</v>
      </c>
      <c r="W64" s="103">
        <f>W65</f>
        <v>2275500</v>
      </c>
      <c r="X64" s="103">
        <f t="shared" si="61"/>
        <v>4558500</v>
      </c>
      <c r="Y64" s="103">
        <f t="shared" si="62"/>
        <v>17.540113124783563</v>
      </c>
      <c r="AA64" s="103">
        <f>AA65</f>
        <v>3381500</v>
      </c>
      <c r="AB64" s="103">
        <f>AB65</f>
        <v>2632000</v>
      </c>
      <c r="AC64" s="103">
        <f>AC65</f>
        <v>2728000</v>
      </c>
      <c r="AD64" s="103">
        <f t="shared" si="63"/>
        <v>8741500</v>
      </c>
      <c r="AE64" s="103">
        <f t="shared" si="57"/>
        <v>33.635384201008122</v>
      </c>
      <c r="AG64" s="103">
        <f t="shared" si="64"/>
        <v>13300000</v>
      </c>
      <c r="AH64" s="103">
        <f t="shared" si="65"/>
        <v>51.175497325791682</v>
      </c>
      <c r="AJ64" s="103">
        <f>AJ65</f>
        <v>2805500</v>
      </c>
      <c r="AK64" s="103">
        <f>AK65</f>
        <v>2639000</v>
      </c>
      <c r="AL64" s="103">
        <f>AL65</f>
        <v>2607500</v>
      </c>
      <c r="AM64" s="103">
        <f t="shared" si="66"/>
        <v>8052000</v>
      </c>
      <c r="AN64" s="103">
        <f t="shared" si="58"/>
        <v>30.982338681749972</v>
      </c>
      <c r="AP64" s="103">
        <f>AP65</f>
        <v>1809000</v>
      </c>
      <c r="AQ64" s="103">
        <f>AQ65</f>
        <v>1418000</v>
      </c>
      <c r="AR64" s="103">
        <f>AR65</f>
        <v>1410000</v>
      </c>
      <c r="AS64" s="103">
        <f t="shared" si="67"/>
        <v>4637000</v>
      </c>
      <c r="AT64" s="103">
        <f t="shared" si="59"/>
        <v>17.842163992458349</v>
      </c>
      <c r="AV64" s="103">
        <f t="shared" si="68"/>
        <v>12689000</v>
      </c>
      <c r="AW64" s="103">
        <f t="shared" si="69"/>
        <v>48.824502674208318</v>
      </c>
      <c r="AY64" s="103">
        <f t="shared" si="70"/>
        <v>25989000</v>
      </c>
      <c r="AZ64" s="103">
        <f t="shared" si="71"/>
        <v>100</v>
      </c>
      <c r="BB64" s="102">
        <f t="shared" si="40"/>
        <v>0</v>
      </c>
      <c r="BC64" s="103">
        <f t="shared" si="79"/>
        <v>0</v>
      </c>
      <c r="BD64" s="103">
        <f t="shared" si="42"/>
        <v>25989000</v>
      </c>
      <c r="BE64" s="93"/>
    </row>
    <row r="65" spans="1:57" ht="24.95" customHeight="1" x14ac:dyDescent="0.2">
      <c r="A65" s="74"/>
      <c r="B65" s="76"/>
      <c r="C65" s="76"/>
      <c r="D65" s="77"/>
      <c r="E65" s="78"/>
      <c r="F65" s="76"/>
      <c r="G65" s="79"/>
      <c r="H65" s="80"/>
      <c r="I65" s="118">
        <v>2</v>
      </c>
      <c r="J65" s="78"/>
      <c r="K65" s="82"/>
      <c r="L65" s="83"/>
      <c r="M65" s="77"/>
      <c r="N65" s="119" t="s">
        <v>51</v>
      </c>
      <c r="O65" s="120">
        <v>11914000</v>
      </c>
      <c r="P65" s="121">
        <f>P66+P73</f>
        <v>25989000</v>
      </c>
      <c r="Q65" s="121">
        <f>Q66+Q73</f>
        <v>27752000</v>
      </c>
      <c r="R65" s="121">
        <f>R66+R73</f>
        <v>29960000</v>
      </c>
      <c r="S65" s="121">
        <f>S66+S73</f>
        <v>25989000</v>
      </c>
      <c r="T65" s="121"/>
      <c r="U65" s="121">
        <f>U66+U73</f>
        <v>564000</v>
      </c>
      <c r="V65" s="121">
        <f>V66+V73</f>
        <v>1719000</v>
      </c>
      <c r="W65" s="121">
        <f>W66+W73</f>
        <v>2275500</v>
      </c>
      <c r="X65" s="121">
        <f t="shared" si="61"/>
        <v>4558500</v>
      </c>
      <c r="Y65" s="121">
        <f t="shared" si="62"/>
        <v>17.540113124783563</v>
      </c>
      <c r="AA65" s="121">
        <f>AA66+AA73</f>
        <v>3381500</v>
      </c>
      <c r="AB65" s="121">
        <f>AB66+AB73</f>
        <v>2632000</v>
      </c>
      <c r="AC65" s="121">
        <f>AC66+AC73</f>
        <v>2728000</v>
      </c>
      <c r="AD65" s="121">
        <f t="shared" si="63"/>
        <v>8741500</v>
      </c>
      <c r="AE65" s="121">
        <f t="shared" si="57"/>
        <v>33.635384201008122</v>
      </c>
      <c r="AG65" s="121">
        <f t="shared" si="64"/>
        <v>13300000</v>
      </c>
      <c r="AH65" s="121">
        <f t="shared" si="65"/>
        <v>51.175497325791682</v>
      </c>
      <c r="AJ65" s="121">
        <f>AJ66+AJ73</f>
        <v>2805500</v>
      </c>
      <c r="AK65" s="121">
        <f>AK66+AK73</f>
        <v>2639000</v>
      </c>
      <c r="AL65" s="121">
        <f>AL66+AL73</f>
        <v>2607500</v>
      </c>
      <c r="AM65" s="121">
        <f t="shared" si="66"/>
        <v>8052000</v>
      </c>
      <c r="AN65" s="121">
        <f t="shared" si="58"/>
        <v>30.982338681749972</v>
      </c>
      <c r="AP65" s="121">
        <f>AP66+AP73</f>
        <v>1809000</v>
      </c>
      <c r="AQ65" s="121">
        <f>AQ66+AQ73</f>
        <v>1418000</v>
      </c>
      <c r="AR65" s="121">
        <f>AR66+AR73</f>
        <v>1410000</v>
      </c>
      <c r="AS65" s="121">
        <f t="shared" si="67"/>
        <v>4637000</v>
      </c>
      <c r="AT65" s="121">
        <f t="shared" si="59"/>
        <v>17.842163992458349</v>
      </c>
      <c r="AV65" s="121">
        <f t="shared" si="68"/>
        <v>12689000</v>
      </c>
      <c r="AW65" s="121">
        <f t="shared" si="69"/>
        <v>48.824502674208318</v>
      </c>
      <c r="AY65" s="121">
        <f t="shared" si="70"/>
        <v>25989000</v>
      </c>
      <c r="AZ65" s="121">
        <f t="shared" si="71"/>
        <v>100</v>
      </c>
      <c r="BB65" s="120">
        <f t="shared" si="40"/>
        <v>0</v>
      </c>
      <c r="BC65" s="121">
        <f t="shared" si="79"/>
        <v>0</v>
      </c>
      <c r="BD65" s="121">
        <f t="shared" si="42"/>
        <v>25989000</v>
      </c>
      <c r="BE65" s="93"/>
    </row>
    <row r="66" spans="1:57" ht="24.95" customHeight="1" x14ac:dyDescent="0.2">
      <c r="A66" s="74"/>
      <c r="B66" s="76"/>
      <c r="C66" s="76"/>
      <c r="D66" s="77"/>
      <c r="E66" s="78"/>
      <c r="F66" s="76"/>
      <c r="G66" s="79"/>
      <c r="H66" s="80"/>
      <c r="I66" s="81"/>
      <c r="J66" s="124" t="s">
        <v>52</v>
      </c>
      <c r="K66" s="258"/>
      <c r="L66" s="259"/>
      <c r="M66" s="256"/>
      <c r="N66" s="101" t="s">
        <v>53</v>
      </c>
      <c r="O66" s="102">
        <v>9914000</v>
      </c>
      <c r="P66" s="103">
        <f>P67+P68+P69+P70+P71+P72</f>
        <v>16239000</v>
      </c>
      <c r="Q66" s="125">
        <f>Q67+Q68+Q69+Q70+Q71+Q72</f>
        <v>17312000</v>
      </c>
      <c r="R66" s="126">
        <f>R67+R68+R69+R70+R71+R72</f>
        <v>18377000</v>
      </c>
      <c r="S66" s="103">
        <f>S67+S68+S69+S70+S71+S72</f>
        <v>16239000</v>
      </c>
      <c r="T66" s="103"/>
      <c r="U66" s="103">
        <f>U67+U68+U69+U70+U71+U72</f>
        <v>564000</v>
      </c>
      <c r="V66" s="103">
        <f>V67+V68+V69+V70+V71+V72</f>
        <v>1699000</v>
      </c>
      <c r="W66" s="103">
        <f>W67+W68+W69+W70+W71+W72</f>
        <v>1467500</v>
      </c>
      <c r="X66" s="103">
        <f t="shared" si="61"/>
        <v>3730500</v>
      </c>
      <c r="Y66" s="103">
        <f t="shared" si="62"/>
        <v>22.972473674487347</v>
      </c>
      <c r="AA66" s="103">
        <f>AA67+AA68+AA69+AA70+AA71+AA72</f>
        <v>2421500</v>
      </c>
      <c r="AB66" s="103">
        <f>AB67+AB68+AB69+AB70+AB71+AB72</f>
        <v>1672000</v>
      </c>
      <c r="AC66" s="103">
        <f>AC67+AC68+AC69+AC70+AC71+AC72</f>
        <v>1768000</v>
      </c>
      <c r="AD66" s="103">
        <f t="shared" si="63"/>
        <v>5861500</v>
      </c>
      <c r="AE66" s="103">
        <f t="shared" si="57"/>
        <v>36.095202906582919</v>
      </c>
      <c r="AG66" s="103">
        <f t="shared" si="64"/>
        <v>9592000</v>
      </c>
      <c r="AH66" s="103">
        <f t="shared" si="65"/>
        <v>59.067676581070266</v>
      </c>
      <c r="AJ66" s="103">
        <f>AJ67+AJ68+AJ69+AJ70+AJ71+AJ72</f>
        <v>1635500</v>
      </c>
      <c r="AK66" s="103">
        <f>AK67+AK68+AK69+AK70+AK71+AK72</f>
        <v>1469000</v>
      </c>
      <c r="AL66" s="103">
        <f>AL67+AL68+AL69+AL70+AL71+AL72</f>
        <v>1339500</v>
      </c>
      <c r="AM66" s="103">
        <f t="shared" si="66"/>
        <v>4444000</v>
      </c>
      <c r="AN66" s="103">
        <f t="shared" si="58"/>
        <v>27.366217131596773</v>
      </c>
      <c r="AP66" s="103">
        <f>AP67+AP68+AP69+AP70+AP71+AP72</f>
        <v>1029000</v>
      </c>
      <c r="AQ66" s="103">
        <f>AQ67+AQ68+AQ69+AQ70+AQ71+AQ72</f>
        <v>638000</v>
      </c>
      <c r="AR66" s="103">
        <f>AR67+AR68+AR69+AR70+AR71+AR72</f>
        <v>536000</v>
      </c>
      <c r="AS66" s="103">
        <f t="shared" si="67"/>
        <v>2203000</v>
      </c>
      <c r="AT66" s="103">
        <f t="shared" si="59"/>
        <v>13.566106287332964</v>
      </c>
      <c r="AV66" s="103">
        <f t="shared" si="68"/>
        <v>6647000</v>
      </c>
      <c r="AW66" s="103">
        <f t="shared" si="69"/>
        <v>40.932323418929734</v>
      </c>
      <c r="AY66" s="103">
        <f t="shared" si="70"/>
        <v>16239000</v>
      </c>
      <c r="AZ66" s="103">
        <f t="shared" si="71"/>
        <v>100</v>
      </c>
      <c r="BB66" s="102">
        <f t="shared" si="40"/>
        <v>0</v>
      </c>
      <c r="BC66" s="103">
        <f t="shared" si="79"/>
        <v>0</v>
      </c>
      <c r="BD66" s="103">
        <f t="shared" si="42"/>
        <v>16239000</v>
      </c>
      <c r="BE66" s="93"/>
    </row>
    <row r="67" spans="1:57" ht="24.95" customHeight="1" x14ac:dyDescent="0.2">
      <c r="A67" s="74"/>
      <c r="B67" s="76"/>
      <c r="C67" s="76"/>
      <c r="D67" s="77"/>
      <c r="E67" s="78"/>
      <c r="F67" s="76"/>
      <c r="G67" s="79"/>
      <c r="H67" s="80"/>
      <c r="I67" s="81"/>
      <c r="J67" s="78"/>
      <c r="K67" s="127">
        <v>1</v>
      </c>
      <c r="L67" s="330"/>
      <c r="M67" s="94"/>
      <c r="N67" s="128" t="s">
        <v>131</v>
      </c>
      <c r="O67" s="129">
        <v>81000</v>
      </c>
      <c r="P67" s="117">
        <v>83000</v>
      </c>
      <c r="Q67" s="117">
        <v>88000</v>
      </c>
      <c r="R67" s="117">
        <v>93000</v>
      </c>
      <c r="S67" s="117">
        <v>83000</v>
      </c>
      <c r="T67" s="117"/>
      <c r="U67" s="160"/>
      <c r="V67" s="160">
        <v>8000</v>
      </c>
      <c r="W67" s="160">
        <v>13000</v>
      </c>
      <c r="X67" s="117">
        <f t="shared" si="61"/>
        <v>21000</v>
      </c>
      <c r="Y67" s="144">
        <f t="shared" si="62"/>
        <v>25.301204819277107</v>
      </c>
      <c r="AA67" s="160">
        <v>8000</v>
      </c>
      <c r="AB67" s="160">
        <v>8000</v>
      </c>
      <c r="AC67" s="160">
        <v>8000</v>
      </c>
      <c r="AD67" s="117">
        <f t="shared" si="63"/>
        <v>24000</v>
      </c>
      <c r="AE67" s="144">
        <f t="shared" si="57"/>
        <v>28.91566265060241</v>
      </c>
      <c r="AG67" s="117">
        <f t="shared" si="64"/>
        <v>45000</v>
      </c>
      <c r="AH67" s="117">
        <f t="shared" si="65"/>
        <v>54.216867469879517</v>
      </c>
      <c r="AJ67" s="160">
        <v>8000</v>
      </c>
      <c r="AK67" s="160">
        <v>7000</v>
      </c>
      <c r="AL67" s="160">
        <v>7000</v>
      </c>
      <c r="AM67" s="117">
        <f t="shared" si="66"/>
        <v>22000</v>
      </c>
      <c r="AN67" s="144">
        <f t="shared" si="58"/>
        <v>26.506024096385541</v>
      </c>
      <c r="AP67" s="160">
        <v>5000</v>
      </c>
      <c r="AQ67" s="160">
        <v>5000</v>
      </c>
      <c r="AR67" s="160">
        <v>6000</v>
      </c>
      <c r="AS67" s="117">
        <f t="shared" si="67"/>
        <v>16000</v>
      </c>
      <c r="AT67" s="144">
        <f t="shared" si="59"/>
        <v>19.277108433734941</v>
      </c>
      <c r="AV67" s="117">
        <f t="shared" si="68"/>
        <v>38000</v>
      </c>
      <c r="AW67" s="117">
        <f t="shared" si="69"/>
        <v>45.783132530120483</v>
      </c>
      <c r="AY67" s="117">
        <f t="shared" si="70"/>
        <v>83000</v>
      </c>
      <c r="AZ67" s="117">
        <f t="shared" si="71"/>
        <v>100</v>
      </c>
      <c r="BB67" s="117">
        <f t="shared" si="40"/>
        <v>0</v>
      </c>
      <c r="BC67" s="117">
        <f t="shared" si="79"/>
        <v>0</v>
      </c>
      <c r="BD67" s="117">
        <f t="shared" si="42"/>
        <v>83000</v>
      </c>
      <c r="BE67" s="93"/>
    </row>
    <row r="68" spans="1:57" ht="24.95" customHeight="1" x14ac:dyDescent="0.2">
      <c r="A68" s="74"/>
      <c r="B68" s="76"/>
      <c r="C68" s="76"/>
      <c r="D68" s="77"/>
      <c r="E68" s="78"/>
      <c r="F68" s="76"/>
      <c r="G68" s="79"/>
      <c r="H68" s="80"/>
      <c r="I68" s="81"/>
      <c r="J68" s="78"/>
      <c r="K68" s="127">
        <v>2</v>
      </c>
      <c r="L68" s="330"/>
      <c r="M68" s="346"/>
      <c r="N68" s="165" t="s">
        <v>54</v>
      </c>
      <c r="O68" s="129">
        <v>5265000</v>
      </c>
      <c r="P68" s="117">
        <v>10407000</v>
      </c>
      <c r="Q68" s="117">
        <v>11105000</v>
      </c>
      <c r="R68" s="117">
        <v>11786000</v>
      </c>
      <c r="S68" s="117">
        <v>10407000</v>
      </c>
      <c r="T68" s="117"/>
      <c r="U68" s="160">
        <v>557000</v>
      </c>
      <c r="V68" s="160">
        <v>850000</v>
      </c>
      <c r="W68" s="160">
        <v>690500</v>
      </c>
      <c r="X68" s="117">
        <f t="shared" si="61"/>
        <v>2097500</v>
      </c>
      <c r="Y68" s="144">
        <f t="shared" si="62"/>
        <v>20.154703564908235</v>
      </c>
      <c r="AA68" s="160">
        <v>1175000</v>
      </c>
      <c r="AB68" s="160">
        <v>1175000</v>
      </c>
      <c r="AC68" s="160">
        <v>1272500</v>
      </c>
      <c r="AD68" s="117">
        <f t="shared" si="63"/>
        <v>3622500</v>
      </c>
      <c r="AE68" s="144">
        <f t="shared" si="57"/>
        <v>34.80830210435284</v>
      </c>
      <c r="AG68" s="117">
        <f t="shared" si="64"/>
        <v>5720000</v>
      </c>
      <c r="AH68" s="117">
        <f t="shared" si="65"/>
        <v>54.963005669261072</v>
      </c>
      <c r="AJ68" s="160">
        <v>1045000</v>
      </c>
      <c r="AK68" s="160">
        <v>938500</v>
      </c>
      <c r="AL68" s="160">
        <v>939500</v>
      </c>
      <c r="AM68" s="117">
        <f t="shared" si="66"/>
        <v>2923000</v>
      </c>
      <c r="AN68" s="144">
        <f t="shared" si="58"/>
        <v>28.086864610358411</v>
      </c>
      <c r="AP68" s="160">
        <v>622000</v>
      </c>
      <c r="AQ68" s="160">
        <v>620500</v>
      </c>
      <c r="AR68" s="160">
        <v>521500</v>
      </c>
      <c r="AS68" s="117">
        <f t="shared" si="67"/>
        <v>1764000</v>
      </c>
      <c r="AT68" s="144">
        <f t="shared" si="59"/>
        <v>16.950129720380513</v>
      </c>
      <c r="AV68" s="117">
        <f t="shared" si="68"/>
        <v>4687000</v>
      </c>
      <c r="AW68" s="117">
        <f t="shared" si="69"/>
        <v>45.036994330738928</v>
      </c>
      <c r="AY68" s="117">
        <f t="shared" si="70"/>
        <v>10407000</v>
      </c>
      <c r="AZ68" s="117">
        <f t="shared" si="71"/>
        <v>100</v>
      </c>
      <c r="BB68" s="117">
        <f t="shared" si="40"/>
        <v>0</v>
      </c>
      <c r="BC68" s="117">
        <f t="shared" si="79"/>
        <v>0</v>
      </c>
      <c r="BD68" s="117">
        <f t="shared" si="42"/>
        <v>10407000</v>
      </c>
      <c r="BE68" s="93"/>
    </row>
    <row r="69" spans="1:57" ht="24.95" customHeight="1" x14ac:dyDescent="0.2">
      <c r="A69" s="74"/>
      <c r="B69" s="76"/>
      <c r="C69" s="76"/>
      <c r="D69" s="77"/>
      <c r="E69" s="78"/>
      <c r="F69" s="76"/>
      <c r="G69" s="79"/>
      <c r="H69" s="80"/>
      <c r="I69" s="81"/>
      <c r="J69" s="78"/>
      <c r="K69" s="127">
        <v>4</v>
      </c>
      <c r="L69" s="83"/>
      <c r="M69" s="77"/>
      <c r="N69" s="128" t="s">
        <v>141</v>
      </c>
      <c r="O69" s="129">
        <v>1000</v>
      </c>
      <c r="P69" s="117">
        <v>1000</v>
      </c>
      <c r="Q69" s="117">
        <v>1000</v>
      </c>
      <c r="R69" s="117">
        <v>1000</v>
      </c>
      <c r="S69" s="117">
        <v>1000</v>
      </c>
      <c r="T69" s="117"/>
      <c r="U69" s="160"/>
      <c r="V69" s="160"/>
      <c r="W69" s="160">
        <v>1000</v>
      </c>
      <c r="X69" s="117">
        <f t="shared" si="61"/>
        <v>1000</v>
      </c>
      <c r="Y69" s="144">
        <f t="shared" si="62"/>
        <v>100</v>
      </c>
      <c r="AA69" s="160"/>
      <c r="AB69" s="160"/>
      <c r="AC69" s="160"/>
      <c r="AD69" s="117">
        <f t="shared" si="63"/>
        <v>0</v>
      </c>
      <c r="AE69" s="144">
        <f t="shared" si="57"/>
        <v>0</v>
      </c>
      <c r="AG69" s="117">
        <f t="shared" si="64"/>
        <v>1000</v>
      </c>
      <c r="AH69" s="117">
        <f t="shared" si="65"/>
        <v>100</v>
      </c>
      <c r="AJ69" s="160"/>
      <c r="AK69" s="160"/>
      <c r="AL69" s="160"/>
      <c r="AM69" s="117">
        <f t="shared" si="66"/>
        <v>0</v>
      </c>
      <c r="AN69" s="144">
        <f t="shared" si="58"/>
        <v>0</v>
      </c>
      <c r="AP69" s="160"/>
      <c r="AQ69" s="160"/>
      <c r="AR69" s="160"/>
      <c r="AS69" s="117">
        <f t="shared" si="67"/>
        <v>0</v>
      </c>
      <c r="AT69" s="144">
        <f t="shared" si="59"/>
        <v>0</v>
      </c>
      <c r="AV69" s="117">
        <f t="shared" si="68"/>
        <v>0</v>
      </c>
      <c r="AW69" s="117">
        <f t="shared" si="69"/>
        <v>0</v>
      </c>
      <c r="AY69" s="117">
        <f t="shared" si="70"/>
        <v>1000</v>
      </c>
      <c r="AZ69" s="117">
        <f t="shared" si="71"/>
        <v>100</v>
      </c>
      <c r="BB69" s="117">
        <f t="shared" si="40"/>
        <v>0</v>
      </c>
      <c r="BC69" s="117">
        <f t="shared" si="79"/>
        <v>0</v>
      </c>
      <c r="BD69" s="117">
        <f t="shared" si="42"/>
        <v>1000</v>
      </c>
      <c r="BE69" s="93"/>
    </row>
    <row r="70" spans="1:57" ht="24.95" customHeight="1" x14ac:dyDescent="0.2">
      <c r="A70" s="74"/>
      <c r="B70" s="76"/>
      <c r="C70" s="76"/>
      <c r="D70" s="77"/>
      <c r="E70" s="78"/>
      <c r="F70" s="76"/>
      <c r="G70" s="79"/>
      <c r="H70" s="80"/>
      <c r="I70" s="81"/>
      <c r="J70" s="78"/>
      <c r="K70" s="127">
        <v>5</v>
      </c>
      <c r="L70" s="83"/>
      <c r="M70" s="77"/>
      <c r="N70" s="128" t="s">
        <v>55</v>
      </c>
      <c r="O70" s="129">
        <v>4385000</v>
      </c>
      <c r="P70" s="117">
        <v>5573000</v>
      </c>
      <c r="Q70" s="117">
        <v>5928000</v>
      </c>
      <c r="R70" s="117">
        <v>6292000</v>
      </c>
      <c r="S70" s="117">
        <v>5573000</v>
      </c>
      <c r="T70" s="117"/>
      <c r="U70" s="160">
        <v>4000</v>
      </c>
      <c r="V70" s="160">
        <v>805000</v>
      </c>
      <c r="W70" s="160">
        <v>761000</v>
      </c>
      <c r="X70" s="117">
        <f t="shared" si="61"/>
        <v>1570000</v>
      </c>
      <c r="Y70" s="144">
        <f t="shared" si="62"/>
        <v>28.171541360129194</v>
      </c>
      <c r="AA70" s="160">
        <v>1223000</v>
      </c>
      <c r="AB70" s="160">
        <v>473000</v>
      </c>
      <c r="AC70" s="160">
        <v>473000</v>
      </c>
      <c r="AD70" s="117">
        <f t="shared" si="63"/>
        <v>2169000</v>
      </c>
      <c r="AE70" s="144">
        <f t="shared" si="57"/>
        <v>38.91979185357976</v>
      </c>
      <c r="AG70" s="117">
        <f t="shared" si="64"/>
        <v>3739000</v>
      </c>
      <c r="AH70" s="117">
        <f t="shared" si="65"/>
        <v>67.09133321370895</v>
      </c>
      <c r="AJ70" s="160">
        <v>562000</v>
      </c>
      <c r="AK70" s="160">
        <v>506000</v>
      </c>
      <c r="AL70" s="160">
        <v>376000</v>
      </c>
      <c r="AM70" s="117">
        <f t="shared" si="66"/>
        <v>1444000</v>
      </c>
      <c r="AN70" s="144">
        <f t="shared" si="58"/>
        <v>25.910640588551946</v>
      </c>
      <c r="AP70" s="160">
        <v>390000</v>
      </c>
      <c r="AQ70" s="160"/>
      <c r="AR70" s="160"/>
      <c r="AS70" s="117">
        <f t="shared" si="67"/>
        <v>390000</v>
      </c>
      <c r="AT70" s="144">
        <f t="shared" si="59"/>
        <v>6.9980261977390992</v>
      </c>
      <c r="AV70" s="117">
        <f t="shared" si="68"/>
        <v>1834000</v>
      </c>
      <c r="AW70" s="117">
        <f t="shared" si="69"/>
        <v>32.908666786291043</v>
      </c>
      <c r="AY70" s="117">
        <f t="shared" si="70"/>
        <v>5573000</v>
      </c>
      <c r="AZ70" s="117">
        <f t="shared" si="71"/>
        <v>100</v>
      </c>
      <c r="BB70" s="117">
        <f t="shared" si="40"/>
        <v>0</v>
      </c>
      <c r="BC70" s="117">
        <f t="shared" si="79"/>
        <v>0</v>
      </c>
      <c r="BD70" s="117">
        <f t="shared" si="42"/>
        <v>5573000</v>
      </c>
      <c r="BE70" s="93"/>
    </row>
    <row r="71" spans="1:57" ht="24.95" customHeight="1" x14ac:dyDescent="0.2">
      <c r="A71" s="74"/>
      <c r="B71" s="76"/>
      <c r="C71" s="76"/>
      <c r="D71" s="77"/>
      <c r="E71" s="78"/>
      <c r="F71" s="76"/>
      <c r="G71" s="79"/>
      <c r="H71" s="80"/>
      <c r="I71" s="81"/>
      <c r="J71" s="78"/>
      <c r="K71" s="127">
        <v>7</v>
      </c>
      <c r="L71" s="83"/>
      <c r="M71" s="77"/>
      <c r="N71" s="128" t="s">
        <v>56</v>
      </c>
      <c r="O71" s="129">
        <v>39000</v>
      </c>
      <c r="P71" s="117">
        <v>29000</v>
      </c>
      <c r="Q71" s="117">
        <v>34000</v>
      </c>
      <c r="R71" s="117">
        <v>39000</v>
      </c>
      <c r="S71" s="117">
        <v>29000</v>
      </c>
      <c r="T71" s="117"/>
      <c r="U71" s="160"/>
      <c r="V71" s="160">
        <v>3000</v>
      </c>
      <c r="W71" s="160">
        <v>1000</v>
      </c>
      <c r="X71" s="117">
        <f t="shared" si="61"/>
        <v>4000</v>
      </c>
      <c r="Y71" s="144">
        <f t="shared" si="62"/>
        <v>13.793103448275861</v>
      </c>
      <c r="AA71" s="160">
        <v>1500</v>
      </c>
      <c r="AB71" s="160">
        <v>2000</v>
      </c>
      <c r="AC71" s="160">
        <v>500</v>
      </c>
      <c r="AD71" s="117">
        <f t="shared" si="63"/>
        <v>4000</v>
      </c>
      <c r="AE71" s="144">
        <f t="shared" si="57"/>
        <v>13.793103448275861</v>
      </c>
      <c r="AG71" s="117">
        <f t="shared" si="64"/>
        <v>8000</v>
      </c>
      <c r="AH71" s="117">
        <f t="shared" si="65"/>
        <v>27.586206896551722</v>
      </c>
      <c r="AJ71" s="160">
        <v>5500</v>
      </c>
      <c r="AK71" s="160">
        <v>4500</v>
      </c>
      <c r="AL71" s="160">
        <v>4000</v>
      </c>
      <c r="AM71" s="117">
        <f t="shared" si="66"/>
        <v>14000</v>
      </c>
      <c r="AN71" s="144">
        <f t="shared" si="58"/>
        <v>48.275862068965516</v>
      </c>
      <c r="AP71" s="160">
        <v>3000</v>
      </c>
      <c r="AQ71" s="160">
        <v>3500</v>
      </c>
      <c r="AR71" s="160">
        <v>500</v>
      </c>
      <c r="AS71" s="117">
        <f t="shared" si="67"/>
        <v>7000</v>
      </c>
      <c r="AT71" s="144">
        <f t="shared" si="59"/>
        <v>24.137931034482758</v>
      </c>
      <c r="AV71" s="117">
        <f t="shared" si="68"/>
        <v>21000</v>
      </c>
      <c r="AW71" s="117">
        <f t="shared" si="69"/>
        <v>72.41379310344827</v>
      </c>
      <c r="AY71" s="117">
        <f t="shared" si="70"/>
        <v>29000</v>
      </c>
      <c r="AZ71" s="117">
        <f t="shared" si="71"/>
        <v>100</v>
      </c>
      <c r="BB71" s="117">
        <f t="shared" si="40"/>
        <v>0</v>
      </c>
      <c r="BC71" s="117">
        <f t="shared" si="79"/>
        <v>0</v>
      </c>
      <c r="BD71" s="117">
        <f t="shared" si="42"/>
        <v>29000</v>
      </c>
      <c r="BE71" s="93"/>
    </row>
    <row r="72" spans="1:57" ht="24.95" customHeight="1" x14ac:dyDescent="0.2">
      <c r="A72" s="74"/>
      <c r="B72" s="76"/>
      <c r="C72" s="76"/>
      <c r="D72" s="77"/>
      <c r="E72" s="78"/>
      <c r="F72" s="76"/>
      <c r="G72" s="79"/>
      <c r="H72" s="80"/>
      <c r="I72" s="81"/>
      <c r="J72" s="78"/>
      <c r="K72" s="127">
        <v>8</v>
      </c>
      <c r="L72" s="83"/>
      <c r="M72" s="77"/>
      <c r="N72" s="128" t="s">
        <v>132</v>
      </c>
      <c r="O72" s="129">
        <v>143000</v>
      </c>
      <c r="P72" s="117">
        <v>146000</v>
      </c>
      <c r="Q72" s="117">
        <v>156000</v>
      </c>
      <c r="R72" s="117">
        <v>166000</v>
      </c>
      <c r="S72" s="117">
        <v>146000</v>
      </c>
      <c r="T72" s="117"/>
      <c r="U72" s="160">
        <v>3000</v>
      </c>
      <c r="V72" s="160">
        <v>33000</v>
      </c>
      <c r="W72" s="160">
        <v>1000</v>
      </c>
      <c r="X72" s="117">
        <f t="shared" si="61"/>
        <v>37000</v>
      </c>
      <c r="Y72" s="144">
        <f t="shared" si="62"/>
        <v>25.342465753424658</v>
      </c>
      <c r="AA72" s="160">
        <v>14000</v>
      </c>
      <c r="AB72" s="160">
        <v>14000</v>
      </c>
      <c r="AC72" s="160">
        <v>14000</v>
      </c>
      <c r="AD72" s="117">
        <f t="shared" si="63"/>
        <v>42000</v>
      </c>
      <c r="AE72" s="144">
        <f t="shared" si="57"/>
        <v>28.767123287671232</v>
      </c>
      <c r="AG72" s="117">
        <f t="shared" si="64"/>
        <v>79000</v>
      </c>
      <c r="AH72" s="117">
        <f t="shared" si="65"/>
        <v>54.109589041095887</v>
      </c>
      <c r="AJ72" s="160">
        <v>15000</v>
      </c>
      <c r="AK72" s="160">
        <v>13000</v>
      </c>
      <c r="AL72" s="160">
        <v>13000</v>
      </c>
      <c r="AM72" s="117">
        <f t="shared" si="66"/>
        <v>41000</v>
      </c>
      <c r="AN72" s="144">
        <f t="shared" si="58"/>
        <v>28.082191780821919</v>
      </c>
      <c r="AP72" s="160">
        <v>9000</v>
      </c>
      <c r="AQ72" s="160">
        <v>9000</v>
      </c>
      <c r="AR72" s="160">
        <v>8000</v>
      </c>
      <c r="AS72" s="117">
        <f t="shared" si="67"/>
        <v>26000</v>
      </c>
      <c r="AT72" s="144">
        <f t="shared" si="59"/>
        <v>17.80821917808219</v>
      </c>
      <c r="AV72" s="117">
        <f t="shared" si="68"/>
        <v>67000</v>
      </c>
      <c r="AW72" s="117">
        <f t="shared" si="69"/>
        <v>45.890410958904113</v>
      </c>
      <c r="AY72" s="117">
        <f t="shared" si="70"/>
        <v>146000</v>
      </c>
      <c r="AZ72" s="117">
        <f t="shared" si="71"/>
        <v>100</v>
      </c>
      <c r="BB72" s="117">
        <f t="shared" si="40"/>
        <v>0</v>
      </c>
      <c r="BC72" s="117">
        <f t="shared" si="79"/>
        <v>0</v>
      </c>
      <c r="BD72" s="117">
        <f t="shared" si="42"/>
        <v>146000</v>
      </c>
      <c r="BE72" s="93"/>
    </row>
    <row r="73" spans="1:57" ht="24.95" customHeight="1" x14ac:dyDescent="0.2">
      <c r="A73" s="74"/>
      <c r="B73" s="76"/>
      <c r="C73" s="76"/>
      <c r="D73" s="77"/>
      <c r="E73" s="78"/>
      <c r="F73" s="76"/>
      <c r="G73" s="79"/>
      <c r="H73" s="80"/>
      <c r="I73" s="81"/>
      <c r="J73" s="124" t="s">
        <v>89</v>
      </c>
      <c r="K73" s="82"/>
      <c r="L73" s="83"/>
      <c r="M73" s="77"/>
      <c r="N73" s="101" t="s">
        <v>111</v>
      </c>
      <c r="O73" s="102">
        <v>2000000</v>
      </c>
      <c r="P73" s="103">
        <f>P74+P75+P76+P77+P78</f>
        <v>9750000</v>
      </c>
      <c r="Q73" s="103">
        <f>Q74+Q75+Q76+Q77+Q78</f>
        <v>10440000</v>
      </c>
      <c r="R73" s="103">
        <f>R74+R75+R76+R77+R78</f>
        <v>11583000</v>
      </c>
      <c r="S73" s="103">
        <f>S74+S75+S76+S77+S78</f>
        <v>9750000</v>
      </c>
      <c r="T73" s="103"/>
      <c r="U73" s="103">
        <f>U74+U75+U76+U77+U78</f>
        <v>0</v>
      </c>
      <c r="V73" s="103">
        <f>V74+V75+V76+V77+V78</f>
        <v>20000</v>
      </c>
      <c r="W73" s="103">
        <f>W74+W75+W76+W77+W78</f>
        <v>808000</v>
      </c>
      <c r="X73" s="103">
        <f t="shared" si="61"/>
        <v>828000</v>
      </c>
      <c r="Y73" s="103">
        <f t="shared" si="62"/>
        <v>8.4923076923076923</v>
      </c>
      <c r="AA73" s="103">
        <f>AA74+AA75+AA76+AA77+AA78</f>
        <v>960000</v>
      </c>
      <c r="AB73" s="103">
        <f>AB74+AB75+AB76+AB77+AB78</f>
        <v>960000</v>
      </c>
      <c r="AC73" s="103">
        <f>AC74+AC75+AC76+AC77+AC78</f>
        <v>960000</v>
      </c>
      <c r="AD73" s="103">
        <f t="shared" si="63"/>
        <v>2880000</v>
      </c>
      <c r="AE73" s="103">
        <f t="shared" si="57"/>
        <v>29.53846153846154</v>
      </c>
      <c r="AG73" s="103">
        <f t="shared" si="64"/>
        <v>3708000</v>
      </c>
      <c r="AH73" s="103">
        <f t="shared" si="65"/>
        <v>38.030769230769231</v>
      </c>
      <c r="AJ73" s="103">
        <f>AJ74+AJ75+AJ76+AJ77+AJ78</f>
        <v>1170000</v>
      </c>
      <c r="AK73" s="103">
        <f>AK74+AK75+AK76+AK77+AK78</f>
        <v>1170000</v>
      </c>
      <c r="AL73" s="103">
        <f>AL74+AL75+AL76+AL77+AL78</f>
        <v>1268000</v>
      </c>
      <c r="AM73" s="103">
        <f t="shared" si="66"/>
        <v>3608000</v>
      </c>
      <c r="AN73" s="103">
        <f t="shared" si="58"/>
        <v>37.005128205128209</v>
      </c>
      <c r="AP73" s="103">
        <f>AP74+AP75+AP76+AP77+AP78</f>
        <v>780000</v>
      </c>
      <c r="AQ73" s="103">
        <f>AQ74+AQ75+AQ76+AQ77+AQ78</f>
        <v>780000</v>
      </c>
      <c r="AR73" s="103">
        <f>AR74+AR75+AR76+AR77+AR78</f>
        <v>874000</v>
      </c>
      <c r="AS73" s="103">
        <f t="shared" si="67"/>
        <v>2434000</v>
      </c>
      <c r="AT73" s="103">
        <f t="shared" si="59"/>
        <v>24.964102564102564</v>
      </c>
      <c r="AV73" s="103">
        <f t="shared" si="68"/>
        <v>6042000</v>
      </c>
      <c r="AW73" s="103">
        <f t="shared" si="69"/>
        <v>61.969230769230769</v>
      </c>
      <c r="AY73" s="103">
        <f t="shared" si="70"/>
        <v>9750000</v>
      </c>
      <c r="AZ73" s="103">
        <f t="shared" si="71"/>
        <v>100</v>
      </c>
      <c r="BB73" s="102">
        <f t="shared" si="40"/>
        <v>0</v>
      </c>
      <c r="BC73" s="103">
        <f t="shared" si="79"/>
        <v>0</v>
      </c>
      <c r="BD73" s="103">
        <f t="shared" si="42"/>
        <v>9750000</v>
      </c>
      <c r="BE73" s="93"/>
    </row>
    <row r="74" spans="1:57" ht="24.95" customHeight="1" x14ac:dyDescent="0.2">
      <c r="A74" s="74"/>
      <c r="B74" s="76"/>
      <c r="C74" s="76"/>
      <c r="D74" s="77"/>
      <c r="E74" s="78"/>
      <c r="F74" s="76"/>
      <c r="G74" s="79"/>
      <c r="H74" s="80"/>
      <c r="I74" s="81"/>
      <c r="J74" s="78"/>
      <c r="K74" s="127">
        <v>1</v>
      </c>
      <c r="L74" s="83"/>
      <c r="M74" s="77"/>
      <c r="N74" s="128" t="s">
        <v>112</v>
      </c>
      <c r="O74" s="129">
        <v>1720000</v>
      </c>
      <c r="P74" s="117">
        <v>8680000</v>
      </c>
      <c r="Q74" s="117">
        <v>9370000</v>
      </c>
      <c r="R74" s="117">
        <v>10513000</v>
      </c>
      <c r="S74" s="117">
        <v>8680000</v>
      </c>
      <c r="T74" s="117"/>
      <c r="U74" s="117"/>
      <c r="V74" s="117">
        <v>2000</v>
      </c>
      <c r="W74" s="117">
        <v>678000</v>
      </c>
      <c r="X74" s="117">
        <f t="shared" si="61"/>
        <v>680000</v>
      </c>
      <c r="Y74" s="144">
        <f t="shared" si="62"/>
        <v>7.8341013824884795</v>
      </c>
      <c r="AA74" s="117">
        <v>873000</v>
      </c>
      <c r="AB74" s="117">
        <v>873000</v>
      </c>
      <c r="AC74" s="117">
        <v>873000</v>
      </c>
      <c r="AD74" s="117">
        <f t="shared" si="63"/>
        <v>2619000</v>
      </c>
      <c r="AE74" s="144">
        <f t="shared" si="57"/>
        <v>30.172811059907833</v>
      </c>
      <c r="AG74" s="117">
        <f t="shared" si="64"/>
        <v>3299000</v>
      </c>
      <c r="AH74" s="117">
        <f t="shared" si="65"/>
        <v>38.006912442396313</v>
      </c>
      <c r="AJ74" s="117">
        <v>1042000</v>
      </c>
      <c r="AK74" s="117">
        <v>1042000</v>
      </c>
      <c r="AL74" s="117">
        <v>1128000</v>
      </c>
      <c r="AM74" s="117">
        <f t="shared" si="66"/>
        <v>3212000</v>
      </c>
      <c r="AN74" s="117">
        <f t="shared" si="58"/>
        <v>37.004608294930875</v>
      </c>
      <c r="AP74" s="117">
        <v>694000</v>
      </c>
      <c r="AQ74" s="117">
        <v>694000</v>
      </c>
      <c r="AR74" s="117">
        <v>781000</v>
      </c>
      <c r="AS74" s="117">
        <f t="shared" si="67"/>
        <v>2169000</v>
      </c>
      <c r="AT74" s="117">
        <f t="shared" si="59"/>
        <v>24.988479262672811</v>
      </c>
      <c r="AV74" s="117">
        <f t="shared" si="68"/>
        <v>5381000</v>
      </c>
      <c r="AW74" s="117">
        <f t="shared" si="69"/>
        <v>61.993087557603687</v>
      </c>
      <c r="AY74" s="117">
        <f t="shared" si="70"/>
        <v>8680000</v>
      </c>
      <c r="AZ74" s="117">
        <f t="shared" si="71"/>
        <v>100</v>
      </c>
      <c r="BB74" s="117">
        <f t="shared" si="40"/>
        <v>0</v>
      </c>
      <c r="BC74" s="117">
        <f t="shared" si="79"/>
        <v>0</v>
      </c>
      <c r="BD74" s="117">
        <f t="shared" si="42"/>
        <v>8680000</v>
      </c>
      <c r="BE74" s="93"/>
    </row>
    <row r="75" spans="1:57" ht="24.95" customHeight="1" x14ac:dyDescent="0.2">
      <c r="A75" s="74"/>
      <c r="B75" s="76"/>
      <c r="C75" s="76"/>
      <c r="D75" s="77"/>
      <c r="E75" s="78"/>
      <c r="F75" s="76"/>
      <c r="G75" s="79"/>
      <c r="H75" s="80"/>
      <c r="I75" s="81"/>
      <c r="J75" s="78"/>
      <c r="K75" s="127">
        <v>2</v>
      </c>
      <c r="L75" s="83"/>
      <c r="M75" s="77"/>
      <c r="N75" s="128" t="s">
        <v>113</v>
      </c>
      <c r="O75" s="129">
        <v>150000</v>
      </c>
      <c r="P75" s="117">
        <v>520000</v>
      </c>
      <c r="Q75" s="117">
        <v>520000</v>
      </c>
      <c r="R75" s="117">
        <v>520000</v>
      </c>
      <c r="S75" s="117">
        <v>520000</v>
      </c>
      <c r="T75" s="117"/>
      <c r="U75" s="117"/>
      <c r="V75" s="117"/>
      <c r="W75" s="117">
        <v>60000</v>
      </c>
      <c r="X75" s="117">
        <f t="shared" si="61"/>
        <v>60000</v>
      </c>
      <c r="Y75" s="144">
        <f t="shared" si="62"/>
        <v>11.538461538461538</v>
      </c>
      <c r="AA75" s="117">
        <v>46000</v>
      </c>
      <c r="AB75" s="117">
        <v>46000</v>
      </c>
      <c r="AC75" s="117">
        <v>46000</v>
      </c>
      <c r="AD75" s="117">
        <f t="shared" si="63"/>
        <v>138000</v>
      </c>
      <c r="AE75" s="144">
        <f t="shared" si="57"/>
        <v>26.53846153846154</v>
      </c>
      <c r="AG75" s="117">
        <f t="shared" si="64"/>
        <v>198000</v>
      </c>
      <c r="AH75" s="117">
        <f t="shared" si="65"/>
        <v>38.07692307692308</v>
      </c>
      <c r="AJ75" s="117">
        <v>62000</v>
      </c>
      <c r="AK75" s="117">
        <v>62000</v>
      </c>
      <c r="AL75" s="117">
        <v>68000</v>
      </c>
      <c r="AM75" s="117">
        <f t="shared" si="66"/>
        <v>192000</v>
      </c>
      <c r="AN75" s="117">
        <f t="shared" si="58"/>
        <v>36.92307692307692</v>
      </c>
      <c r="AP75" s="117">
        <v>42000</v>
      </c>
      <c r="AQ75" s="117">
        <v>42000</v>
      </c>
      <c r="AR75" s="117">
        <v>46000</v>
      </c>
      <c r="AS75" s="117">
        <f t="shared" si="67"/>
        <v>130000</v>
      </c>
      <c r="AT75" s="117">
        <f t="shared" si="59"/>
        <v>25</v>
      </c>
      <c r="AV75" s="117">
        <f t="shared" si="68"/>
        <v>322000</v>
      </c>
      <c r="AW75" s="117">
        <f t="shared" si="69"/>
        <v>61.92307692307692</v>
      </c>
      <c r="AY75" s="117">
        <f t="shared" si="70"/>
        <v>520000</v>
      </c>
      <c r="AZ75" s="117">
        <f t="shared" si="71"/>
        <v>100</v>
      </c>
      <c r="BB75" s="117">
        <f t="shared" si="40"/>
        <v>0</v>
      </c>
      <c r="BC75" s="117">
        <f t="shared" si="79"/>
        <v>0</v>
      </c>
      <c r="BD75" s="117">
        <f t="shared" si="42"/>
        <v>520000</v>
      </c>
      <c r="BE75" s="93"/>
    </row>
    <row r="76" spans="1:57" ht="24.95" customHeight="1" x14ac:dyDescent="0.2">
      <c r="A76" s="74"/>
      <c r="B76" s="76"/>
      <c r="C76" s="76"/>
      <c r="D76" s="77"/>
      <c r="E76" s="78"/>
      <c r="F76" s="76"/>
      <c r="G76" s="79"/>
      <c r="H76" s="80"/>
      <c r="I76" s="81"/>
      <c r="J76" s="78"/>
      <c r="K76" s="127">
        <v>3</v>
      </c>
      <c r="L76" s="83"/>
      <c r="M76" s="77"/>
      <c r="N76" s="128" t="s">
        <v>114</v>
      </c>
      <c r="O76" s="129">
        <v>100000</v>
      </c>
      <c r="P76" s="117">
        <v>500000</v>
      </c>
      <c r="Q76" s="117">
        <v>500000</v>
      </c>
      <c r="R76" s="117">
        <v>500000</v>
      </c>
      <c r="S76" s="117">
        <v>500000</v>
      </c>
      <c r="T76" s="117"/>
      <c r="U76" s="117"/>
      <c r="V76" s="117">
        <v>18000</v>
      </c>
      <c r="W76" s="117">
        <v>62000</v>
      </c>
      <c r="X76" s="117">
        <f t="shared" si="61"/>
        <v>80000</v>
      </c>
      <c r="Y76" s="144">
        <f t="shared" si="62"/>
        <v>16</v>
      </c>
      <c r="AA76" s="117">
        <v>37000</v>
      </c>
      <c r="AB76" s="117">
        <v>37000</v>
      </c>
      <c r="AC76" s="117">
        <v>37000</v>
      </c>
      <c r="AD76" s="117">
        <f t="shared" si="63"/>
        <v>111000</v>
      </c>
      <c r="AE76" s="144">
        <f t="shared" si="57"/>
        <v>22.2</v>
      </c>
      <c r="AG76" s="117">
        <f t="shared" si="64"/>
        <v>191000</v>
      </c>
      <c r="AH76" s="117">
        <f t="shared" si="65"/>
        <v>38.200000000000003</v>
      </c>
      <c r="AJ76" s="117">
        <v>60000</v>
      </c>
      <c r="AK76" s="117">
        <v>60000</v>
      </c>
      <c r="AL76" s="117">
        <v>65000</v>
      </c>
      <c r="AM76" s="117">
        <f t="shared" si="66"/>
        <v>185000</v>
      </c>
      <c r="AN76" s="117">
        <f t="shared" si="58"/>
        <v>37</v>
      </c>
      <c r="AP76" s="117">
        <v>40000</v>
      </c>
      <c r="AQ76" s="117">
        <v>40000</v>
      </c>
      <c r="AR76" s="117">
        <v>44000</v>
      </c>
      <c r="AS76" s="117">
        <f t="shared" si="67"/>
        <v>124000</v>
      </c>
      <c r="AT76" s="117">
        <f t="shared" si="59"/>
        <v>24.8</v>
      </c>
      <c r="AV76" s="117">
        <f t="shared" si="68"/>
        <v>309000</v>
      </c>
      <c r="AW76" s="117">
        <f t="shared" si="69"/>
        <v>61.8</v>
      </c>
      <c r="AY76" s="117">
        <f t="shared" si="70"/>
        <v>500000</v>
      </c>
      <c r="AZ76" s="117">
        <f t="shared" si="71"/>
        <v>100</v>
      </c>
      <c r="BB76" s="117">
        <f t="shared" si="40"/>
        <v>0</v>
      </c>
      <c r="BC76" s="117">
        <f t="shared" si="79"/>
        <v>0</v>
      </c>
      <c r="BD76" s="117">
        <f t="shared" si="42"/>
        <v>500000</v>
      </c>
      <c r="BE76" s="93"/>
    </row>
    <row r="77" spans="1:57" ht="24.95" customHeight="1" x14ac:dyDescent="0.2">
      <c r="A77" s="74"/>
      <c r="B77" s="76"/>
      <c r="C77" s="76"/>
      <c r="D77" s="77"/>
      <c r="E77" s="78"/>
      <c r="F77" s="76"/>
      <c r="G77" s="79"/>
      <c r="H77" s="80"/>
      <c r="I77" s="81"/>
      <c r="J77" s="78"/>
      <c r="K77" s="127">
        <v>6</v>
      </c>
      <c r="L77" s="83"/>
      <c r="M77" s="77"/>
      <c r="N77" s="128" t="s">
        <v>142</v>
      </c>
      <c r="O77" s="129">
        <v>20000</v>
      </c>
      <c r="P77" s="117">
        <v>50000</v>
      </c>
      <c r="Q77" s="117">
        <v>50000</v>
      </c>
      <c r="R77" s="117">
        <v>50000</v>
      </c>
      <c r="S77" s="117">
        <v>50000</v>
      </c>
      <c r="T77" s="117"/>
      <c r="U77" s="117"/>
      <c r="V77" s="117"/>
      <c r="W77" s="117">
        <v>8000</v>
      </c>
      <c r="X77" s="117">
        <f t="shared" si="61"/>
        <v>8000</v>
      </c>
      <c r="Y77" s="144">
        <f t="shared" si="62"/>
        <v>16</v>
      </c>
      <c r="AA77" s="117">
        <v>4000</v>
      </c>
      <c r="AB77" s="117">
        <v>4000</v>
      </c>
      <c r="AC77" s="117">
        <v>4000</v>
      </c>
      <c r="AD77" s="117">
        <f t="shared" si="63"/>
        <v>12000</v>
      </c>
      <c r="AE77" s="144">
        <f t="shared" si="57"/>
        <v>24</v>
      </c>
      <c r="AG77" s="117">
        <f t="shared" si="64"/>
        <v>20000</v>
      </c>
      <c r="AH77" s="117">
        <f t="shared" si="65"/>
        <v>40</v>
      </c>
      <c r="AJ77" s="117">
        <v>6000</v>
      </c>
      <c r="AK77" s="117">
        <v>6000</v>
      </c>
      <c r="AL77" s="117">
        <v>7000</v>
      </c>
      <c r="AM77" s="117">
        <f t="shared" si="66"/>
        <v>19000</v>
      </c>
      <c r="AN77" s="117">
        <f t="shared" si="58"/>
        <v>38</v>
      </c>
      <c r="AP77" s="117">
        <v>4000</v>
      </c>
      <c r="AQ77" s="117">
        <v>4000</v>
      </c>
      <c r="AR77" s="117">
        <v>3000</v>
      </c>
      <c r="AS77" s="117">
        <f t="shared" si="67"/>
        <v>11000</v>
      </c>
      <c r="AT77" s="117">
        <f t="shared" si="59"/>
        <v>22</v>
      </c>
      <c r="AV77" s="117">
        <f t="shared" si="68"/>
        <v>30000</v>
      </c>
      <c r="AW77" s="117">
        <f t="shared" si="69"/>
        <v>60</v>
      </c>
      <c r="AY77" s="117">
        <f t="shared" si="70"/>
        <v>50000</v>
      </c>
      <c r="AZ77" s="117">
        <f t="shared" si="71"/>
        <v>100</v>
      </c>
      <c r="BB77" s="117">
        <f t="shared" si="40"/>
        <v>0</v>
      </c>
      <c r="BC77" s="117">
        <f t="shared" si="79"/>
        <v>0</v>
      </c>
      <c r="BD77" s="117">
        <f t="shared" si="42"/>
        <v>50000</v>
      </c>
      <c r="BE77" s="93"/>
    </row>
    <row r="78" spans="1:57" ht="24.95" customHeight="1" x14ac:dyDescent="0.2">
      <c r="A78" s="74"/>
      <c r="B78" s="76"/>
      <c r="C78" s="76"/>
      <c r="D78" s="77"/>
      <c r="E78" s="78"/>
      <c r="F78" s="76"/>
      <c r="G78" s="79"/>
      <c r="H78" s="80"/>
      <c r="I78" s="81"/>
      <c r="J78" s="78"/>
      <c r="K78" s="127">
        <v>9</v>
      </c>
      <c r="L78" s="83"/>
      <c r="M78" s="77"/>
      <c r="N78" s="128" t="s">
        <v>116</v>
      </c>
      <c r="O78" s="129">
        <v>10000</v>
      </c>
      <c r="P78" s="117">
        <v>0</v>
      </c>
      <c r="Q78" s="239">
        <v>0</v>
      </c>
      <c r="R78" s="240">
        <v>0</v>
      </c>
      <c r="S78" s="117">
        <v>0</v>
      </c>
      <c r="T78" s="117"/>
      <c r="U78" s="117"/>
      <c r="V78" s="117"/>
      <c r="W78" s="117"/>
      <c r="X78" s="117">
        <f t="shared" si="61"/>
        <v>0</v>
      </c>
      <c r="Y78" s="144" t="e">
        <f t="shared" si="62"/>
        <v>#DIV/0!</v>
      </c>
      <c r="AA78" s="117"/>
      <c r="AB78" s="117"/>
      <c r="AC78" s="117"/>
      <c r="AD78" s="117">
        <f t="shared" si="63"/>
        <v>0</v>
      </c>
      <c r="AE78" s="144" t="e">
        <f t="shared" si="57"/>
        <v>#DIV/0!</v>
      </c>
      <c r="AG78" s="117">
        <f t="shared" si="64"/>
        <v>0</v>
      </c>
      <c r="AH78" s="117" t="e">
        <f t="shared" si="65"/>
        <v>#DIV/0!</v>
      </c>
      <c r="AJ78" s="117"/>
      <c r="AK78" s="117"/>
      <c r="AL78" s="117"/>
      <c r="AM78" s="117">
        <f t="shared" si="66"/>
        <v>0</v>
      </c>
      <c r="AN78" s="117" t="e">
        <f t="shared" si="58"/>
        <v>#DIV/0!</v>
      </c>
      <c r="AP78" s="117"/>
      <c r="AQ78" s="117"/>
      <c r="AR78" s="117"/>
      <c r="AS78" s="117">
        <f t="shared" si="67"/>
        <v>0</v>
      </c>
      <c r="AT78" s="117" t="e">
        <f t="shared" si="59"/>
        <v>#DIV/0!</v>
      </c>
      <c r="AV78" s="117">
        <f t="shared" si="68"/>
        <v>0</v>
      </c>
      <c r="AW78" s="117" t="e">
        <f t="shared" si="69"/>
        <v>#DIV/0!</v>
      </c>
      <c r="AY78" s="117">
        <f t="shared" si="70"/>
        <v>0</v>
      </c>
      <c r="AZ78" s="117" t="e">
        <f t="shared" si="71"/>
        <v>#DIV/0!</v>
      </c>
      <c r="BB78" s="117">
        <f t="shared" si="40"/>
        <v>0</v>
      </c>
      <c r="BC78" s="117" t="e">
        <f t="shared" si="79"/>
        <v>#DIV/0!</v>
      </c>
      <c r="BD78" s="117">
        <f t="shared" si="42"/>
        <v>0</v>
      </c>
      <c r="BE78" s="93"/>
    </row>
    <row r="79" spans="1:57" ht="24.95" customHeight="1" x14ac:dyDescent="0.2">
      <c r="A79" s="74"/>
      <c r="B79" s="76"/>
      <c r="C79" s="76"/>
      <c r="D79" s="77"/>
      <c r="E79" s="78"/>
      <c r="F79" s="76"/>
      <c r="G79" s="79"/>
      <c r="H79" s="347" t="s">
        <v>49</v>
      </c>
      <c r="I79" s="107"/>
      <c r="J79" s="108"/>
      <c r="K79" s="109"/>
      <c r="L79" s="110"/>
      <c r="M79" s="348"/>
      <c r="N79" s="112" t="s">
        <v>50</v>
      </c>
      <c r="O79" s="113">
        <v>1940000</v>
      </c>
      <c r="P79" s="114">
        <f>P80</f>
        <v>1853000</v>
      </c>
      <c r="Q79" s="115">
        <f>Q80</f>
        <v>1862000</v>
      </c>
      <c r="R79" s="116">
        <f>R80</f>
        <v>1874000</v>
      </c>
      <c r="S79" s="114">
        <f>S80</f>
        <v>1853000</v>
      </c>
      <c r="T79" s="114"/>
      <c r="U79" s="114">
        <f>U80</f>
        <v>0</v>
      </c>
      <c r="V79" s="114">
        <f>V80</f>
        <v>14000</v>
      </c>
      <c r="W79" s="114">
        <f>W80</f>
        <v>666000</v>
      </c>
      <c r="X79" s="114">
        <f>X80</f>
        <v>680000</v>
      </c>
      <c r="Y79" s="114">
        <f t="shared" si="62"/>
        <v>36.697247706422019</v>
      </c>
      <c r="AA79" s="114">
        <f>AA80</f>
        <v>95000</v>
      </c>
      <c r="AB79" s="114">
        <f>AB80</f>
        <v>100000</v>
      </c>
      <c r="AC79" s="114">
        <f>AC80</f>
        <v>99000</v>
      </c>
      <c r="AD79" s="114">
        <f>AD80</f>
        <v>294000</v>
      </c>
      <c r="AE79" s="114">
        <f t="shared" si="57"/>
        <v>15.866162978953049</v>
      </c>
      <c r="AG79" s="114">
        <f t="shared" si="64"/>
        <v>974000</v>
      </c>
      <c r="AH79" s="114">
        <f t="shared" si="65"/>
        <v>52.563410685375068</v>
      </c>
      <c r="AJ79" s="114">
        <f>AJ80</f>
        <v>186000</v>
      </c>
      <c r="AK79" s="114">
        <f>AK80</f>
        <v>170000</v>
      </c>
      <c r="AL79" s="114">
        <f>AL80</f>
        <v>175000</v>
      </c>
      <c r="AM79" s="114">
        <f>AM80</f>
        <v>531000</v>
      </c>
      <c r="AN79" s="114">
        <f t="shared" si="58"/>
        <v>28.656233135456016</v>
      </c>
      <c r="AP79" s="114">
        <f>AP80</f>
        <v>113000</v>
      </c>
      <c r="AQ79" s="114">
        <f>AQ80</f>
        <v>113000</v>
      </c>
      <c r="AR79" s="114">
        <f>AR80</f>
        <v>122000</v>
      </c>
      <c r="AS79" s="114">
        <f>AS80</f>
        <v>348000</v>
      </c>
      <c r="AT79" s="114">
        <f t="shared" si="59"/>
        <v>18.780356179168916</v>
      </c>
      <c r="AV79" s="114">
        <f>AV80</f>
        <v>879000</v>
      </c>
      <c r="AW79" s="114">
        <f t="shared" si="69"/>
        <v>47.436589314624932</v>
      </c>
      <c r="AY79" s="114">
        <f t="shared" si="70"/>
        <v>1853000</v>
      </c>
      <c r="AZ79" s="114">
        <f t="shared" si="71"/>
        <v>100</v>
      </c>
      <c r="BB79" s="114">
        <f t="shared" ref="BB79:BB101" si="91">S79-AY79</f>
        <v>0</v>
      </c>
      <c r="BC79" s="117">
        <f t="shared" si="79"/>
        <v>0</v>
      </c>
      <c r="BD79" s="114">
        <f t="shared" ref="BD79:BD101" si="92">S79-BB79</f>
        <v>1853000</v>
      </c>
      <c r="BE79" s="93"/>
    </row>
    <row r="80" spans="1:57" ht="24.95" customHeight="1" x14ac:dyDescent="0.2">
      <c r="A80" s="74"/>
      <c r="B80" s="76"/>
      <c r="C80" s="76"/>
      <c r="D80" s="77"/>
      <c r="E80" s="78"/>
      <c r="F80" s="76"/>
      <c r="G80" s="79"/>
      <c r="H80" s="80"/>
      <c r="I80" s="118">
        <v>2</v>
      </c>
      <c r="J80" s="78"/>
      <c r="K80" s="82"/>
      <c r="L80" s="83"/>
      <c r="M80" s="77"/>
      <c r="N80" s="119" t="s">
        <v>51</v>
      </c>
      <c r="O80" s="120">
        <v>1940000</v>
      </c>
      <c r="P80" s="121">
        <f>P81+P83</f>
        <v>1853000</v>
      </c>
      <c r="Q80" s="122">
        <f>Q81+Q83</f>
        <v>1862000</v>
      </c>
      <c r="R80" s="123">
        <f>R81+R83</f>
        <v>1874000</v>
      </c>
      <c r="S80" s="121">
        <f>S81+S83</f>
        <v>1853000</v>
      </c>
      <c r="T80" s="121"/>
      <c r="U80" s="121">
        <f>U81+U83</f>
        <v>0</v>
      </c>
      <c r="V80" s="121">
        <f>V81+V83</f>
        <v>14000</v>
      </c>
      <c r="W80" s="121">
        <f>W81+W83</f>
        <v>666000</v>
      </c>
      <c r="X80" s="121">
        <f>X81+X83</f>
        <v>680000</v>
      </c>
      <c r="Y80" s="121">
        <f t="shared" si="62"/>
        <v>36.697247706422019</v>
      </c>
      <c r="AA80" s="121">
        <f>AA81+AA83</f>
        <v>95000</v>
      </c>
      <c r="AB80" s="121">
        <f>AB81+AB83</f>
        <v>100000</v>
      </c>
      <c r="AC80" s="121">
        <f>AC81+AC83</f>
        <v>99000</v>
      </c>
      <c r="AD80" s="121">
        <f>AD81+AD83</f>
        <v>294000</v>
      </c>
      <c r="AE80" s="121">
        <f t="shared" si="57"/>
        <v>15.866162978953049</v>
      </c>
      <c r="AG80" s="121">
        <f t="shared" si="64"/>
        <v>974000</v>
      </c>
      <c r="AH80" s="121">
        <f t="shared" si="65"/>
        <v>52.563410685375068</v>
      </c>
      <c r="AJ80" s="121">
        <f>AJ81+AJ83</f>
        <v>186000</v>
      </c>
      <c r="AK80" s="121">
        <f>AK81+AK83</f>
        <v>170000</v>
      </c>
      <c r="AL80" s="121">
        <f>AL81+AL83</f>
        <v>175000</v>
      </c>
      <c r="AM80" s="121">
        <f>AM81+AM83</f>
        <v>531000</v>
      </c>
      <c r="AN80" s="121">
        <f t="shared" si="58"/>
        <v>28.656233135456016</v>
      </c>
      <c r="AP80" s="121">
        <f>AP81+AP83</f>
        <v>113000</v>
      </c>
      <c r="AQ80" s="121">
        <f>AQ81+AQ83</f>
        <v>113000</v>
      </c>
      <c r="AR80" s="121">
        <f>AR81+AR83</f>
        <v>122000</v>
      </c>
      <c r="AS80" s="121">
        <f>AS81+AS83</f>
        <v>348000</v>
      </c>
      <c r="AT80" s="121">
        <f t="shared" si="59"/>
        <v>18.780356179168916</v>
      </c>
      <c r="AV80" s="121">
        <f>AV81</f>
        <v>879000</v>
      </c>
      <c r="AW80" s="121">
        <f t="shared" si="69"/>
        <v>47.436589314624932</v>
      </c>
      <c r="AY80" s="121">
        <f t="shared" si="70"/>
        <v>1853000</v>
      </c>
      <c r="AZ80" s="121">
        <f t="shared" si="71"/>
        <v>100</v>
      </c>
      <c r="BB80" s="121">
        <f t="shared" si="91"/>
        <v>0</v>
      </c>
      <c r="BC80" s="117">
        <f t="shared" si="79"/>
        <v>0</v>
      </c>
      <c r="BD80" s="121">
        <f t="shared" si="92"/>
        <v>1853000</v>
      </c>
      <c r="BE80" s="93"/>
    </row>
    <row r="81" spans="1:57" ht="24.95" customHeight="1" x14ac:dyDescent="0.2">
      <c r="A81" s="74"/>
      <c r="B81" s="76"/>
      <c r="C81" s="76"/>
      <c r="D81" s="77"/>
      <c r="E81" s="78"/>
      <c r="F81" s="76"/>
      <c r="G81" s="79"/>
      <c r="H81" s="80"/>
      <c r="I81" s="81"/>
      <c r="J81" s="124" t="s">
        <v>60</v>
      </c>
      <c r="K81" s="82"/>
      <c r="L81" s="83"/>
      <c r="M81" s="77"/>
      <c r="N81" s="101" t="s">
        <v>61</v>
      </c>
      <c r="O81" s="102">
        <v>0</v>
      </c>
      <c r="P81" s="103">
        <f>P82</f>
        <v>0</v>
      </c>
      <c r="Q81" s="125">
        <f>Q82</f>
        <v>0</v>
      </c>
      <c r="R81" s="126">
        <f>R82</f>
        <v>0</v>
      </c>
      <c r="S81" s="103">
        <f>S82</f>
        <v>0</v>
      </c>
      <c r="T81" s="103"/>
      <c r="U81" s="103">
        <f>U82</f>
        <v>0</v>
      </c>
      <c r="V81" s="103">
        <f>V82</f>
        <v>0</v>
      </c>
      <c r="W81" s="103">
        <f>W82</f>
        <v>0</v>
      </c>
      <c r="X81" s="103">
        <f>X82</f>
        <v>0</v>
      </c>
      <c r="Y81" s="103" t="e">
        <f t="shared" si="62"/>
        <v>#DIV/0!</v>
      </c>
      <c r="AA81" s="103">
        <f>AA82</f>
        <v>0</v>
      </c>
      <c r="AB81" s="103">
        <f>AB82</f>
        <v>0</v>
      </c>
      <c r="AC81" s="103">
        <f>AC82</f>
        <v>0</v>
      </c>
      <c r="AD81" s="103">
        <f>AD82</f>
        <v>0</v>
      </c>
      <c r="AE81" s="103" t="e">
        <f t="shared" si="57"/>
        <v>#DIV/0!</v>
      </c>
      <c r="AG81" s="103">
        <f t="shared" si="64"/>
        <v>0</v>
      </c>
      <c r="AH81" s="103" t="e">
        <f t="shared" si="65"/>
        <v>#DIV/0!</v>
      </c>
      <c r="AJ81" s="103">
        <f>AJ82</f>
        <v>0</v>
      </c>
      <c r="AK81" s="103">
        <f>AK82</f>
        <v>0</v>
      </c>
      <c r="AL81" s="103">
        <f>AL82</f>
        <v>0</v>
      </c>
      <c r="AM81" s="103">
        <f>AM82</f>
        <v>0</v>
      </c>
      <c r="AN81" s="103" t="e">
        <f t="shared" si="58"/>
        <v>#DIV/0!</v>
      </c>
      <c r="AP81" s="103">
        <f>AP82</f>
        <v>0</v>
      </c>
      <c r="AQ81" s="103">
        <f>AQ82</f>
        <v>0</v>
      </c>
      <c r="AR81" s="103">
        <f>AR82</f>
        <v>0</v>
      </c>
      <c r="AS81" s="103">
        <f>AS82</f>
        <v>0</v>
      </c>
      <c r="AT81" s="103" t="e">
        <f t="shared" si="59"/>
        <v>#DIV/0!</v>
      </c>
      <c r="AV81" s="103">
        <f>AV82</f>
        <v>879000</v>
      </c>
      <c r="AW81" s="103" t="e">
        <f t="shared" si="69"/>
        <v>#DIV/0!</v>
      </c>
      <c r="AY81" s="103">
        <f t="shared" si="70"/>
        <v>879000</v>
      </c>
      <c r="AZ81" s="103" t="e">
        <f t="shared" si="71"/>
        <v>#DIV/0!</v>
      </c>
      <c r="BB81" s="103">
        <f t="shared" si="91"/>
        <v>-879000</v>
      </c>
      <c r="BC81" s="117" t="e">
        <f t="shared" si="79"/>
        <v>#DIV/0!</v>
      </c>
      <c r="BD81" s="103">
        <f t="shared" si="92"/>
        <v>879000</v>
      </c>
      <c r="BE81" s="93"/>
    </row>
    <row r="82" spans="1:57" ht="24.95" customHeight="1" thickBot="1" x14ac:dyDescent="0.25">
      <c r="A82" s="74"/>
      <c r="B82" s="76"/>
      <c r="C82" s="76"/>
      <c r="D82" s="77"/>
      <c r="E82" s="78"/>
      <c r="F82" s="76"/>
      <c r="G82" s="79"/>
      <c r="H82" s="80"/>
      <c r="I82" s="81"/>
      <c r="J82" s="78"/>
      <c r="K82" s="127">
        <v>1</v>
      </c>
      <c r="L82" s="83"/>
      <c r="M82" s="77"/>
      <c r="N82" s="128" t="s">
        <v>62</v>
      </c>
      <c r="O82" s="129">
        <v>0</v>
      </c>
      <c r="P82" s="117">
        <v>0</v>
      </c>
      <c r="Q82" s="239">
        <v>0</v>
      </c>
      <c r="R82" s="240">
        <v>0</v>
      </c>
      <c r="S82" s="117">
        <v>0</v>
      </c>
      <c r="T82" s="117"/>
      <c r="U82" s="117">
        <v>0</v>
      </c>
      <c r="V82" s="117">
        <v>0</v>
      </c>
      <c r="W82" s="117">
        <v>0</v>
      </c>
      <c r="X82" s="117"/>
      <c r="Y82" s="117" t="e">
        <f t="shared" si="62"/>
        <v>#DIV/0!</v>
      </c>
      <c r="AA82" s="117">
        <v>0</v>
      </c>
      <c r="AB82" s="117">
        <v>0</v>
      </c>
      <c r="AC82" s="117">
        <v>0</v>
      </c>
      <c r="AD82" s="117"/>
      <c r="AE82" s="117" t="e">
        <f t="shared" si="57"/>
        <v>#DIV/0!</v>
      </c>
      <c r="AG82" s="117">
        <f t="shared" si="64"/>
        <v>0</v>
      </c>
      <c r="AH82" s="117" t="e">
        <f t="shared" si="65"/>
        <v>#DIV/0!</v>
      </c>
      <c r="AJ82" s="117">
        <v>0</v>
      </c>
      <c r="AK82" s="117">
        <v>0</v>
      </c>
      <c r="AL82" s="117">
        <v>0</v>
      </c>
      <c r="AM82" s="117"/>
      <c r="AN82" s="117" t="e">
        <f t="shared" si="58"/>
        <v>#DIV/0!</v>
      </c>
      <c r="AP82" s="117">
        <v>0</v>
      </c>
      <c r="AQ82" s="117">
        <v>0</v>
      </c>
      <c r="AR82" s="117">
        <v>0</v>
      </c>
      <c r="AS82" s="117"/>
      <c r="AT82" s="117" t="e">
        <f t="shared" si="59"/>
        <v>#DIV/0!</v>
      </c>
      <c r="AV82" s="117">
        <f>AV83</f>
        <v>879000</v>
      </c>
      <c r="AW82" s="117" t="e">
        <f t="shared" si="69"/>
        <v>#DIV/0!</v>
      </c>
      <c r="AY82" s="117">
        <f t="shared" si="70"/>
        <v>879000</v>
      </c>
      <c r="AZ82" s="117" t="e">
        <f t="shared" si="71"/>
        <v>#DIV/0!</v>
      </c>
      <c r="BB82" s="117">
        <f t="shared" si="91"/>
        <v>-879000</v>
      </c>
      <c r="BC82" s="117" t="e">
        <f t="shared" si="79"/>
        <v>#DIV/0!</v>
      </c>
      <c r="BD82" s="117">
        <f t="shared" si="92"/>
        <v>879000</v>
      </c>
      <c r="BE82" s="93"/>
    </row>
    <row r="83" spans="1:57" ht="24.95" customHeight="1" x14ac:dyDescent="0.2">
      <c r="A83" s="74"/>
      <c r="B83" s="76"/>
      <c r="C83" s="76"/>
      <c r="D83" s="77"/>
      <c r="E83" s="78"/>
      <c r="F83" s="76"/>
      <c r="G83" s="79"/>
      <c r="H83" s="80"/>
      <c r="I83" s="81"/>
      <c r="J83" s="124" t="s">
        <v>52</v>
      </c>
      <c r="K83" s="258"/>
      <c r="L83" s="259"/>
      <c r="M83" s="256"/>
      <c r="N83" s="101" t="s">
        <v>53</v>
      </c>
      <c r="O83" s="102">
        <v>1940000</v>
      </c>
      <c r="P83" s="103">
        <f>P84+P85+P86+P87+P88+P89</f>
        <v>1853000</v>
      </c>
      <c r="Q83" s="125">
        <f>Q84+Q85+Q86+Q87+Q88+Q89</f>
        <v>1862000</v>
      </c>
      <c r="R83" s="126">
        <f>R84+R85+R86+R87+R88+R89</f>
        <v>1874000</v>
      </c>
      <c r="S83" s="103">
        <f>S84+S85+S86+S87+S88+S89</f>
        <v>1853000</v>
      </c>
      <c r="T83" s="103"/>
      <c r="U83" s="103">
        <f>U84+U85+U86+U87+U88+U89</f>
        <v>0</v>
      </c>
      <c r="V83" s="103">
        <f>V84+V85+V86+V87+V88+V89</f>
        <v>14000</v>
      </c>
      <c r="W83" s="103">
        <f>W84+W85+W86+W87+W88+W89</f>
        <v>666000</v>
      </c>
      <c r="X83" s="103">
        <f>X84+X85+X86+X87+X88+X89</f>
        <v>680000</v>
      </c>
      <c r="Y83" s="103">
        <f t="shared" si="62"/>
        <v>36.697247706422019</v>
      </c>
      <c r="AA83" s="103">
        <f>AA84+AA85+AA86+AA87+AA88+AA89</f>
        <v>95000</v>
      </c>
      <c r="AB83" s="103">
        <f>AB84+AB85+AB86+AB87+AB88+AB89</f>
        <v>100000</v>
      </c>
      <c r="AC83" s="103">
        <f>AC84+AC85+AC86+AC87+AC88+AC89</f>
        <v>99000</v>
      </c>
      <c r="AD83" s="103">
        <f>AD84+AD85+AD86+AD87+AD88+AD89</f>
        <v>294000</v>
      </c>
      <c r="AE83" s="103">
        <f t="shared" si="57"/>
        <v>15.866162978953049</v>
      </c>
      <c r="AG83" s="103">
        <f t="shared" si="64"/>
        <v>974000</v>
      </c>
      <c r="AH83" s="103">
        <f t="shared" si="65"/>
        <v>52.563410685375068</v>
      </c>
      <c r="AJ83" s="103">
        <f>AJ84+AJ85+AJ86+AJ87+AJ88+AJ89</f>
        <v>186000</v>
      </c>
      <c r="AK83" s="103">
        <f>AK84+AK85+AK86+AK87+AK88+AK89</f>
        <v>170000</v>
      </c>
      <c r="AL83" s="103">
        <f>AL84+AL85+AL86+AL87+AL88+AL89</f>
        <v>175000</v>
      </c>
      <c r="AM83" s="103">
        <f>AM84+AM85+AM86+AM87+AM88+AM89</f>
        <v>531000</v>
      </c>
      <c r="AN83" s="103">
        <f t="shared" si="58"/>
        <v>28.656233135456016</v>
      </c>
      <c r="AP83" s="103">
        <f>AP84+AP85+AP86+AP87+AP88+AP89</f>
        <v>113000</v>
      </c>
      <c r="AQ83" s="103">
        <f>AQ84+AQ85+AQ86+AQ87+AQ88+AQ89</f>
        <v>113000</v>
      </c>
      <c r="AR83" s="103">
        <f>AR84+AR85+AR86+AR87+AR88+AR89</f>
        <v>122000</v>
      </c>
      <c r="AS83" s="103">
        <f>AS84+AS85+AS86+AS87+AS88+AS89</f>
        <v>348000</v>
      </c>
      <c r="AT83" s="103">
        <f t="shared" si="59"/>
        <v>18.780356179168916</v>
      </c>
      <c r="AV83" s="170">
        <f>AV84+AV85+AV86+AV87+AV88+AV89</f>
        <v>879000</v>
      </c>
      <c r="AW83" s="103">
        <f t="shared" si="69"/>
        <v>47.436589314624932</v>
      </c>
      <c r="AY83" s="103">
        <f t="shared" si="70"/>
        <v>1853000</v>
      </c>
      <c r="AZ83" s="103">
        <f t="shared" si="71"/>
        <v>100</v>
      </c>
      <c r="BB83" s="103">
        <f t="shared" si="91"/>
        <v>0</v>
      </c>
      <c r="BC83" s="117">
        <f t="shared" si="79"/>
        <v>0</v>
      </c>
      <c r="BD83" s="103">
        <f t="shared" si="92"/>
        <v>1853000</v>
      </c>
    </row>
    <row r="84" spans="1:57" ht="24.95" customHeight="1" x14ac:dyDescent="0.2">
      <c r="A84" s="74"/>
      <c r="B84" s="76"/>
      <c r="C84" s="76"/>
      <c r="D84" s="77"/>
      <c r="E84" s="78"/>
      <c r="F84" s="76"/>
      <c r="G84" s="79"/>
      <c r="H84" s="80"/>
      <c r="I84" s="81"/>
      <c r="J84" s="78"/>
      <c r="K84" s="127">
        <v>1</v>
      </c>
      <c r="L84" s="330"/>
      <c r="M84" s="94"/>
      <c r="N84" s="128" t="s">
        <v>131</v>
      </c>
      <c r="O84" s="129">
        <v>5000</v>
      </c>
      <c r="P84" s="117">
        <v>7000</v>
      </c>
      <c r="Q84" s="117">
        <v>9000</v>
      </c>
      <c r="R84" s="117">
        <v>9000</v>
      </c>
      <c r="S84" s="117">
        <v>7000</v>
      </c>
      <c r="T84" s="117"/>
      <c r="U84" s="117"/>
      <c r="V84" s="117"/>
      <c r="W84" s="117">
        <v>4000</v>
      </c>
      <c r="X84" s="117">
        <f t="shared" ref="X84:X89" si="93">SUM(U84:W84)</f>
        <v>4000</v>
      </c>
      <c r="Y84" s="117">
        <f t="shared" si="62"/>
        <v>57.142857142857146</v>
      </c>
      <c r="AA84" s="117">
        <v>3000</v>
      </c>
      <c r="AB84" s="117"/>
      <c r="AC84" s="117"/>
      <c r="AD84" s="117">
        <f t="shared" ref="AD84:AD89" si="94">SUM(AA84:AC84)</f>
        <v>3000</v>
      </c>
      <c r="AE84" s="117">
        <f t="shared" si="57"/>
        <v>42.857142857142854</v>
      </c>
      <c r="AG84" s="117">
        <f t="shared" si="64"/>
        <v>7000</v>
      </c>
      <c r="AH84" s="117">
        <f t="shared" si="65"/>
        <v>100</v>
      </c>
      <c r="AJ84" s="117"/>
      <c r="AK84" s="117"/>
      <c r="AL84" s="117"/>
      <c r="AM84" s="117">
        <f t="shared" ref="AM84:AM89" si="95">SUM(AJ84:AL84)</f>
        <v>0</v>
      </c>
      <c r="AN84" s="117">
        <f t="shared" si="58"/>
        <v>0</v>
      </c>
      <c r="AP84" s="117"/>
      <c r="AQ84" s="117"/>
      <c r="AR84" s="117"/>
      <c r="AS84" s="117">
        <f t="shared" ref="AS84:AS89" si="96">SUM(AP84:AR84)</f>
        <v>0</v>
      </c>
      <c r="AT84" s="117">
        <f t="shared" si="59"/>
        <v>0</v>
      </c>
      <c r="AV84" s="117">
        <f t="shared" ref="AV84:AV101" si="97">AM84+AS84</f>
        <v>0</v>
      </c>
      <c r="AW84" s="117">
        <f t="shared" si="69"/>
        <v>0</v>
      </c>
      <c r="AY84" s="117">
        <f t="shared" si="70"/>
        <v>7000</v>
      </c>
      <c r="AZ84" s="117">
        <f t="shared" si="71"/>
        <v>100</v>
      </c>
      <c r="BB84" s="117">
        <f t="shared" si="91"/>
        <v>0</v>
      </c>
      <c r="BC84" s="117">
        <f t="shared" si="79"/>
        <v>0</v>
      </c>
      <c r="BD84" s="117">
        <f t="shared" si="92"/>
        <v>7000</v>
      </c>
    </row>
    <row r="85" spans="1:57" ht="24.95" customHeight="1" x14ac:dyDescent="0.2">
      <c r="A85" s="74"/>
      <c r="B85" s="76"/>
      <c r="C85" s="76"/>
      <c r="D85" s="77"/>
      <c r="E85" s="78"/>
      <c r="F85" s="76"/>
      <c r="G85" s="79"/>
      <c r="H85" s="80"/>
      <c r="I85" s="81"/>
      <c r="J85" s="78"/>
      <c r="K85" s="127">
        <v>2</v>
      </c>
      <c r="L85" s="330"/>
      <c r="M85" s="346"/>
      <c r="N85" s="165" t="s">
        <v>54</v>
      </c>
      <c r="O85" s="129">
        <v>108000</v>
      </c>
      <c r="P85" s="117">
        <v>124000</v>
      </c>
      <c r="Q85" s="117">
        <v>128000</v>
      </c>
      <c r="R85" s="117">
        <v>133000</v>
      </c>
      <c r="S85" s="117">
        <v>124000</v>
      </c>
      <c r="T85" s="117"/>
      <c r="U85" s="117"/>
      <c r="V85" s="117">
        <v>1000</v>
      </c>
      <c r="W85" s="117">
        <v>27000</v>
      </c>
      <c r="X85" s="117">
        <f t="shared" si="93"/>
        <v>28000</v>
      </c>
      <c r="Y85" s="117">
        <f t="shared" si="62"/>
        <v>22.580645161290324</v>
      </c>
      <c r="AA85" s="117">
        <v>11000</v>
      </c>
      <c r="AB85" s="117">
        <v>11000</v>
      </c>
      <c r="AC85" s="117">
        <v>11000</v>
      </c>
      <c r="AD85" s="117">
        <f t="shared" si="94"/>
        <v>33000</v>
      </c>
      <c r="AE85" s="117">
        <f t="shared" si="57"/>
        <v>26.612903225806452</v>
      </c>
      <c r="AG85" s="117">
        <f t="shared" si="64"/>
        <v>61000</v>
      </c>
      <c r="AH85" s="117">
        <f t="shared" si="65"/>
        <v>49.193548387096776</v>
      </c>
      <c r="AJ85" s="117">
        <v>12000</v>
      </c>
      <c r="AK85" s="117">
        <v>12000</v>
      </c>
      <c r="AL85" s="117">
        <v>13000</v>
      </c>
      <c r="AM85" s="117">
        <f t="shared" si="95"/>
        <v>37000</v>
      </c>
      <c r="AN85" s="117">
        <f t="shared" si="58"/>
        <v>29.838709677419356</v>
      </c>
      <c r="AP85" s="117">
        <v>7000</v>
      </c>
      <c r="AQ85" s="117">
        <v>7000</v>
      </c>
      <c r="AR85" s="117">
        <v>12000</v>
      </c>
      <c r="AS85" s="117">
        <f t="shared" si="96"/>
        <v>26000</v>
      </c>
      <c r="AT85" s="117">
        <f t="shared" si="59"/>
        <v>20.967741935483872</v>
      </c>
      <c r="AV85" s="117">
        <f t="shared" si="97"/>
        <v>63000</v>
      </c>
      <c r="AW85" s="117">
        <f t="shared" si="69"/>
        <v>50.806451612903224</v>
      </c>
      <c r="AY85" s="117">
        <f t="shared" si="70"/>
        <v>124000</v>
      </c>
      <c r="AZ85" s="117">
        <f t="shared" si="71"/>
        <v>100</v>
      </c>
      <c r="BB85" s="117">
        <f t="shared" si="91"/>
        <v>0</v>
      </c>
      <c r="BC85" s="117">
        <f t="shared" si="79"/>
        <v>0</v>
      </c>
      <c r="BD85" s="117">
        <f t="shared" si="92"/>
        <v>124000</v>
      </c>
    </row>
    <row r="86" spans="1:57" ht="24.95" customHeight="1" x14ac:dyDescent="0.2">
      <c r="A86" s="74"/>
      <c r="B86" s="76"/>
      <c r="C86" s="76"/>
      <c r="D86" s="77"/>
      <c r="E86" s="78"/>
      <c r="F86" s="76"/>
      <c r="G86" s="79"/>
      <c r="H86" s="80"/>
      <c r="I86" s="81"/>
      <c r="J86" s="78"/>
      <c r="K86" s="127">
        <v>4</v>
      </c>
      <c r="L86" s="330"/>
      <c r="M86" s="346"/>
      <c r="N86" s="165" t="s">
        <v>141</v>
      </c>
      <c r="O86" s="129">
        <v>2000</v>
      </c>
      <c r="P86" s="117">
        <v>1000</v>
      </c>
      <c r="Q86" s="117">
        <v>2000</v>
      </c>
      <c r="R86" s="117">
        <v>2000</v>
      </c>
      <c r="S86" s="117">
        <v>1000</v>
      </c>
      <c r="T86" s="117"/>
      <c r="U86" s="117"/>
      <c r="V86" s="117">
        <v>1000</v>
      </c>
      <c r="W86" s="117"/>
      <c r="X86" s="117">
        <f t="shared" si="93"/>
        <v>1000</v>
      </c>
      <c r="Y86" s="117">
        <f t="shared" si="62"/>
        <v>100</v>
      </c>
      <c r="AA86" s="117"/>
      <c r="AB86" s="117"/>
      <c r="AC86" s="117"/>
      <c r="AD86" s="117">
        <f t="shared" si="94"/>
        <v>0</v>
      </c>
      <c r="AE86" s="117">
        <f t="shared" si="57"/>
        <v>0</v>
      </c>
      <c r="AG86" s="117">
        <f t="shared" si="64"/>
        <v>1000</v>
      </c>
      <c r="AH86" s="117">
        <f t="shared" si="65"/>
        <v>100</v>
      </c>
      <c r="AJ86" s="117"/>
      <c r="AK86" s="117"/>
      <c r="AL86" s="117"/>
      <c r="AM86" s="117">
        <f t="shared" si="95"/>
        <v>0</v>
      </c>
      <c r="AN86" s="117">
        <f t="shared" si="58"/>
        <v>0</v>
      </c>
      <c r="AP86" s="117"/>
      <c r="AQ86" s="117"/>
      <c r="AR86" s="117"/>
      <c r="AS86" s="117">
        <f t="shared" si="96"/>
        <v>0</v>
      </c>
      <c r="AT86" s="117">
        <f t="shared" si="59"/>
        <v>0</v>
      </c>
      <c r="AV86" s="117">
        <f t="shared" si="97"/>
        <v>0</v>
      </c>
      <c r="AW86" s="117">
        <f t="shared" si="69"/>
        <v>0</v>
      </c>
      <c r="AY86" s="117">
        <f t="shared" si="70"/>
        <v>1000</v>
      </c>
      <c r="AZ86" s="117">
        <f t="shared" si="71"/>
        <v>100</v>
      </c>
      <c r="BB86" s="117">
        <f t="shared" si="91"/>
        <v>0</v>
      </c>
      <c r="BC86" s="117">
        <f t="shared" si="79"/>
        <v>0</v>
      </c>
      <c r="BD86" s="117">
        <f t="shared" si="92"/>
        <v>1000</v>
      </c>
    </row>
    <row r="87" spans="1:57" ht="24.95" customHeight="1" x14ac:dyDescent="0.2">
      <c r="A87" s="74"/>
      <c r="B87" s="76"/>
      <c r="C87" s="76"/>
      <c r="D87" s="77"/>
      <c r="E87" s="78"/>
      <c r="F87" s="76"/>
      <c r="G87" s="79"/>
      <c r="H87" s="80"/>
      <c r="I87" s="81"/>
      <c r="J87" s="78"/>
      <c r="K87" s="127">
        <v>5</v>
      </c>
      <c r="L87" s="330"/>
      <c r="M87" s="94"/>
      <c r="N87" s="128" t="s">
        <v>55</v>
      </c>
      <c r="O87" s="129">
        <v>1755000</v>
      </c>
      <c r="P87" s="117">
        <v>1635000</v>
      </c>
      <c r="Q87" s="117">
        <v>1624000</v>
      </c>
      <c r="R87" s="117">
        <v>1621000</v>
      </c>
      <c r="S87" s="117">
        <v>1635000</v>
      </c>
      <c r="T87" s="117"/>
      <c r="U87" s="117"/>
      <c r="V87" s="117">
        <v>4000</v>
      </c>
      <c r="W87" s="117">
        <v>626000</v>
      </c>
      <c r="X87" s="117">
        <f t="shared" si="93"/>
        <v>630000</v>
      </c>
      <c r="Y87" s="117">
        <f t="shared" si="62"/>
        <v>38.532110091743121</v>
      </c>
      <c r="AA87" s="117">
        <v>74000</v>
      </c>
      <c r="AB87" s="117">
        <v>81000</v>
      </c>
      <c r="AC87" s="117">
        <v>78000</v>
      </c>
      <c r="AD87" s="117">
        <f t="shared" si="94"/>
        <v>233000</v>
      </c>
      <c r="AE87" s="117">
        <f t="shared" si="57"/>
        <v>14.250764525993883</v>
      </c>
      <c r="AG87" s="117">
        <f t="shared" si="64"/>
        <v>863000</v>
      </c>
      <c r="AH87" s="117">
        <f t="shared" si="65"/>
        <v>52.782874617737001</v>
      </c>
      <c r="AJ87" s="117">
        <v>166000</v>
      </c>
      <c r="AK87" s="117">
        <v>149000</v>
      </c>
      <c r="AL87" s="117">
        <v>152000</v>
      </c>
      <c r="AM87" s="117">
        <f t="shared" si="95"/>
        <v>467000</v>
      </c>
      <c r="AN87" s="117">
        <f t="shared" si="58"/>
        <v>28.562691131498472</v>
      </c>
      <c r="AP87" s="117">
        <v>101000</v>
      </c>
      <c r="AQ87" s="117">
        <v>101000</v>
      </c>
      <c r="AR87" s="117">
        <v>103000</v>
      </c>
      <c r="AS87" s="117">
        <f t="shared" si="96"/>
        <v>305000</v>
      </c>
      <c r="AT87" s="117">
        <f t="shared" si="59"/>
        <v>18.654434250764528</v>
      </c>
      <c r="AV87" s="117">
        <f t="shared" si="97"/>
        <v>772000</v>
      </c>
      <c r="AW87" s="117">
        <f t="shared" si="69"/>
        <v>47.217125382262999</v>
      </c>
      <c r="AY87" s="117">
        <f t="shared" si="70"/>
        <v>1635000</v>
      </c>
      <c r="AZ87" s="117">
        <f t="shared" si="71"/>
        <v>100</v>
      </c>
      <c r="BB87" s="117">
        <f t="shared" si="91"/>
        <v>0</v>
      </c>
      <c r="BC87" s="117">
        <f t="shared" si="79"/>
        <v>0</v>
      </c>
      <c r="BD87" s="117">
        <f t="shared" si="92"/>
        <v>1635000</v>
      </c>
    </row>
    <row r="88" spans="1:57" ht="24.95" customHeight="1" x14ac:dyDescent="0.2">
      <c r="A88" s="74"/>
      <c r="B88" s="76"/>
      <c r="C88" s="76"/>
      <c r="D88" s="77"/>
      <c r="E88" s="78"/>
      <c r="F88" s="76"/>
      <c r="G88" s="79"/>
      <c r="H88" s="80"/>
      <c r="I88" s="81"/>
      <c r="J88" s="78"/>
      <c r="K88" s="127">
        <v>7</v>
      </c>
      <c r="L88" s="83"/>
      <c r="M88" s="77"/>
      <c r="N88" s="128" t="s">
        <v>56</v>
      </c>
      <c r="O88" s="129">
        <v>30000</v>
      </c>
      <c r="P88" s="117">
        <v>42000</v>
      </c>
      <c r="Q88" s="117">
        <v>51000</v>
      </c>
      <c r="R88" s="117">
        <v>58000</v>
      </c>
      <c r="S88" s="117">
        <v>42000</v>
      </c>
      <c r="T88" s="117"/>
      <c r="U88" s="117"/>
      <c r="V88" s="117">
        <v>8000</v>
      </c>
      <c r="W88" s="117">
        <v>1000</v>
      </c>
      <c r="X88" s="117">
        <f t="shared" si="93"/>
        <v>9000</v>
      </c>
      <c r="Y88" s="117">
        <f t="shared" si="62"/>
        <v>21.428571428571427</v>
      </c>
      <c r="AA88" s="117">
        <v>2000</v>
      </c>
      <c r="AB88" s="117">
        <v>3000</v>
      </c>
      <c r="AC88" s="117">
        <v>5000</v>
      </c>
      <c r="AD88" s="117">
        <f t="shared" si="94"/>
        <v>10000</v>
      </c>
      <c r="AE88" s="117">
        <f t="shared" si="57"/>
        <v>23.80952380952381</v>
      </c>
      <c r="AG88" s="117">
        <f t="shared" si="64"/>
        <v>19000</v>
      </c>
      <c r="AH88" s="117">
        <f t="shared" si="65"/>
        <v>45.238095238095241</v>
      </c>
      <c r="AJ88" s="117">
        <v>4000</v>
      </c>
      <c r="AK88" s="117">
        <v>5000</v>
      </c>
      <c r="AL88" s="117">
        <v>6000</v>
      </c>
      <c r="AM88" s="117">
        <f t="shared" si="95"/>
        <v>15000</v>
      </c>
      <c r="AN88" s="117">
        <f t="shared" si="58"/>
        <v>35.714285714285715</v>
      </c>
      <c r="AP88" s="117">
        <v>2000</v>
      </c>
      <c r="AQ88" s="117">
        <v>2000</v>
      </c>
      <c r="AR88" s="117">
        <v>4000</v>
      </c>
      <c r="AS88" s="117">
        <f t="shared" si="96"/>
        <v>8000</v>
      </c>
      <c r="AT88" s="117">
        <f t="shared" si="59"/>
        <v>19.047619047619047</v>
      </c>
      <c r="AV88" s="117">
        <f t="shared" si="97"/>
        <v>23000</v>
      </c>
      <c r="AW88" s="117">
        <f t="shared" si="69"/>
        <v>54.761904761904759</v>
      </c>
      <c r="AY88" s="117">
        <f t="shared" si="70"/>
        <v>42000</v>
      </c>
      <c r="AZ88" s="117">
        <f t="shared" si="71"/>
        <v>100</v>
      </c>
      <c r="BB88" s="117">
        <f t="shared" si="91"/>
        <v>0</v>
      </c>
      <c r="BC88" s="117">
        <f t="shared" si="79"/>
        <v>0</v>
      </c>
      <c r="BD88" s="117">
        <f t="shared" si="92"/>
        <v>42000</v>
      </c>
    </row>
    <row r="89" spans="1:57" ht="24.95" customHeight="1" x14ac:dyDescent="0.2">
      <c r="A89" s="74"/>
      <c r="B89" s="76"/>
      <c r="C89" s="76"/>
      <c r="D89" s="77"/>
      <c r="E89" s="78"/>
      <c r="F89" s="76"/>
      <c r="G89" s="79"/>
      <c r="H89" s="80"/>
      <c r="I89" s="81"/>
      <c r="J89" s="78"/>
      <c r="K89" s="127">
        <v>8</v>
      </c>
      <c r="L89" s="83"/>
      <c r="M89" s="77"/>
      <c r="N89" s="128" t="s">
        <v>132</v>
      </c>
      <c r="O89" s="129">
        <v>40000</v>
      </c>
      <c r="P89" s="117">
        <v>44000</v>
      </c>
      <c r="Q89" s="117">
        <v>48000</v>
      </c>
      <c r="R89" s="117">
        <v>51000</v>
      </c>
      <c r="S89" s="117">
        <v>44000</v>
      </c>
      <c r="T89" s="117"/>
      <c r="U89" s="117"/>
      <c r="V89" s="117"/>
      <c r="W89" s="117">
        <v>8000</v>
      </c>
      <c r="X89" s="117">
        <f t="shared" si="93"/>
        <v>8000</v>
      </c>
      <c r="Y89" s="117">
        <f t="shared" si="62"/>
        <v>18.181818181818183</v>
      </c>
      <c r="AA89" s="117">
        <v>5000</v>
      </c>
      <c r="AB89" s="117">
        <v>5000</v>
      </c>
      <c r="AC89" s="117">
        <v>5000</v>
      </c>
      <c r="AD89" s="117">
        <f t="shared" si="94"/>
        <v>15000</v>
      </c>
      <c r="AE89" s="117">
        <f t="shared" si="57"/>
        <v>34.090909090909093</v>
      </c>
      <c r="AG89" s="117">
        <f t="shared" si="64"/>
        <v>23000</v>
      </c>
      <c r="AH89" s="117">
        <f t="shared" si="65"/>
        <v>52.272727272727273</v>
      </c>
      <c r="AJ89" s="117">
        <v>4000</v>
      </c>
      <c r="AK89" s="117">
        <v>4000</v>
      </c>
      <c r="AL89" s="117">
        <v>4000</v>
      </c>
      <c r="AM89" s="117">
        <f t="shared" si="95"/>
        <v>12000</v>
      </c>
      <c r="AN89" s="117">
        <f t="shared" si="58"/>
        <v>27.272727272727273</v>
      </c>
      <c r="AP89" s="117">
        <v>3000</v>
      </c>
      <c r="AQ89" s="117">
        <v>3000</v>
      </c>
      <c r="AR89" s="117">
        <v>3000</v>
      </c>
      <c r="AS89" s="117">
        <f t="shared" si="96"/>
        <v>9000</v>
      </c>
      <c r="AT89" s="117">
        <f t="shared" si="59"/>
        <v>20.454545454545453</v>
      </c>
      <c r="AV89" s="117">
        <f t="shared" si="97"/>
        <v>21000</v>
      </c>
      <c r="AW89" s="117">
        <f t="shared" si="69"/>
        <v>47.727272727272727</v>
      </c>
      <c r="AY89" s="117">
        <f t="shared" si="70"/>
        <v>44000</v>
      </c>
      <c r="AZ89" s="117">
        <f t="shared" si="71"/>
        <v>100</v>
      </c>
      <c r="BB89" s="117">
        <f t="shared" si="91"/>
        <v>0</v>
      </c>
      <c r="BC89" s="117">
        <f t="shared" si="79"/>
        <v>0</v>
      </c>
      <c r="BD89" s="117">
        <f t="shared" si="92"/>
        <v>44000</v>
      </c>
    </row>
    <row r="90" spans="1:57" ht="24.95" customHeight="1" x14ac:dyDescent="0.2">
      <c r="A90" s="74"/>
      <c r="B90" s="76"/>
      <c r="C90" s="76"/>
      <c r="D90" s="77"/>
      <c r="E90" s="78"/>
      <c r="F90" s="76"/>
      <c r="G90" s="79"/>
      <c r="H90" s="349" t="s">
        <v>57</v>
      </c>
      <c r="I90" s="131"/>
      <c r="J90" s="132"/>
      <c r="K90" s="133"/>
      <c r="L90" s="134"/>
      <c r="M90" s="350"/>
      <c r="N90" s="136" t="s">
        <v>58</v>
      </c>
      <c r="O90" s="137">
        <v>351000</v>
      </c>
      <c r="P90" s="139">
        <f t="shared" ref="P90:S91" si="98">P91</f>
        <v>420000</v>
      </c>
      <c r="Q90" s="138">
        <f t="shared" si="98"/>
        <v>429000</v>
      </c>
      <c r="R90" s="175">
        <f t="shared" si="98"/>
        <v>455000</v>
      </c>
      <c r="S90" s="139">
        <f t="shared" si="98"/>
        <v>420000</v>
      </c>
      <c r="T90" s="139"/>
      <c r="U90" s="139">
        <f t="shared" ref="U90:W91" si="99">U91</f>
        <v>0</v>
      </c>
      <c r="V90" s="139">
        <f t="shared" si="99"/>
        <v>0</v>
      </c>
      <c r="W90" s="139">
        <f t="shared" si="99"/>
        <v>131000</v>
      </c>
      <c r="X90" s="139">
        <f>SUM(U90:W90)</f>
        <v>131000</v>
      </c>
      <c r="Y90" s="139">
        <f t="shared" si="62"/>
        <v>31.19047619047619</v>
      </c>
      <c r="AA90" s="139">
        <f t="shared" ref="AA90:AC91" si="100">AA91</f>
        <v>0</v>
      </c>
      <c r="AB90" s="139">
        <f t="shared" si="100"/>
        <v>0</v>
      </c>
      <c r="AC90" s="139">
        <f t="shared" si="100"/>
        <v>172000</v>
      </c>
      <c r="AD90" s="139">
        <f>SUM(AA90:AC90)</f>
        <v>172000</v>
      </c>
      <c r="AE90" s="139">
        <f t="shared" ref="AE90:AE101" si="101">AD90/(S90/100)</f>
        <v>40.952380952380949</v>
      </c>
      <c r="AG90" s="139">
        <f t="shared" si="64"/>
        <v>303000</v>
      </c>
      <c r="AH90" s="139">
        <f t="shared" si="65"/>
        <v>72.142857142857139</v>
      </c>
      <c r="AJ90" s="139">
        <f t="shared" ref="AJ90:AL91" si="102">AJ91</f>
        <v>87000</v>
      </c>
      <c r="AK90" s="139">
        <f t="shared" si="102"/>
        <v>30000</v>
      </c>
      <c r="AL90" s="139">
        <f t="shared" si="102"/>
        <v>0</v>
      </c>
      <c r="AM90" s="139">
        <f>SUM(AJ90:AL90)</f>
        <v>117000</v>
      </c>
      <c r="AN90" s="139">
        <f t="shared" ref="AN90:AN101" si="103">AM90/(S90/100)</f>
        <v>27.857142857142858</v>
      </c>
      <c r="AP90" s="139">
        <f t="shared" ref="AP90:AR91" si="104">AP91</f>
        <v>0</v>
      </c>
      <c r="AQ90" s="139">
        <f t="shared" si="104"/>
        <v>0</v>
      </c>
      <c r="AR90" s="139">
        <f t="shared" si="104"/>
        <v>0</v>
      </c>
      <c r="AS90" s="139">
        <f>SUM(AP90:AR90)</f>
        <v>0</v>
      </c>
      <c r="AT90" s="139">
        <f t="shared" ref="AT90:AT101" si="105">AS90/(S90/100)</f>
        <v>0</v>
      </c>
      <c r="AV90" s="139">
        <f t="shared" si="97"/>
        <v>117000</v>
      </c>
      <c r="AW90" s="139">
        <f t="shared" si="69"/>
        <v>27.857142857142858</v>
      </c>
      <c r="AY90" s="139">
        <f t="shared" si="70"/>
        <v>420000</v>
      </c>
      <c r="AZ90" s="176">
        <f t="shared" si="71"/>
        <v>100</v>
      </c>
      <c r="BB90" s="137">
        <f t="shared" si="91"/>
        <v>0</v>
      </c>
      <c r="BC90" s="139">
        <f t="shared" ref="BC90:BC97" si="106">BB90/(P90/100)</f>
        <v>0</v>
      </c>
      <c r="BD90" s="139">
        <f t="shared" si="92"/>
        <v>420000</v>
      </c>
      <c r="BE90" s="93"/>
    </row>
    <row r="91" spans="1:57" ht="24.95" customHeight="1" x14ac:dyDescent="0.2">
      <c r="A91" s="74"/>
      <c r="B91" s="76"/>
      <c r="C91" s="76"/>
      <c r="D91" s="77"/>
      <c r="E91" s="78"/>
      <c r="F91" s="76"/>
      <c r="G91" s="79"/>
      <c r="H91" s="80"/>
      <c r="I91" s="118">
        <v>2</v>
      </c>
      <c r="J91" s="78"/>
      <c r="K91" s="82"/>
      <c r="L91" s="83"/>
      <c r="M91" s="77"/>
      <c r="N91" s="119" t="s">
        <v>51</v>
      </c>
      <c r="O91" s="120">
        <v>351000</v>
      </c>
      <c r="P91" s="121">
        <f t="shared" si="98"/>
        <v>420000</v>
      </c>
      <c r="Q91" s="122">
        <f t="shared" si="98"/>
        <v>429000</v>
      </c>
      <c r="R91" s="123">
        <f t="shared" si="98"/>
        <v>455000</v>
      </c>
      <c r="S91" s="121">
        <f t="shared" si="98"/>
        <v>420000</v>
      </c>
      <c r="T91" s="121"/>
      <c r="U91" s="121">
        <f t="shared" si="99"/>
        <v>0</v>
      </c>
      <c r="V91" s="121">
        <f t="shared" si="99"/>
        <v>0</v>
      </c>
      <c r="W91" s="121">
        <f t="shared" si="99"/>
        <v>131000</v>
      </c>
      <c r="X91" s="121">
        <f>SUM(U91:W91)</f>
        <v>131000</v>
      </c>
      <c r="Y91" s="121">
        <f t="shared" si="62"/>
        <v>31.19047619047619</v>
      </c>
      <c r="AA91" s="121">
        <f t="shared" si="100"/>
        <v>0</v>
      </c>
      <c r="AB91" s="121">
        <f t="shared" si="100"/>
        <v>0</v>
      </c>
      <c r="AC91" s="121">
        <f t="shared" si="100"/>
        <v>172000</v>
      </c>
      <c r="AD91" s="121">
        <f>SUM(AA91:AC91)</f>
        <v>172000</v>
      </c>
      <c r="AE91" s="121">
        <f t="shared" si="101"/>
        <v>40.952380952380949</v>
      </c>
      <c r="AG91" s="121">
        <f t="shared" si="64"/>
        <v>303000</v>
      </c>
      <c r="AH91" s="121">
        <f t="shared" si="65"/>
        <v>72.142857142857139</v>
      </c>
      <c r="AJ91" s="121">
        <f t="shared" si="102"/>
        <v>87000</v>
      </c>
      <c r="AK91" s="121">
        <f t="shared" si="102"/>
        <v>30000</v>
      </c>
      <c r="AL91" s="121">
        <f t="shared" si="102"/>
        <v>0</v>
      </c>
      <c r="AM91" s="121">
        <f>SUM(AJ91:AL91)</f>
        <v>117000</v>
      </c>
      <c r="AN91" s="121">
        <f t="shared" si="103"/>
        <v>27.857142857142858</v>
      </c>
      <c r="AP91" s="121">
        <f t="shared" si="104"/>
        <v>0</v>
      </c>
      <c r="AQ91" s="121">
        <f t="shared" si="104"/>
        <v>0</v>
      </c>
      <c r="AR91" s="121">
        <f t="shared" si="104"/>
        <v>0</v>
      </c>
      <c r="AS91" s="121">
        <f>SUM(AP91:AR91)</f>
        <v>0</v>
      </c>
      <c r="AT91" s="121">
        <f t="shared" si="105"/>
        <v>0</v>
      </c>
      <c r="AV91" s="121">
        <f t="shared" si="97"/>
        <v>117000</v>
      </c>
      <c r="AW91" s="121">
        <f t="shared" si="69"/>
        <v>27.857142857142858</v>
      </c>
      <c r="AY91" s="121">
        <f t="shared" si="70"/>
        <v>420000</v>
      </c>
      <c r="AZ91" s="142">
        <f t="shared" si="71"/>
        <v>100</v>
      </c>
      <c r="BB91" s="120">
        <f t="shared" si="91"/>
        <v>0</v>
      </c>
      <c r="BC91" s="121">
        <f t="shared" si="106"/>
        <v>0</v>
      </c>
      <c r="BD91" s="121">
        <f t="shared" si="92"/>
        <v>420000</v>
      </c>
      <c r="BE91" s="93"/>
    </row>
    <row r="92" spans="1:57" ht="24.95" customHeight="1" x14ac:dyDescent="0.2">
      <c r="A92" s="74"/>
      <c r="B92" s="76"/>
      <c r="C92" s="76"/>
      <c r="D92" s="77"/>
      <c r="E92" s="78"/>
      <c r="F92" s="76"/>
      <c r="G92" s="79"/>
      <c r="H92" s="80"/>
      <c r="I92" s="81"/>
      <c r="J92" s="124" t="s">
        <v>52</v>
      </c>
      <c r="K92" s="258"/>
      <c r="L92" s="259"/>
      <c r="M92" s="256"/>
      <c r="N92" s="101" t="s">
        <v>53</v>
      </c>
      <c r="O92" s="102">
        <v>351000</v>
      </c>
      <c r="P92" s="103">
        <f>P93+P94+P96+P97</f>
        <v>420000</v>
      </c>
      <c r="Q92" s="103">
        <f>Q93+Q94+Q96+Q97</f>
        <v>429000</v>
      </c>
      <c r="R92" s="103">
        <f>R93+R94+R96+R97</f>
        <v>455000</v>
      </c>
      <c r="S92" s="103">
        <f>S93+S94+S96+S97</f>
        <v>420000</v>
      </c>
      <c r="T92" s="103"/>
      <c r="U92" s="103">
        <f>U93+U94+U96+U97</f>
        <v>0</v>
      </c>
      <c r="V92" s="103">
        <f>V93+V94+V96+V97</f>
        <v>0</v>
      </c>
      <c r="W92" s="103">
        <f>W93+W94+W96+W97</f>
        <v>131000</v>
      </c>
      <c r="X92" s="103">
        <f>SUM(U92:W92)</f>
        <v>131000</v>
      </c>
      <c r="Y92" s="103">
        <f t="shared" si="62"/>
        <v>31.19047619047619</v>
      </c>
      <c r="AA92" s="103">
        <f>AA93+AA94+AA96+AA97</f>
        <v>0</v>
      </c>
      <c r="AB92" s="103">
        <f>AB93+AB94+AB96+AB97</f>
        <v>0</v>
      </c>
      <c r="AC92" s="103">
        <f>AC93+AC94+AC96+AC97</f>
        <v>172000</v>
      </c>
      <c r="AD92" s="103">
        <f>SUM(AA92:AC92)</f>
        <v>172000</v>
      </c>
      <c r="AE92" s="103">
        <f t="shared" si="101"/>
        <v>40.952380952380949</v>
      </c>
      <c r="AG92" s="103">
        <f t="shared" si="64"/>
        <v>303000</v>
      </c>
      <c r="AH92" s="103">
        <f t="shared" si="65"/>
        <v>72.142857142857139</v>
      </c>
      <c r="AJ92" s="103">
        <f>AJ93+AJ94+AJ96+AJ97</f>
        <v>87000</v>
      </c>
      <c r="AK92" s="103">
        <f>AK93+AK94+AK96+AK97</f>
        <v>30000</v>
      </c>
      <c r="AL92" s="103">
        <f>AL93+AL94+AL96+AL97</f>
        <v>0</v>
      </c>
      <c r="AM92" s="103">
        <f>SUM(AJ92:AL92)</f>
        <v>117000</v>
      </c>
      <c r="AN92" s="103">
        <f t="shared" si="103"/>
        <v>27.857142857142858</v>
      </c>
      <c r="AP92" s="103">
        <f>AP93+AP94+AP96+AP97</f>
        <v>0</v>
      </c>
      <c r="AQ92" s="103">
        <f>AQ93+AQ94+AQ96+AQ97</f>
        <v>0</v>
      </c>
      <c r="AR92" s="103">
        <f>AR93+AR94+AR96+AR97</f>
        <v>0</v>
      </c>
      <c r="AS92" s="103">
        <f>SUM(AP92:AR92)</f>
        <v>0</v>
      </c>
      <c r="AT92" s="103">
        <f t="shared" si="105"/>
        <v>0</v>
      </c>
      <c r="AV92" s="103">
        <f t="shared" si="97"/>
        <v>117000</v>
      </c>
      <c r="AW92" s="103">
        <f t="shared" si="69"/>
        <v>27.857142857142858</v>
      </c>
      <c r="AY92" s="103">
        <f t="shared" si="70"/>
        <v>420000</v>
      </c>
      <c r="AZ92" s="143">
        <f t="shared" si="71"/>
        <v>100</v>
      </c>
      <c r="BB92" s="102">
        <f t="shared" si="91"/>
        <v>0</v>
      </c>
      <c r="BC92" s="103">
        <f t="shared" si="106"/>
        <v>0</v>
      </c>
      <c r="BD92" s="103">
        <f t="shared" si="92"/>
        <v>420000</v>
      </c>
    </row>
    <row r="93" spans="1:57" ht="24.95" customHeight="1" x14ac:dyDescent="0.2">
      <c r="A93" s="74"/>
      <c r="B93" s="76"/>
      <c r="C93" s="76"/>
      <c r="D93" s="77"/>
      <c r="E93" s="78"/>
      <c r="F93" s="76"/>
      <c r="G93" s="79"/>
      <c r="H93" s="80"/>
      <c r="I93" s="81"/>
      <c r="J93" s="78"/>
      <c r="K93" s="127">
        <v>1</v>
      </c>
      <c r="L93" s="330"/>
      <c r="M93" s="94"/>
      <c r="N93" s="128" t="s">
        <v>131</v>
      </c>
      <c r="O93" s="129">
        <v>24000</v>
      </c>
      <c r="P93" s="117">
        <v>20000</v>
      </c>
      <c r="Q93" s="117">
        <v>22000</v>
      </c>
      <c r="R93" s="117">
        <v>24000</v>
      </c>
      <c r="S93" s="117">
        <v>20000</v>
      </c>
      <c r="T93" s="117"/>
      <c r="U93" s="117"/>
      <c r="V93" s="117"/>
      <c r="W93" s="117">
        <v>6000</v>
      </c>
      <c r="X93" s="117">
        <f>SUM(U93:W93)</f>
        <v>6000</v>
      </c>
      <c r="Y93" s="117">
        <f t="shared" si="62"/>
        <v>30</v>
      </c>
      <c r="AA93" s="117"/>
      <c r="AB93" s="117"/>
      <c r="AC93" s="117">
        <v>10000</v>
      </c>
      <c r="AD93" s="117">
        <f>SUM(AA93:AC93)</f>
        <v>10000</v>
      </c>
      <c r="AE93" s="117">
        <f t="shared" si="101"/>
        <v>50</v>
      </c>
      <c r="AG93" s="117">
        <f t="shared" si="64"/>
        <v>16000</v>
      </c>
      <c r="AH93" s="117">
        <f t="shared" si="65"/>
        <v>80</v>
      </c>
      <c r="AJ93" s="117">
        <v>3000</v>
      </c>
      <c r="AK93" s="117">
        <v>1000</v>
      </c>
      <c r="AL93" s="117"/>
      <c r="AM93" s="117">
        <f>SUM(AJ93:AL93)</f>
        <v>4000</v>
      </c>
      <c r="AN93" s="117">
        <f t="shared" si="103"/>
        <v>20</v>
      </c>
      <c r="AP93" s="117"/>
      <c r="AQ93" s="117"/>
      <c r="AR93" s="117"/>
      <c r="AS93" s="117">
        <f>SUM(AP93:AR93)</f>
        <v>0</v>
      </c>
      <c r="AT93" s="117">
        <f t="shared" si="105"/>
        <v>0</v>
      </c>
      <c r="AV93" s="117">
        <f t="shared" si="97"/>
        <v>4000</v>
      </c>
      <c r="AW93" s="117">
        <f t="shared" si="69"/>
        <v>20</v>
      </c>
      <c r="AY93" s="117">
        <f t="shared" si="70"/>
        <v>20000</v>
      </c>
      <c r="AZ93" s="144">
        <f t="shared" si="71"/>
        <v>100</v>
      </c>
      <c r="BB93" s="117">
        <f t="shared" si="91"/>
        <v>0</v>
      </c>
      <c r="BC93" s="117">
        <f t="shared" si="106"/>
        <v>0</v>
      </c>
      <c r="BD93" s="117">
        <f t="shared" si="92"/>
        <v>20000</v>
      </c>
    </row>
    <row r="94" spans="1:57" ht="24.95" customHeight="1" x14ac:dyDescent="0.2">
      <c r="A94" s="74"/>
      <c r="B94" s="76"/>
      <c r="C94" s="76"/>
      <c r="D94" s="77"/>
      <c r="E94" s="78"/>
      <c r="F94" s="76"/>
      <c r="G94" s="79"/>
      <c r="H94" s="80"/>
      <c r="I94" s="81"/>
      <c r="J94" s="78"/>
      <c r="K94" s="127">
        <v>2</v>
      </c>
      <c r="L94" s="330"/>
      <c r="M94" s="346"/>
      <c r="N94" s="165" t="s">
        <v>54</v>
      </c>
      <c r="O94" s="129">
        <v>2000</v>
      </c>
      <c r="P94" s="117">
        <v>4000</v>
      </c>
      <c r="Q94" s="117">
        <v>5000</v>
      </c>
      <c r="R94" s="117">
        <v>6000</v>
      </c>
      <c r="S94" s="117">
        <v>4000</v>
      </c>
      <c r="T94" s="117"/>
      <c r="U94" s="117"/>
      <c r="V94" s="117"/>
      <c r="W94" s="117">
        <v>2000</v>
      </c>
      <c r="X94" s="117">
        <f>SUM(U94:W94)</f>
        <v>2000</v>
      </c>
      <c r="Y94" s="117">
        <f t="shared" si="62"/>
        <v>50</v>
      </c>
      <c r="AA94" s="117"/>
      <c r="AB94" s="117"/>
      <c r="AC94" s="117">
        <v>2000</v>
      </c>
      <c r="AD94" s="117">
        <f>SUM(AA94:AC94)</f>
        <v>2000</v>
      </c>
      <c r="AE94" s="117">
        <f t="shared" si="101"/>
        <v>50</v>
      </c>
      <c r="AG94" s="117">
        <f t="shared" si="64"/>
        <v>4000</v>
      </c>
      <c r="AH94" s="117">
        <f t="shared" si="65"/>
        <v>100</v>
      </c>
      <c r="AJ94" s="117"/>
      <c r="AK94" s="117"/>
      <c r="AL94" s="117"/>
      <c r="AM94" s="117">
        <f>SUM(AJ94:AL94)</f>
        <v>0</v>
      </c>
      <c r="AN94" s="117">
        <f t="shared" si="103"/>
        <v>0</v>
      </c>
      <c r="AP94" s="117"/>
      <c r="AQ94" s="117"/>
      <c r="AR94" s="117"/>
      <c r="AS94" s="117">
        <f>SUM(AP94:AR94)</f>
        <v>0</v>
      </c>
      <c r="AT94" s="117">
        <f t="shared" si="105"/>
        <v>0</v>
      </c>
      <c r="AV94" s="117">
        <f t="shared" si="97"/>
        <v>0</v>
      </c>
      <c r="AW94" s="117">
        <f t="shared" si="69"/>
        <v>0</v>
      </c>
      <c r="AY94" s="117">
        <f t="shared" si="70"/>
        <v>4000</v>
      </c>
      <c r="AZ94" s="144">
        <f t="shared" si="71"/>
        <v>100</v>
      </c>
      <c r="BB94" s="117">
        <f t="shared" si="91"/>
        <v>0</v>
      </c>
      <c r="BC94" s="117">
        <f t="shared" si="106"/>
        <v>0</v>
      </c>
      <c r="BD94" s="117">
        <f t="shared" si="92"/>
        <v>4000</v>
      </c>
    </row>
    <row r="95" spans="1:57" ht="24.95" customHeight="1" x14ac:dyDescent="0.2">
      <c r="A95" s="74"/>
      <c r="B95" s="76"/>
      <c r="C95" s="76"/>
      <c r="D95" s="77"/>
      <c r="E95" s="78"/>
      <c r="F95" s="76"/>
      <c r="G95" s="79"/>
      <c r="H95" s="80"/>
      <c r="I95" s="81"/>
      <c r="J95" s="78"/>
      <c r="K95" s="127">
        <v>4</v>
      </c>
      <c r="L95" s="83"/>
      <c r="M95" s="77"/>
      <c r="N95" s="128" t="s">
        <v>141</v>
      </c>
      <c r="O95" s="129">
        <v>0</v>
      </c>
      <c r="P95" s="117"/>
      <c r="Q95" s="117"/>
      <c r="R95" s="117"/>
      <c r="S95" s="117"/>
      <c r="T95" s="117"/>
      <c r="U95" s="117"/>
      <c r="V95" s="117"/>
      <c r="W95" s="117"/>
      <c r="X95" s="117"/>
      <c r="Y95" s="117" t="e">
        <f t="shared" si="62"/>
        <v>#DIV/0!</v>
      </c>
      <c r="AA95" s="117"/>
      <c r="AB95" s="117"/>
      <c r="AC95" s="117"/>
      <c r="AD95" s="117"/>
      <c r="AE95" s="117" t="e">
        <f t="shared" si="101"/>
        <v>#DIV/0!</v>
      </c>
      <c r="AG95" s="117">
        <f t="shared" si="64"/>
        <v>0</v>
      </c>
      <c r="AH95" s="117" t="e">
        <f t="shared" si="65"/>
        <v>#DIV/0!</v>
      </c>
      <c r="AJ95" s="117"/>
      <c r="AK95" s="117"/>
      <c r="AL95" s="117"/>
      <c r="AM95" s="117"/>
      <c r="AN95" s="117" t="e">
        <f t="shared" si="103"/>
        <v>#DIV/0!</v>
      </c>
      <c r="AP95" s="117"/>
      <c r="AQ95" s="117"/>
      <c r="AR95" s="117"/>
      <c r="AS95" s="117"/>
      <c r="AT95" s="117" t="e">
        <f t="shared" si="105"/>
        <v>#DIV/0!</v>
      </c>
      <c r="AV95" s="117">
        <f t="shared" si="97"/>
        <v>0</v>
      </c>
      <c r="AW95" s="117" t="e">
        <f t="shared" si="69"/>
        <v>#DIV/0!</v>
      </c>
      <c r="AY95" s="117">
        <f t="shared" si="70"/>
        <v>0</v>
      </c>
      <c r="AZ95" s="144" t="e">
        <f t="shared" si="71"/>
        <v>#DIV/0!</v>
      </c>
      <c r="BB95" s="117">
        <f t="shared" si="91"/>
        <v>0</v>
      </c>
      <c r="BC95" s="117" t="e">
        <f t="shared" si="106"/>
        <v>#DIV/0!</v>
      </c>
      <c r="BD95" s="117">
        <f t="shared" si="92"/>
        <v>0</v>
      </c>
    </row>
    <row r="96" spans="1:57" ht="24.95" customHeight="1" x14ac:dyDescent="0.2">
      <c r="A96" s="74"/>
      <c r="B96" s="76"/>
      <c r="C96" s="76"/>
      <c r="D96" s="77"/>
      <c r="E96" s="78"/>
      <c r="F96" s="76"/>
      <c r="G96" s="79"/>
      <c r="H96" s="80"/>
      <c r="I96" s="81"/>
      <c r="J96" s="78"/>
      <c r="K96" s="127">
        <v>5</v>
      </c>
      <c r="L96" s="330"/>
      <c r="M96" s="94"/>
      <c r="N96" s="128" t="s">
        <v>55</v>
      </c>
      <c r="O96" s="129">
        <v>323000</v>
      </c>
      <c r="P96" s="117">
        <v>393000</v>
      </c>
      <c r="Q96" s="117">
        <v>399000</v>
      </c>
      <c r="R96" s="117">
        <v>420000</v>
      </c>
      <c r="S96" s="117">
        <v>393000</v>
      </c>
      <c r="T96" s="117"/>
      <c r="U96" s="117"/>
      <c r="V96" s="117"/>
      <c r="W96" s="117">
        <v>122000</v>
      </c>
      <c r="X96" s="117">
        <f>SUM(U96:W96)</f>
        <v>122000</v>
      </c>
      <c r="Y96" s="117">
        <f t="shared" ref="Y96:Y101" si="107">X96/(S96/100)</f>
        <v>31.043256997455472</v>
      </c>
      <c r="AA96" s="117"/>
      <c r="AB96" s="117"/>
      <c r="AC96" s="117">
        <v>159000</v>
      </c>
      <c r="AD96" s="117">
        <f>SUM(AA96:AC96)</f>
        <v>159000</v>
      </c>
      <c r="AE96" s="117">
        <f t="shared" si="101"/>
        <v>40.458015267175576</v>
      </c>
      <c r="AG96" s="117">
        <f t="shared" ref="AG96:AG101" si="108">X96+AD96</f>
        <v>281000</v>
      </c>
      <c r="AH96" s="117">
        <f t="shared" ref="AH96:AH101" si="109">AG96/(S96/100)</f>
        <v>71.501272264631041</v>
      </c>
      <c r="AJ96" s="117">
        <v>83000</v>
      </c>
      <c r="AK96" s="117">
        <v>29000</v>
      </c>
      <c r="AL96" s="117"/>
      <c r="AM96" s="117">
        <f>SUM(AJ96:AL96)</f>
        <v>112000</v>
      </c>
      <c r="AN96" s="117">
        <f t="shared" si="103"/>
        <v>28.498727735368956</v>
      </c>
      <c r="AP96" s="117"/>
      <c r="AQ96" s="117"/>
      <c r="AR96" s="117"/>
      <c r="AS96" s="117">
        <f>SUM(AP96:AR96)</f>
        <v>0</v>
      </c>
      <c r="AT96" s="117">
        <f t="shared" si="105"/>
        <v>0</v>
      </c>
      <c r="AV96" s="117">
        <f t="shared" si="97"/>
        <v>112000</v>
      </c>
      <c r="AW96" s="117">
        <f t="shared" ref="AW96:AW101" si="110">AV96/(S96/100)</f>
        <v>28.498727735368956</v>
      </c>
      <c r="AY96" s="117">
        <f t="shared" ref="AY96:AY101" si="111">AG96+AV96</f>
        <v>393000</v>
      </c>
      <c r="AZ96" s="144">
        <f t="shared" ref="AZ96:AZ101" si="112">AY96/(S96/100)</f>
        <v>100</v>
      </c>
      <c r="BB96" s="117">
        <f t="shared" si="91"/>
        <v>0</v>
      </c>
      <c r="BC96" s="117">
        <f t="shared" si="106"/>
        <v>0</v>
      </c>
      <c r="BD96" s="117">
        <f t="shared" si="92"/>
        <v>393000</v>
      </c>
    </row>
    <row r="97" spans="1:57" ht="24.95" customHeight="1" x14ac:dyDescent="0.2">
      <c r="A97" s="74"/>
      <c r="B97" s="76"/>
      <c r="C97" s="76"/>
      <c r="D97" s="77"/>
      <c r="E97" s="78"/>
      <c r="F97" s="76"/>
      <c r="G97" s="79"/>
      <c r="H97" s="80"/>
      <c r="I97" s="81"/>
      <c r="J97" s="78"/>
      <c r="K97" s="127">
        <v>7</v>
      </c>
      <c r="L97" s="83"/>
      <c r="M97" s="77"/>
      <c r="N97" s="128" t="s">
        <v>56</v>
      </c>
      <c r="O97" s="129">
        <v>2000</v>
      </c>
      <c r="P97" s="117">
        <v>3000</v>
      </c>
      <c r="Q97" s="117">
        <v>3000</v>
      </c>
      <c r="R97" s="117">
        <v>5000</v>
      </c>
      <c r="S97" s="117">
        <v>3000</v>
      </c>
      <c r="T97" s="117"/>
      <c r="U97" s="117"/>
      <c r="V97" s="117"/>
      <c r="W97" s="117">
        <v>1000</v>
      </c>
      <c r="X97" s="117">
        <f>SUM(U97:W97)</f>
        <v>1000</v>
      </c>
      <c r="Y97" s="117">
        <f t="shared" si="107"/>
        <v>33.333333333333336</v>
      </c>
      <c r="AA97" s="117"/>
      <c r="AB97" s="117"/>
      <c r="AC97" s="117">
        <v>1000</v>
      </c>
      <c r="AD97" s="117">
        <f>SUM(AA97:AC97)</f>
        <v>1000</v>
      </c>
      <c r="AE97" s="117">
        <f t="shared" si="101"/>
        <v>33.333333333333336</v>
      </c>
      <c r="AG97" s="117">
        <f t="shared" si="108"/>
        <v>2000</v>
      </c>
      <c r="AH97" s="117">
        <f t="shared" si="109"/>
        <v>66.666666666666671</v>
      </c>
      <c r="AJ97" s="117">
        <v>1000</v>
      </c>
      <c r="AK97" s="117"/>
      <c r="AL97" s="117"/>
      <c r="AM97" s="117">
        <f>SUM(AJ97:AL97)</f>
        <v>1000</v>
      </c>
      <c r="AN97" s="117">
        <f t="shared" si="103"/>
        <v>33.333333333333336</v>
      </c>
      <c r="AP97" s="117"/>
      <c r="AQ97" s="117"/>
      <c r="AR97" s="117"/>
      <c r="AS97" s="117">
        <f>SUM(AP97:AR97)</f>
        <v>0</v>
      </c>
      <c r="AT97" s="117">
        <f t="shared" si="105"/>
        <v>0</v>
      </c>
      <c r="AV97" s="117">
        <f t="shared" si="97"/>
        <v>1000</v>
      </c>
      <c r="AW97" s="117">
        <f t="shared" si="110"/>
        <v>33.333333333333336</v>
      </c>
      <c r="AY97" s="117">
        <f t="shared" si="111"/>
        <v>3000</v>
      </c>
      <c r="AZ97" s="144">
        <f t="shared" si="112"/>
        <v>100</v>
      </c>
      <c r="BB97" s="117">
        <f t="shared" si="91"/>
        <v>0</v>
      </c>
      <c r="BC97" s="117">
        <f t="shared" si="106"/>
        <v>0</v>
      </c>
      <c r="BD97" s="117">
        <f t="shared" si="92"/>
        <v>3000</v>
      </c>
    </row>
    <row r="98" spans="1:57" ht="24.95" customHeight="1" x14ac:dyDescent="0.2">
      <c r="A98" s="351"/>
      <c r="B98" s="352"/>
      <c r="C98" s="352"/>
      <c r="D98" s="353"/>
      <c r="E98" s="354"/>
      <c r="F98" s="352"/>
      <c r="G98" s="355"/>
      <c r="H98" s="145" t="s">
        <v>45</v>
      </c>
      <c r="I98" s="356"/>
      <c r="J98" s="357"/>
      <c r="K98" s="358"/>
      <c r="L98" s="358"/>
      <c r="M98" s="359"/>
      <c r="N98" s="151" t="s">
        <v>143</v>
      </c>
      <c r="O98" s="152" t="e">
        <f>O99</f>
        <v>#REF!</v>
      </c>
      <c r="P98" s="360">
        <f>P99</f>
        <v>328000</v>
      </c>
      <c r="Q98" s="241">
        <f>Q99</f>
        <v>320000</v>
      </c>
      <c r="R98" s="242">
        <f>R99</f>
        <v>320000</v>
      </c>
      <c r="S98" s="360">
        <f>S99</f>
        <v>328000</v>
      </c>
      <c r="T98" s="360"/>
      <c r="U98" s="360">
        <f>U99</f>
        <v>0</v>
      </c>
      <c r="V98" s="360">
        <f>V99</f>
        <v>0</v>
      </c>
      <c r="W98" s="360">
        <f>W482+W99+W172+W228+W426</f>
        <v>117000</v>
      </c>
      <c r="X98" s="360">
        <f t="shared" ref="X98:X99" si="113">U98+V98+W98</f>
        <v>117000</v>
      </c>
      <c r="Y98" s="360">
        <f t="shared" si="107"/>
        <v>35.670731707317074</v>
      </c>
      <c r="AA98" s="360">
        <f>AA99</f>
        <v>19000</v>
      </c>
      <c r="AB98" s="360">
        <f>AB99</f>
        <v>19000</v>
      </c>
      <c r="AC98" s="360">
        <f>AC482+AC99+AC172+AC228+AC426</f>
        <v>19000</v>
      </c>
      <c r="AD98" s="360">
        <f t="shared" ref="AD98:AD99" si="114">AA98+AB98+AC98</f>
        <v>57000</v>
      </c>
      <c r="AE98" s="360">
        <f t="shared" si="101"/>
        <v>17.378048780487806</v>
      </c>
      <c r="AG98" s="360">
        <f t="shared" si="108"/>
        <v>174000</v>
      </c>
      <c r="AH98" s="360">
        <f t="shared" si="109"/>
        <v>53.048780487804876</v>
      </c>
      <c r="AJ98" s="360">
        <f>AJ99</f>
        <v>33000</v>
      </c>
      <c r="AK98" s="360">
        <f>AK99</f>
        <v>30000</v>
      </c>
      <c r="AL98" s="360">
        <f>AL482+AL99+AL172+AL228+AL426</f>
        <v>30000</v>
      </c>
      <c r="AM98" s="360">
        <f t="shared" ref="AM98:AM99" si="115">AJ98+AK98+AL98</f>
        <v>93000</v>
      </c>
      <c r="AN98" s="360">
        <f t="shared" si="103"/>
        <v>28.353658536585368</v>
      </c>
      <c r="AP98" s="360">
        <f>AP99</f>
        <v>20000</v>
      </c>
      <c r="AQ98" s="360">
        <f>AQ99</f>
        <v>20000</v>
      </c>
      <c r="AR98" s="360">
        <f>AR482+AR99+AR172+AR228+AR426</f>
        <v>21000</v>
      </c>
      <c r="AS98" s="360">
        <f t="shared" ref="AS98:AS99" si="116">AP98+AQ98+AR98</f>
        <v>61000</v>
      </c>
      <c r="AT98" s="360">
        <f t="shared" si="105"/>
        <v>18.597560975609756</v>
      </c>
      <c r="AV98" s="360">
        <f t="shared" si="97"/>
        <v>154000</v>
      </c>
      <c r="AW98" s="360">
        <f t="shared" si="110"/>
        <v>46.951219512195124</v>
      </c>
      <c r="AY98" s="360">
        <f t="shared" si="111"/>
        <v>328000</v>
      </c>
      <c r="AZ98" s="360">
        <f t="shared" si="112"/>
        <v>100</v>
      </c>
      <c r="BB98" s="152">
        <f t="shared" si="91"/>
        <v>0</v>
      </c>
      <c r="BC98" s="360">
        <f t="shared" ref="BC98:BC99" si="117">BB98/(S98/100)</f>
        <v>0</v>
      </c>
      <c r="BD98" s="360">
        <f t="shared" si="92"/>
        <v>328000</v>
      </c>
      <c r="BE98" s="93"/>
    </row>
    <row r="99" spans="1:57" ht="24.95" customHeight="1" x14ac:dyDescent="0.2">
      <c r="A99" s="351"/>
      <c r="B99" s="352"/>
      <c r="C99" s="352"/>
      <c r="D99" s="353"/>
      <c r="E99" s="354"/>
      <c r="F99" s="352"/>
      <c r="G99" s="355"/>
      <c r="H99" s="80"/>
      <c r="I99" s="118" t="s">
        <v>93</v>
      </c>
      <c r="J99" s="78"/>
      <c r="K99" s="76"/>
      <c r="L99" s="76"/>
      <c r="M99" s="77"/>
      <c r="N99" s="119" t="s">
        <v>51</v>
      </c>
      <c r="O99" s="120" t="e">
        <f>O100+#REF!+#REF!</f>
        <v>#REF!</v>
      </c>
      <c r="P99" s="361">
        <f t="shared" ref="P99:S100" si="118">SUM(P100)</f>
        <v>328000</v>
      </c>
      <c r="Q99" s="361">
        <f t="shared" si="118"/>
        <v>320000</v>
      </c>
      <c r="R99" s="361">
        <f t="shared" si="118"/>
        <v>320000</v>
      </c>
      <c r="S99" s="361">
        <f t="shared" si="118"/>
        <v>328000</v>
      </c>
      <c r="T99" s="361"/>
      <c r="U99" s="361">
        <f>SUM(U100)</f>
        <v>0</v>
      </c>
      <c r="V99" s="361">
        <f>SUM(V100)</f>
        <v>0</v>
      </c>
      <c r="W99" s="361">
        <f>W483+W100+W173+W229+W427</f>
        <v>117000</v>
      </c>
      <c r="X99" s="361">
        <f t="shared" si="113"/>
        <v>117000</v>
      </c>
      <c r="Y99" s="361">
        <f t="shared" si="107"/>
        <v>35.670731707317074</v>
      </c>
      <c r="AA99" s="361">
        <f>SUM(AA100)</f>
        <v>19000</v>
      </c>
      <c r="AB99" s="361">
        <f>SUM(AB100)</f>
        <v>19000</v>
      </c>
      <c r="AC99" s="361">
        <f>AC483+AC100+AC173+AC229+AC427</f>
        <v>19000</v>
      </c>
      <c r="AD99" s="361">
        <f t="shared" si="114"/>
        <v>57000</v>
      </c>
      <c r="AE99" s="361">
        <f t="shared" si="101"/>
        <v>17.378048780487806</v>
      </c>
      <c r="AG99" s="361">
        <f t="shared" si="108"/>
        <v>174000</v>
      </c>
      <c r="AH99" s="361">
        <f t="shared" si="109"/>
        <v>53.048780487804876</v>
      </c>
      <c r="AJ99" s="361">
        <f>SUM(AJ100)</f>
        <v>33000</v>
      </c>
      <c r="AK99" s="361">
        <f>SUM(AK100)</f>
        <v>30000</v>
      </c>
      <c r="AL99" s="361">
        <f>AL483+AL100+AL173+AL229+AL427</f>
        <v>30000</v>
      </c>
      <c r="AM99" s="361">
        <f t="shared" si="115"/>
        <v>93000</v>
      </c>
      <c r="AN99" s="361">
        <f t="shared" si="103"/>
        <v>28.353658536585368</v>
      </c>
      <c r="AP99" s="361">
        <f>SUM(AP100)</f>
        <v>20000</v>
      </c>
      <c r="AQ99" s="361">
        <f>SUM(AQ100)</f>
        <v>20000</v>
      </c>
      <c r="AR99" s="361">
        <f>AR483+AR100+AR173+AR229+AR427</f>
        <v>21000</v>
      </c>
      <c r="AS99" s="361">
        <f t="shared" si="116"/>
        <v>61000</v>
      </c>
      <c r="AT99" s="361">
        <f t="shared" si="105"/>
        <v>18.597560975609756</v>
      </c>
      <c r="AV99" s="361">
        <f t="shared" si="97"/>
        <v>154000</v>
      </c>
      <c r="AW99" s="361">
        <f t="shared" si="110"/>
        <v>46.951219512195124</v>
      </c>
      <c r="AY99" s="361">
        <f t="shared" si="111"/>
        <v>328000</v>
      </c>
      <c r="AZ99" s="361">
        <f t="shared" si="112"/>
        <v>100</v>
      </c>
      <c r="BB99" s="120">
        <f t="shared" si="91"/>
        <v>0</v>
      </c>
      <c r="BC99" s="361">
        <f t="shared" si="117"/>
        <v>0</v>
      </c>
      <c r="BD99" s="361">
        <f t="shared" si="92"/>
        <v>328000</v>
      </c>
      <c r="BE99" s="93"/>
    </row>
    <row r="100" spans="1:57" ht="24.95" customHeight="1" x14ac:dyDescent="0.2">
      <c r="A100" s="351"/>
      <c r="B100" s="352"/>
      <c r="C100" s="352"/>
      <c r="D100" s="353"/>
      <c r="E100" s="354"/>
      <c r="F100" s="352"/>
      <c r="G100" s="355"/>
      <c r="H100" s="362"/>
      <c r="I100" s="363"/>
      <c r="J100" s="124" t="s">
        <v>52</v>
      </c>
      <c r="K100" s="178"/>
      <c r="L100" s="178"/>
      <c r="M100" s="179"/>
      <c r="N100" s="101" t="s">
        <v>53</v>
      </c>
      <c r="O100" s="364">
        <v>0</v>
      </c>
      <c r="P100" s="193">
        <f t="shared" si="118"/>
        <v>328000</v>
      </c>
      <c r="Q100" s="125">
        <f t="shared" si="118"/>
        <v>320000</v>
      </c>
      <c r="R100" s="126">
        <f t="shared" si="118"/>
        <v>320000</v>
      </c>
      <c r="S100" s="193">
        <f t="shared" si="118"/>
        <v>328000</v>
      </c>
      <c r="T100" s="193"/>
      <c r="U100" s="193">
        <f>SUM(U101)</f>
        <v>0</v>
      </c>
      <c r="V100" s="193">
        <f>SUM(V101)</f>
        <v>0</v>
      </c>
      <c r="W100" s="193">
        <f>SUM(W101)</f>
        <v>117000</v>
      </c>
      <c r="X100" s="193">
        <f>X101</f>
        <v>117000</v>
      </c>
      <c r="Y100" s="193">
        <f t="shared" si="107"/>
        <v>35.670731707317074</v>
      </c>
      <c r="AA100" s="193">
        <f>SUM(AA101)</f>
        <v>19000</v>
      </c>
      <c r="AB100" s="193">
        <f>SUM(AB101)</f>
        <v>19000</v>
      </c>
      <c r="AC100" s="193">
        <f>SUM(AC101)</f>
        <v>19000</v>
      </c>
      <c r="AD100" s="193">
        <f>AD101</f>
        <v>57000</v>
      </c>
      <c r="AE100" s="193">
        <f t="shared" si="101"/>
        <v>17.378048780487806</v>
      </c>
      <c r="AG100" s="193">
        <f t="shared" si="108"/>
        <v>174000</v>
      </c>
      <c r="AH100" s="193">
        <f t="shared" si="109"/>
        <v>53.048780487804876</v>
      </c>
      <c r="AJ100" s="193">
        <f>SUM(AJ101)</f>
        <v>33000</v>
      </c>
      <c r="AK100" s="193">
        <f>SUM(AK101)</f>
        <v>30000</v>
      </c>
      <c r="AL100" s="193">
        <f>SUM(AL101)</f>
        <v>30000</v>
      </c>
      <c r="AM100" s="193">
        <f>AM101</f>
        <v>93000</v>
      </c>
      <c r="AN100" s="193">
        <f t="shared" si="103"/>
        <v>28.353658536585368</v>
      </c>
      <c r="AP100" s="193">
        <f>SUM(AP101)</f>
        <v>20000</v>
      </c>
      <c r="AQ100" s="193">
        <f>SUM(AQ101)</f>
        <v>20000</v>
      </c>
      <c r="AR100" s="193">
        <f>SUM(AR101)</f>
        <v>21000</v>
      </c>
      <c r="AS100" s="193">
        <f>AS101</f>
        <v>61000</v>
      </c>
      <c r="AT100" s="193">
        <f t="shared" si="105"/>
        <v>18.597560975609756</v>
      </c>
      <c r="AV100" s="193">
        <f t="shared" si="97"/>
        <v>154000</v>
      </c>
      <c r="AW100" s="193">
        <f t="shared" si="110"/>
        <v>46.951219512195124</v>
      </c>
      <c r="AY100" s="193">
        <f t="shared" si="111"/>
        <v>328000</v>
      </c>
      <c r="AZ100" s="193">
        <f t="shared" si="112"/>
        <v>100</v>
      </c>
      <c r="BB100" s="102">
        <f t="shared" si="91"/>
        <v>0</v>
      </c>
      <c r="BC100" s="193">
        <f>BB100/(P100/100)</f>
        <v>0</v>
      </c>
      <c r="BD100" s="193">
        <f t="shared" si="92"/>
        <v>328000</v>
      </c>
    </row>
    <row r="101" spans="1:57" ht="24.95" customHeight="1" x14ac:dyDescent="0.2">
      <c r="A101" s="74"/>
      <c r="B101" s="76"/>
      <c r="C101" s="76"/>
      <c r="D101" s="77"/>
      <c r="E101" s="78"/>
      <c r="F101" s="76"/>
      <c r="G101" s="79"/>
      <c r="H101" s="80"/>
      <c r="I101" s="81"/>
      <c r="J101" s="78"/>
      <c r="K101" s="127">
        <v>5</v>
      </c>
      <c r="L101" s="83"/>
      <c r="M101" s="77"/>
      <c r="N101" s="128" t="s">
        <v>55</v>
      </c>
      <c r="O101" s="129">
        <v>0</v>
      </c>
      <c r="P101" s="117">
        <v>328000</v>
      </c>
      <c r="Q101" s="117">
        <v>320000</v>
      </c>
      <c r="R101" s="117">
        <v>320000</v>
      </c>
      <c r="S101" s="117">
        <v>328000</v>
      </c>
      <c r="T101" s="117"/>
      <c r="U101" s="117"/>
      <c r="V101" s="117"/>
      <c r="W101" s="117">
        <v>117000</v>
      </c>
      <c r="X101" s="117">
        <f>SUM(U101:W101)</f>
        <v>117000</v>
      </c>
      <c r="Y101" s="117">
        <f t="shared" si="107"/>
        <v>35.670731707317074</v>
      </c>
      <c r="AA101" s="117">
        <v>19000</v>
      </c>
      <c r="AB101" s="117">
        <v>19000</v>
      </c>
      <c r="AC101" s="117">
        <v>19000</v>
      </c>
      <c r="AD101" s="117">
        <f>SUM(AA101:AC101)</f>
        <v>57000</v>
      </c>
      <c r="AE101" s="117">
        <f t="shared" si="101"/>
        <v>17.378048780487806</v>
      </c>
      <c r="AG101" s="117">
        <f t="shared" si="108"/>
        <v>174000</v>
      </c>
      <c r="AH101" s="117">
        <f t="shared" si="109"/>
        <v>53.048780487804876</v>
      </c>
      <c r="AJ101" s="117">
        <v>33000</v>
      </c>
      <c r="AK101" s="117">
        <v>30000</v>
      </c>
      <c r="AL101" s="117">
        <v>30000</v>
      </c>
      <c r="AM101" s="117">
        <f>SUM(AJ101:AL101)</f>
        <v>93000</v>
      </c>
      <c r="AN101" s="117">
        <f t="shared" si="103"/>
        <v>28.353658536585368</v>
      </c>
      <c r="AP101" s="117">
        <v>20000</v>
      </c>
      <c r="AQ101" s="117">
        <v>20000</v>
      </c>
      <c r="AR101" s="117">
        <v>21000</v>
      </c>
      <c r="AS101" s="117">
        <f>SUM(AP101:AR101)</f>
        <v>61000</v>
      </c>
      <c r="AT101" s="117">
        <f t="shared" si="105"/>
        <v>18.597560975609756</v>
      </c>
      <c r="AV101" s="117">
        <f t="shared" si="97"/>
        <v>154000</v>
      </c>
      <c r="AW101" s="117">
        <f t="shared" si="110"/>
        <v>46.951219512195124</v>
      </c>
      <c r="AY101" s="117">
        <f t="shared" si="111"/>
        <v>328000</v>
      </c>
      <c r="AZ101" s="117">
        <f t="shared" si="112"/>
        <v>100</v>
      </c>
      <c r="BB101" s="117">
        <f t="shared" si="91"/>
        <v>0</v>
      </c>
      <c r="BC101" s="117">
        <f>BB101/(P101/100)</f>
        <v>0</v>
      </c>
      <c r="BD101" s="117">
        <f t="shared" si="92"/>
        <v>328000</v>
      </c>
    </row>
    <row r="102" spans="1:57" ht="24.95" customHeight="1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:57" ht="24.95" customHeight="1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:57" ht="24.95" customHeight="1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:57" ht="24.95" customHeight="1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:57" ht="24.95" customHeight="1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:57" ht="24.95" customHeight="1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:57" ht="24.95" customHeight="1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:57" ht="24.95" customHeight="1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:57" ht="24.95" customHeight="1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:57" ht="24.95" customHeight="1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:57" ht="24.95" customHeight="1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ht="24.95" customHeight="1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ht="24.95" customHeight="1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ht="24.95" customHeight="1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ht="24.95" customHeight="1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ht="24.95" customHeight="1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ht="24.95" customHeight="1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ht="24.95" customHeight="1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ht="24.95" customHeight="1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ht="24.95" customHeight="1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ht="24.95" customHeight="1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ht="24.95" customHeight="1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ht="24.95" customHeight="1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ht="24.95" customHeight="1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ht="24.95" customHeight="1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ht="24.95" customHeight="1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ht="24.95" customHeight="1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ht="24.95" customHeight="1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ht="24.95" customHeight="1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ht="24.95" customHeight="1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ht="24.95" customHeight="1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ht="24.95" customHeight="1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ht="24.95" customHeight="1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ht="24.95" customHeight="1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ht="24.95" customHeight="1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ht="24.95" customHeight="1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ht="24.95" customHeight="1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ht="24.95" customHeight="1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ht="24.95" customHeight="1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ht="24.95" customHeight="1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ht="24.95" customHeight="1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ht="24.95" customHeight="1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ht="24.95" customHeight="1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ht="24.95" customHeight="1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ht="24.95" customHeight="1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ht="24.95" customHeight="1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ht="24.95" customHeight="1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ht="24.95" customHeight="1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ht="24.95" customHeight="1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ht="24.95" customHeight="1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ht="24.95" customHeight="1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ht="24.95" customHeight="1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ht="24.95" customHeight="1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ht="24.95" customHeight="1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ht="24.95" customHeight="1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ht="24.95" customHeight="1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ht="24.95" customHeight="1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ht="24.95" customHeight="1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ht="24.95" customHeight="1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ht="24.95" customHeight="1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ht="24.95" customHeight="1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  <row r="291" spans="16:56" x14ac:dyDescent="0.2"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6"/>
    </row>
    <row r="292" spans="16:56" x14ac:dyDescent="0.2"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6"/>
    </row>
    <row r="293" spans="16:56" x14ac:dyDescent="0.2"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6"/>
    </row>
    <row r="294" spans="16:56" x14ac:dyDescent="0.2"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6"/>
    </row>
    <row r="295" spans="16:56" x14ac:dyDescent="0.2"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6"/>
    </row>
    <row r="296" spans="16:56" x14ac:dyDescent="0.2"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6"/>
    </row>
    <row r="297" spans="16:56" x14ac:dyDescent="0.2"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6"/>
    </row>
    <row r="298" spans="16:56" x14ac:dyDescent="0.2"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6"/>
    </row>
    <row r="299" spans="16:56" x14ac:dyDescent="0.2"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6"/>
    </row>
    <row r="300" spans="16:56" x14ac:dyDescent="0.2"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6"/>
    </row>
    <row r="301" spans="16:56" x14ac:dyDescent="0.2"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6"/>
    </row>
    <row r="302" spans="16:56" x14ac:dyDescent="0.2"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6"/>
    </row>
    <row r="303" spans="16:56" x14ac:dyDescent="0.2"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6"/>
    </row>
    <row r="304" spans="16:56" x14ac:dyDescent="0.2"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6"/>
    </row>
    <row r="305" spans="16:56" x14ac:dyDescent="0.2"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6"/>
    </row>
    <row r="306" spans="16:56" x14ac:dyDescent="0.2"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6"/>
    </row>
    <row r="307" spans="16:56" x14ac:dyDescent="0.2"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6"/>
    </row>
    <row r="308" spans="16:56" x14ac:dyDescent="0.2"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6"/>
    </row>
    <row r="309" spans="16:56" x14ac:dyDescent="0.2"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6"/>
    </row>
    <row r="310" spans="16:56" x14ac:dyDescent="0.2"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6"/>
    </row>
    <row r="311" spans="16:56" x14ac:dyDescent="0.2"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6"/>
    </row>
    <row r="312" spans="16:56" x14ac:dyDescent="0.2"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6"/>
    </row>
    <row r="313" spans="16:56" x14ac:dyDescent="0.2"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6"/>
    </row>
    <row r="314" spans="16:56" x14ac:dyDescent="0.2"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6"/>
    </row>
    <row r="315" spans="16:56" x14ac:dyDescent="0.2"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6"/>
    </row>
    <row r="316" spans="16:56" x14ac:dyDescent="0.2"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6"/>
    </row>
    <row r="317" spans="16:56" x14ac:dyDescent="0.2"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6"/>
    </row>
    <row r="318" spans="16:56" x14ac:dyDescent="0.2"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6"/>
    </row>
    <row r="319" spans="16:56" x14ac:dyDescent="0.2"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6"/>
    </row>
    <row r="320" spans="16:56" x14ac:dyDescent="0.2"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6"/>
    </row>
    <row r="321" spans="16:56" x14ac:dyDescent="0.2"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6"/>
    </row>
    <row r="322" spans="16:56" x14ac:dyDescent="0.2"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6"/>
    </row>
    <row r="323" spans="16:56" x14ac:dyDescent="0.2"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6"/>
    </row>
    <row r="324" spans="16:56" x14ac:dyDescent="0.2"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6"/>
    </row>
    <row r="325" spans="16:56" x14ac:dyDescent="0.2"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6"/>
    </row>
    <row r="326" spans="16:56" x14ac:dyDescent="0.2"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6"/>
    </row>
    <row r="327" spans="16:56" x14ac:dyDescent="0.2"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6"/>
    </row>
    <row r="328" spans="16:56" x14ac:dyDescent="0.2"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6"/>
    </row>
    <row r="329" spans="16:56" x14ac:dyDescent="0.2"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6"/>
    </row>
    <row r="330" spans="16:56" x14ac:dyDescent="0.2"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6"/>
    </row>
    <row r="331" spans="16:56" x14ac:dyDescent="0.2"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6"/>
    </row>
    <row r="332" spans="16:56" x14ac:dyDescent="0.2"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6"/>
    </row>
    <row r="333" spans="16:56" x14ac:dyDescent="0.2"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6"/>
    </row>
    <row r="334" spans="16:56" x14ac:dyDescent="0.2"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6"/>
    </row>
    <row r="335" spans="16:56" x14ac:dyDescent="0.2"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6"/>
    </row>
    <row r="336" spans="16:56" x14ac:dyDescent="0.2"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6"/>
    </row>
    <row r="337" spans="16:56" x14ac:dyDescent="0.2"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6"/>
    </row>
    <row r="338" spans="16:56" x14ac:dyDescent="0.2"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6"/>
    </row>
    <row r="339" spans="16:56" x14ac:dyDescent="0.2"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6"/>
    </row>
    <row r="340" spans="16:56" x14ac:dyDescent="0.2"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6"/>
    </row>
    <row r="341" spans="16:56" x14ac:dyDescent="0.2"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6"/>
    </row>
    <row r="342" spans="16:56" x14ac:dyDescent="0.2"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6"/>
    </row>
    <row r="343" spans="16:56" x14ac:dyDescent="0.2"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6"/>
    </row>
    <row r="344" spans="16:56" x14ac:dyDescent="0.2"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6"/>
    </row>
    <row r="345" spans="16:56" x14ac:dyDescent="0.2"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6"/>
    </row>
    <row r="346" spans="16:56" x14ac:dyDescent="0.2"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6"/>
    </row>
    <row r="347" spans="16:56" x14ac:dyDescent="0.2"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51"/>
  <sheetViews>
    <sheetView zoomScale="85" workbookViewId="0">
      <pane xSplit="17" ySplit="13" topLeftCell="AL31" activePane="bottomRight" state="frozen"/>
      <selection activeCell="E26" sqref="E26"/>
      <selection pane="topRight" activeCell="E26" sqref="E26"/>
      <selection pane="bottomLeft" activeCell="E26" sqref="E26"/>
      <selection pane="bottomRight" activeCell="AX38" sqref="AX38"/>
    </sheetView>
  </sheetViews>
  <sheetFormatPr defaultRowHeight="12.75" x14ac:dyDescent="0.2"/>
  <cols>
    <col min="1" max="3" width="4" style="38" customWidth="1"/>
    <col min="4" max="4" width="5.285156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3.85546875" style="36" customWidth="1"/>
    <col min="25" max="25" width="7.42578125" style="36" customWidth="1"/>
    <col min="26" max="26" width="1.7109375" style="36" customWidth="1"/>
    <col min="27" max="29" width="14.5703125" style="36" customWidth="1"/>
    <col min="30" max="30" width="14.85546875" style="36" customWidth="1"/>
    <col min="31" max="31" width="9.5703125" style="36" customWidth="1"/>
    <col min="32" max="32" width="2.42578125" style="36" customWidth="1"/>
    <col min="33" max="33" width="14.140625" style="36" customWidth="1"/>
    <col min="34" max="34" width="7.85546875" style="36" customWidth="1"/>
    <col min="35" max="35" width="3" style="36" customWidth="1"/>
    <col min="36" max="36" width="12.85546875" style="36" customWidth="1"/>
    <col min="37" max="37" width="12" style="36" customWidth="1"/>
    <col min="38" max="38" width="12.42578125" style="36" customWidth="1"/>
    <col min="39" max="39" width="13" style="36" customWidth="1"/>
    <col min="40" max="40" width="7.5703125" style="36" customWidth="1"/>
    <col min="41" max="41" width="2.42578125" style="36" customWidth="1"/>
    <col min="42" max="42" width="12.85546875" style="36" customWidth="1"/>
    <col min="43" max="43" width="12.42578125" style="36" customWidth="1"/>
    <col min="44" max="44" width="13" style="36" customWidth="1"/>
    <col min="45" max="45" width="13.140625" style="36" customWidth="1"/>
    <col min="46" max="46" width="7.140625" style="36" customWidth="1"/>
    <col min="47" max="47" width="1.85546875" style="36" customWidth="1"/>
    <col min="48" max="48" width="13.5703125" style="36" customWidth="1"/>
    <col min="49" max="49" width="8.140625" style="36" customWidth="1"/>
    <col min="50" max="50" width="3.28515625" style="36" customWidth="1"/>
    <col min="51" max="51" width="14.5703125" style="36" customWidth="1"/>
    <col min="52" max="52" width="6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0.2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1.75" customHeight="1" x14ac:dyDescent="0.25">
      <c r="A5" s="383" t="s">
        <v>172</v>
      </c>
      <c r="B5" s="383"/>
      <c r="C5" s="383"/>
      <c r="D5" s="383" t="s">
        <v>174</v>
      </c>
      <c r="E5" s="574" t="s">
        <v>183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8754000</v>
      </c>
      <c r="T11" s="72"/>
      <c r="U11" s="72">
        <f t="shared" ref="U11:W13" si="0">U12</f>
        <v>172000</v>
      </c>
      <c r="V11" s="72">
        <f t="shared" si="0"/>
        <v>112000</v>
      </c>
      <c r="W11" s="72">
        <f t="shared" si="0"/>
        <v>1923000</v>
      </c>
      <c r="X11" s="72">
        <f t="shared" ref="X11:X13" si="1">U11+V11+W11</f>
        <v>2207000</v>
      </c>
      <c r="Y11" s="72">
        <f>X11/(S11/100)</f>
        <v>25.211331962531414</v>
      </c>
      <c r="Z11" s="73"/>
      <c r="AA11" s="72">
        <f t="shared" ref="AA11:AC13" si="2">AA12</f>
        <v>1706000</v>
      </c>
      <c r="AB11" s="72">
        <f t="shared" si="2"/>
        <v>1700000</v>
      </c>
      <c r="AC11" s="72">
        <f t="shared" si="2"/>
        <v>1700000</v>
      </c>
      <c r="AD11" s="72">
        <f t="shared" ref="AD11:AD13" si="3">AA11+AB11+AC11</f>
        <v>5106000</v>
      </c>
      <c r="AE11" s="72">
        <f>AD11/(S11/100)</f>
        <v>58.327621658670324</v>
      </c>
      <c r="AF11" s="73"/>
      <c r="AG11" s="72">
        <f t="shared" ref="AG11:AG13" si="4">X11+AD11</f>
        <v>7313000</v>
      </c>
      <c r="AH11" s="72">
        <f>AG11/(S11/100)</f>
        <v>83.538953621201742</v>
      </c>
      <c r="AI11" s="73"/>
      <c r="AJ11" s="72">
        <f t="shared" ref="AJ11:AL13" si="5">AJ12</f>
        <v>264000</v>
      </c>
      <c r="AK11" s="72">
        <f t="shared" si="5"/>
        <v>264000</v>
      </c>
      <c r="AL11" s="72">
        <f t="shared" si="5"/>
        <v>264000</v>
      </c>
      <c r="AM11" s="72">
        <f t="shared" ref="AM11:AM13" si="6">AJ11+AK11+AL11</f>
        <v>792000</v>
      </c>
      <c r="AN11" s="72">
        <f>AM11/(S11/100)</f>
        <v>9.0472926662097333</v>
      </c>
      <c r="AO11" s="73"/>
      <c r="AP11" s="72">
        <f t="shared" ref="AP11:AR13" si="7">AP12</f>
        <v>200000</v>
      </c>
      <c r="AQ11" s="72">
        <f t="shared" si="7"/>
        <v>196000</v>
      </c>
      <c r="AR11" s="72">
        <f t="shared" si="7"/>
        <v>253000</v>
      </c>
      <c r="AS11" s="72">
        <f t="shared" ref="AS11:AS13" si="8">AP11+AQ11+AR11</f>
        <v>649000</v>
      </c>
      <c r="AT11" s="72">
        <f>AS11/(S11/100)</f>
        <v>7.4137537125885311</v>
      </c>
      <c r="AU11" s="73"/>
      <c r="AV11" s="72">
        <f t="shared" ref="AV11:AV12" si="9">AM11+AS11</f>
        <v>1441000</v>
      </c>
      <c r="AW11" s="72">
        <f>AV11/(S11/100)</f>
        <v>16.461046378798265</v>
      </c>
      <c r="AX11" s="73"/>
      <c r="AY11" s="72">
        <f>AG11+AV11</f>
        <v>8754000</v>
      </c>
      <c r="AZ11" s="72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8754000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>S13</f>
        <v>8754000</v>
      </c>
      <c r="T12" s="86"/>
      <c r="U12" s="86">
        <f t="shared" si="0"/>
        <v>172000</v>
      </c>
      <c r="V12" s="86">
        <f t="shared" si="0"/>
        <v>112000</v>
      </c>
      <c r="W12" s="86">
        <f t="shared" si="0"/>
        <v>1923000</v>
      </c>
      <c r="X12" s="86">
        <f t="shared" si="1"/>
        <v>2207000</v>
      </c>
      <c r="Y12" s="86">
        <f t="shared" ref="Y12:Y13" si="13">X12/(S12/100)</f>
        <v>25.211331962531414</v>
      </c>
      <c r="AA12" s="86">
        <f t="shared" si="2"/>
        <v>1706000</v>
      </c>
      <c r="AB12" s="86">
        <f t="shared" si="2"/>
        <v>1700000</v>
      </c>
      <c r="AC12" s="86">
        <f t="shared" si="2"/>
        <v>1700000</v>
      </c>
      <c r="AD12" s="86">
        <f t="shared" si="3"/>
        <v>5106000</v>
      </c>
      <c r="AE12" s="86">
        <f t="shared" ref="AE12:AE13" si="14">AD12/(S12/100)</f>
        <v>58.327621658670324</v>
      </c>
      <c r="AG12" s="86">
        <f t="shared" si="4"/>
        <v>7313000</v>
      </c>
      <c r="AH12" s="86">
        <f t="shared" ref="AH12:AH13" si="15">AG12/(S12/100)</f>
        <v>83.538953621201742</v>
      </c>
      <c r="AJ12" s="86">
        <f t="shared" si="5"/>
        <v>264000</v>
      </c>
      <c r="AK12" s="86">
        <f t="shared" si="5"/>
        <v>264000</v>
      </c>
      <c r="AL12" s="86">
        <f t="shared" si="5"/>
        <v>264000</v>
      </c>
      <c r="AM12" s="86">
        <f t="shared" si="6"/>
        <v>792000</v>
      </c>
      <c r="AN12" s="86">
        <f t="shared" ref="AN12:AN13" si="16">AM12/(S12/100)</f>
        <v>9.0472926662097333</v>
      </c>
      <c r="AP12" s="86">
        <f t="shared" si="7"/>
        <v>200000</v>
      </c>
      <c r="AQ12" s="86">
        <f t="shared" si="7"/>
        <v>196000</v>
      </c>
      <c r="AR12" s="86">
        <f t="shared" si="7"/>
        <v>253000</v>
      </c>
      <c r="AS12" s="86">
        <f t="shared" si="8"/>
        <v>649000</v>
      </c>
      <c r="AT12" s="86">
        <f t="shared" ref="AT12:AT13" si="17">AS12/(S12/100)</f>
        <v>7.4137537125885311</v>
      </c>
      <c r="AV12" s="86">
        <f t="shared" si="9"/>
        <v>1441000</v>
      </c>
      <c r="AW12" s="86">
        <f t="shared" ref="AW12:AW13" si="18">AV12/(S12/100)</f>
        <v>16.461046378798265</v>
      </c>
      <c r="AY12" s="86">
        <f t="shared" ref="AY12" si="19">AG12+AV12</f>
        <v>8754000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8754000</v>
      </c>
    </row>
    <row r="13" spans="1:57" ht="30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#REF!+#REF!+#REF!+P14+#REF!+#REF!+#REF!+#REF!+#REF!+#REF!+#REF!</f>
        <v>#REF!</v>
      </c>
      <c r="Q13" s="326" t="e">
        <f>#REF!+#REF!+#REF!+Q14+#REF!+#REF!+#REF!+#REF!+#REF!+#REF!+#REF!</f>
        <v>#REF!</v>
      </c>
      <c r="R13" s="326" t="e">
        <f>#REF!+#REF!+#REF!+R14+#REF!+#REF!+#REF!+#REF!+#REF!+#REF!+#REF!</f>
        <v>#REF!</v>
      </c>
      <c r="S13" s="326">
        <f>S14</f>
        <v>8754000</v>
      </c>
      <c r="T13" s="326"/>
      <c r="U13" s="326">
        <f t="shared" si="0"/>
        <v>172000</v>
      </c>
      <c r="V13" s="326">
        <f t="shared" si="0"/>
        <v>112000</v>
      </c>
      <c r="W13" s="326">
        <f t="shared" si="0"/>
        <v>1923000</v>
      </c>
      <c r="X13" s="326">
        <f t="shared" si="1"/>
        <v>2207000</v>
      </c>
      <c r="Y13" s="326">
        <f t="shared" si="13"/>
        <v>25.211331962531414</v>
      </c>
      <c r="AA13" s="326">
        <f t="shared" si="2"/>
        <v>1706000</v>
      </c>
      <c r="AB13" s="326">
        <f t="shared" si="2"/>
        <v>1700000</v>
      </c>
      <c r="AC13" s="326">
        <f t="shared" si="2"/>
        <v>1700000</v>
      </c>
      <c r="AD13" s="326">
        <f t="shared" si="3"/>
        <v>5106000</v>
      </c>
      <c r="AE13" s="326">
        <f t="shared" si="14"/>
        <v>58.327621658670324</v>
      </c>
      <c r="AG13" s="326">
        <f t="shared" si="4"/>
        <v>7313000</v>
      </c>
      <c r="AH13" s="326">
        <f t="shared" si="15"/>
        <v>83.538953621201742</v>
      </c>
      <c r="AJ13" s="326">
        <f t="shared" si="5"/>
        <v>264000</v>
      </c>
      <c r="AK13" s="326">
        <f t="shared" si="5"/>
        <v>264000</v>
      </c>
      <c r="AL13" s="326">
        <f t="shared" si="5"/>
        <v>264000</v>
      </c>
      <c r="AM13" s="326">
        <f t="shared" si="6"/>
        <v>792000</v>
      </c>
      <c r="AN13" s="326">
        <f t="shared" si="16"/>
        <v>9.0472926662097333</v>
      </c>
      <c r="AP13" s="326">
        <f t="shared" si="7"/>
        <v>200000</v>
      </c>
      <c r="AQ13" s="326">
        <f t="shared" si="7"/>
        <v>196000</v>
      </c>
      <c r="AR13" s="326">
        <f t="shared" si="7"/>
        <v>253000</v>
      </c>
      <c r="AS13" s="326">
        <f t="shared" si="8"/>
        <v>649000</v>
      </c>
      <c r="AT13" s="326">
        <f t="shared" si="17"/>
        <v>7.4137537125885311</v>
      </c>
      <c r="AV13" s="326">
        <f>AV14</f>
        <v>1441000</v>
      </c>
      <c r="AW13" s="326">
        <f t="shared" si="18"/>
        <v>16.461046378798265</v>
      </c>
      <c r="AY13" s="326">
        <f>AY14</f>
        <v>8754000</v>
      </c>
      <c r="AZ13" s="326">
        <f t="shared" si="20"/>
        <v>100</v>
      </c>
      <c r="BB13" s="325">
        <f t="shared" si="10"/>
        <v>0</v>
      </c>
      <c r="BC13" s="326">
        <f t="shared" si="11"/>
        <v>0</v>
      </c>
      <c r="BD13" s="326">
        <f t="shared" si="12"/>
        <v>8754000</v>
      </c>
      <c r="BE13" s="93"/>
    </row>
    <row r="14" spans="1:57" ht="30" customHeight="1" x14ac:dyDescent="0.2">
      <c r="A14" s="327"/>
      <c r="B14" s="328"/>
      <c r="C14" s="328"/>
      <c r="D14" s="386" t="s">
        <v>84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144</v>
      </c>
      <c r="O14" s="396">
        <v>6570000</v>
      </c>
      <c r="P14" s="397">
        <f t="shared" ref="P14:S18" si="21">P15</f>
        <v>8754000</v>
      </c>
      <c r="Q14" s="399">
        <f t="shared" si="21"/>
        <v>9385000</v>
      </c>
      <c r="R14" s="400">
        <f t="shared" si="21"/>
        <v>10012000</v>
      </c>
      <c r="S14" s="397">
        <f t="shared" si="21"/>
        <v>8754000</v>
      </c>
      <c r="T14" s="397"/>
      <c r="U14" s="397">
        <f t="shared" ref="U14:V18" si="22">U15</f>
        <v>172000</v>
      </c>
      <c r="V14" s="397">
        <f t="shared" si="22"/>
        <v>112000</v>
      </c>
      <c r="W14" s="397">
        <f>W390+W15+W80+W136+W334</f>
        <v>1923000</v>
      </c>
      <c r="X14" s="397">
        <f t="shared" ref="X14:X22" si="23">U14+V14+W14</f>
        <v>2207000</v>
      </c>
      <c r="Y14" s="397">
        <f t="shared" ref="Y14:Y22" si="24">X14/(S14/100)</f>
        <v>25.211331962531414</v>
      </c>
      <c r="Z14" s="398"/>
      <c r="AA14" s="397">
        <f t="shared" ref="AA14:AB14" si="25">AA15</f>
        <v>1706000</v>
      </c>
      <c r="AB14" s="397">
        <f t="shared" si="25"/>
        <v>1700000</v>
      </c>
      <c r="AC14" s="397">
        <f>AC390+AC15+AC80+AC136+AC334</f>
        <v>1700000</v>
      </c>
      <c r="AD14" s="397">
        <f t="shared" ref="AD14:AD31" si="26">AA14+AB14+AC14</f>
        <v>5106000</v>
      </c>
      <c r="AE14" s="397">
        <f t="shared" ref="AE14:AE19" si="27">AD14/(S14/100)</f>
        <v>58.327621658670324</v>
      </c>
      <c r="AF14" s="398"/>
      <c r="AG14" s="397">
        <f t="shared" ref="AG14:AG22" si="28">X14+AD14</f>
        <v>7313000</v>
      </c>
      <c r="AH14" s="397">
        <f t="shared" ref="AH14:AH22" si="29">AG14/(S14/100)</f>
        <v>83.538953621201742</v>
      </c>
      <c r="AI14" s="398"/>
      <c r="AJ14" s="397">
        <f t="shared" ref="AJ14:AK14" si="30">AJ15</f>
        <v>264000</v>
      </c>
      <c r="AK14" s="397">
        <f t="shared" si="30"/>
        <v>264000</v>
      </c>
      <c r="AL14" s="397">
        <f>AL390+AL15+AL80+AL136+AL334</f>
        <v>264000</v>
      </c>
      <c r="AM14" s="397">
        <f t="shared" ref="AM14:AM31" si="31">AJ14+AK14+AL14</f>
        <v>792000</v>
      </c>
      <c r="AN14" s="397">
        <f t="shared" ref="AN14:AN19" si="32">AM14/(S14/100)</f>
        <v>9.0472926662097333</v>
      </c>
      <c r="AO14" s="398"/>
      <c r="AP14" s="397">
        <f t="shared" ref="AP14:AQ14" si="33">AP15</f>
        <v>200000</v>
      </c>
      <c r="AQ14" s="397">
        <f t="shared" si="33"/>
        <v>196000</v>
      </c>
      <c r="AR14" s="397">
        <f>AR390+AR15+AR80+AR136+AR334</f>
        <v>253000</v>
      </c>
      <c r="AS14" s="397">
        <f t="shared" ref="AS14:AS31" si="34">AP14+AQ14+AR14</f>
        <v>649000</v>
      </c>
      <c r="AT14" s="397">
        <f t="shared" ref="AT14:AT19" si="35">AS14/(S14/100)</f>
        <v>7.4137537125885311</v>
      </c>
      <c r="AU14" s="398"/>
      <c r="AV14" s="397">
        <f t="shared" ref="AV14:AV22" si="36">AM14+AS14</f>
        <v>1441000</v>
      </c>
      <c r="AW14" s="397">
        <f t="shared" ref="AW14:AW22" si="37">AV14/(S14/100)</f>
        <v>16.461046378798265</v>
      </c>
      <c r="AX14" s="398"/>
      <c r="AY14" s="397">
        <f t="shared" ref="AY14:AY22" si="38">AG14+AV14</f>
        <v>8754000</v>
      </c>
      <c r="AZ14" s="397">
        <f t="shared" ref="AZ14:AZ22" si="39">AY14/(S14/100)</f>
        <v>100</v>
      </c>
      <c r="BA14" s="329"/>
      <c r="BB14" s="95">
        <f t="shared" ref="BB14:BB31" si="40">S14-AY14</f>
        <v>0</v>
      </c>
      <c r="BC14" s="96">
        <f t="shared" ref="BC14:BC31" si="41">BB14/(S14/100)</f>
        <v>0</v>
      </c>
      <c r="BD14" s="96">
        <f t="shared" ref="BD14:BD31" si="42">S14-BB14</f>
        <v>8754000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60</v>
      </c>
      <c r="F15" s="76"/>
      <c r="G15" s="79"/>
      <c r="H15" s="80"/>
      <c r="I15" s="81"/>
      <c r="J15" s="78"/>
      <c r="K15" s="82"/>
      <c r="L15" s="83"/>
      <c r="M15" s="77"/>
      <c r="N15" s="84" t="s">
        <v>124</v>
      </c>
      <c r="O15" s="98">
        <v>6570000</v>
      </c>
      <c r="P15" s="99">
        <f t="shared" si="21"/>
        <v>8754000</v>
      </c>
      <c r="Q15" s="86">
        <f t="shared" si="21"/>
        <v>9385000</v>
      </c>
      <c r="R15" s="87">
        <f t="shared" si="21"/>
        <v>10012000</v>
      </c>
      <c r="S15" s="99">
        <f t="shared" si="21"/>
        <v>8754000</v>
      </c>
      <c r="T15" s="99"/>
      <c r="U15" s="99">
        <f t="shared" si="22"/>
        <v>172000</v>
      </c>
      <c r="V15" s="99">
        <f t="shared" si="22"/>
        <v>112000</v>
      </c>
      <c r="W15" s="99">
        <f>W391+W16+W81+W137+W335</f>
        <v>1923000</v>
      </c>
      <c r="X15" s="99">
        <f t="shared" si="23"/>
        <v>2207000</v>
      </c>
      <c r="Y15" s="99">
        <f t="shared" si="24"/>
        <v>25.211331962531414</v>
      </c>
      <c r="AA15" s="99">
        <f t="shared" ref="AA15:AB18" si="43">AA16</f>
        <v>1706000</v>
      </c>
      <c r="AB15" s="99">
        <f t="shared" si="43"/>
        <v>1700000</v>
      </c>
      <c r="AC15" s="99">
        <f>AC391+AC16+AC81+AC137+AC335</f>
        <v>1700000</v>
      </c>
      <c r="AD15" s="99">
        <f t="shared" si="26"/>
        <v>5106000</v>
      </c>
      <c r="AE15" s="99">
        <f t="shared" si="27"/>
        <v>58.327621658670324</v>
      </c>
      <c r="AG15" s="99">
        <f t="shared" si="28"/>
        <v>7313000</v>
      </c>
      <c r="AH15" s="99">
        <f t="shared" si="29"/>
        <v>83.538953621201742</v>
      </c>
      <c r="AJ15" s="99">
        <f t="shared" ref="AJ15:AK18" si="44">AJ16</f>
        <v>264000</v>
      </c>
      <c r="AK15" s="99">
        <f t="shared" si="44"/>
        <v>264000</v>
      </c>
      <c r="AL15" s="99">
        <f>AL391+AL16+AL81+AL137+AL335</f>
        <v>264000</v>
      </c>
      <c r="AM15" s="99">
        <f t="shared" si="31"/>
        <v>792000</v>
      </c>
      <c r="AN15" s="99">
        <f t="shared" si="32"/>
        <v>9.0472926662097333</v>
      </c>
      <c r="AP15" s="99">
        <f t="shared" ref="AP15:AQ18" si="45">AP16</f>
        <v>200000</v>
      </c>
      <c r="AQ15" s="99">
        <f t="shared" si="45"/>
        <v>196000</v>
      </c>
      <c r="AR15" s="99">
        <f>AR391+AR16+AR81+AR137+AR335</f>
        <v>253000</v>
      </c>
      <c r="AS15" s="99">
        <f t="shared" si="34"/>
        <v>649000</v>
      </c>
      <c r="AT15" s="99">
        <f t="shared" si="35"/>
        <v>7.4137537125885311</v>
      </c>
      <c r="AV15" s="99">
        <f t="shared" si="36"/>
        <v>1441000</v>
      </c>
      <c r="AW15" s="99">
        <f t="shared" si="37"/>
        <v>16.461046378798265</v>
      </c>
      <c r="AY15" s="99">
        <f t="shared" si="38"/>
        <v>8754000</v>
      </c>
      <c r="AZ15" s="99">
        <f t="shared" si="39"/>
        <v>100</v>
      </c>
      <c r="BB15" s="98">
        <f t="shared" si="40"/>
        <v>0</v>
      </c>
      <c r="BC15" s="99">
        <f t="shared" si="41"/>
        <v>0</v>
      </c>
      <c r="BD15" s="99">
        <f t="shared" si="42"/>
        <v>8754000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3</v>
      </c>
      <c r="G16" s="79"/>
      <c r="H16" s="80"/>
      <c r="I16" s="81"/>
      <c r="J16" s="78"/>
      <c r="K16" s="82"/>
      <c r="L16" s="83"/>
      <c r="M16" s="77"/>
      <c r="N16" s="101" t="s">
        <v>125</v>
      </c>
      <c r="O16" s="102">
        <v>6570000</v>
      </c>
      <c r="P16" s="103">
        <f t="shared" si="21"/>
        <v>8754000</v>
      </c>
      <c r="Q16" s="125">
        <f t="shared" si="21"/>
        <v>9385000</v>
      </c>
      <c r="R16" s="126">
        <f t="shared" si="21"/>
        <v>10012000</v>
      </c>
      <c r="S16" s="103">
        <f t="shared" si="21"/>
        <v>8754000</v>
      </c>
      <c r="T16" s="103"/>
      <c r="U16" s="103">
        <f t="shared" si="22"/>
        <v>172000</v>
      </c>
      <c r="V16" s="103">
        <f t="shared" si="22"/>
        <v>112000</v>
      </c>
      <c r="W16" s="103">
        <f>W392+W17+W82+W138+W336</f>
        <v>1923000</v>
      </c>
      <c r="X16" s="103">
        <f t="shared" si="23"/>
        <v>2207000</v>
      </c>
      <c r="Y16" s="103">
        <f t="shared" si="24"/>
        <v>25.211331962531414</v>
      </c>
      <c r="AA16" s="103">
        <f t="shared" si="43"/>
        <v>1706000</v>
      </c>
      <c r="AB16" s="103">
        <f t="shared" si="43"/>
        <v>1700000</v>
      </c>
      <c r="AC16" s="103">
        <f>AC392+AC17+AC82+AC138+AC336</f>
        <v>1700000</v>
      </c>
      <c r="AD16" s="103">
        <f t="shared" si="26"/>
        <v>5106000</v>
      </c>
      <c r="AE16" s="103">
        <f t="shared" si="27"/>
        <v>58.327621658670324</v>
      </c>
      <c r="AG16" s="103">
        <f t="shared" si="28"/>
        <v>7313000</v>
      </c>
      <c r="AH16" s="103">
        <f t="shared" si="29"/>
        <v>83.538953621201742</v>
      </c>
      <c r="AJ16" s="103">
        <f t="shared" si="44"/>
        <v>264000</v>
      </c>
      <c r="AK16" s="103">
        <f t="shared" si="44"/>
        <v>264000</v>
      </c>
      <c r="AL16" s="103">
        <f>AL392+AL17+AL82+AL138+AL336</f>
        <v>264000</v>
      </c>
      <c r="AM16" s="103">
        <f t="shared" si="31"/>
        <v>792000</v>
      </c>
      <c r="AN16" s="103">
        <f t="shared" si="32"/>
        <v>9.0472926662097333</v>
      </c>
      <c r="AP16" s="103">
        <f t="shared" si="45"/>
        <v>200000</v>
      </c>
      <c r="AQ16" s="103">
        <f t="shared" si="45"/>
        <v>196000</v>
      </c>
      <c r="AR16" s="103">
        <f>AR392+AR17+AR82+AR138+AR336</f>
        <v>253000</v>
      </c>
      <c r="AS16" s="103">
        <f t="shared" si="34"/>
        <v>649000</v>
      </c>
      <c r="AT16" s="103">
        <f t="shared" si="35"/>
        <v>7.4137537125885311</v>
      </c>
      <c r="AV16" s="103">
        <f t="shared" si="36"/>
        <v>1441000</v>
      </c>
      <c r="AW16" s="103">
        <f t="shared" si="37"/>
        <v>16.461046378798265</v>
      </c>
      <c r="AY16" s="103">
        <f t="shared" si="38"/>
        <v>8754000</v>
      </c>
      <c r="AZ16" s="103">
        <f t="shared" si="39"/>
        <v>100</v>
      </c>
      <c r="BB16" s="102">
        <f t="shared" si="40"/>
        <v>0</v>
      </c>
      <c r="BC16" s="103">
        <f t="shared" si="41"/>
        <v>0</v>
      </c>
      <c r="BD16" s="103">
        <f t="shared" si="42"/>
        <v>8754000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145</v>
      </c>
      <c r="O17" s="102">
        <v>6570000</v>
      </c>
      <c r="P17" s="103">
        <f t="shared" si="21"/>
        <v>8754000</v>
      </c>
      <c r="Q17" s="125">
        <f t="shared" si="21"/>
        <v>9385000</v>
      </c>
      <c r="R17" s="126">
        <f t="shared" si="21"/>
        <v>10012000</v>
      </c>
      <c r="S17" s="103">
        <f t="shared" si="21"/>
        <v>8754000</v>
      </c>
      <c r="T17" s="103"/>
      <c r="U17" s="103">
        <f t="shared" si="22"/>
        <v>172000</v>
      </c>
      <c r="V17" s="103">
        <f t="shared" si="22"/>
        <v>112000</v>
      </c>
      <c r="W17" s="103">
        <f>W393+W18+W83+W139+W337</f>
        <v>1923000</v>
      </c>
      <c r="X17" s="103">
        <f t="shared" si="23"/>
        <v>2207000</v>
      </c>
      <c r="Y17" s="103">
        <f t="shared" si="24"/>
        <v>25.211331962531414</v>
      </c>
      <c r="AA17" s="103">
        <f t="shared" si="43"/>
        <v>1706000</v>
      </c>
      <c r="AB17" s="103">
        <f t="shared" si="43"/>
        <v>1700000</v>
      </c>
      <c r="AC17" s="103">
        <f>AC393+AC18+AC83+AC139+AC337</f>
        <v>1700000</v>
      </c>
      <c r="AD17" s="103">
        <f t="shared" si="26"/>
        <v>5106000</v>
      </c>
      <c r="AE17" s="103">
        <f t="shared" si="27"/>
        <v>58.327621658670324</v>
      </c>
      <c r="AG17" s="103">
        <f t="shared" si="28"/>
        <v>7313000</v>
      </c>
      <c r="AH17" s="103">
        <f t="shared" si="29"/>
        <v>83.538953621201742</v>
      </c>
      <c r="AJ17" s="103">
        <f t="shared" si="44"/>
        <v>264000</v>
      </c>
      <c r="AK17" s="103">
        <f t="shared" si="44"/>
        <v>264000</v>
      </c>
      <c r="AL17" s="103">
        <f>AL393+AL18+AL83+AL139+AL337</f>
        <v>264000</v>
      </c>
      <c r="AM17" s="103">
        <f t="shared" si="31"/>
        <v>792000</v>
      </c>
      <c r="AN17" s="103">
        <f t="shared" si="32"/>
        <v>9.0472926662097333</v>
      </c>
      <c r="AP17" s="103">
        <f t="shared" si="45"/>
        <v>200000</v>
      </c>
      <c r="AQ17" s="103">
        <f t="shared" si="45"/>
        <v>196000</v>
      </c>
      <c r="AR17" s="103">
        <f>AR393+AR18+AR83+AR139+AR337</f>
        <v>253000</v>
      </c>
      <c r="AS17" s="103">
        <f t="shared" si="34"/>
        <v>649000</v>
      </c>
      <c r="AT17" s="103">
        <f t="shared" si="35"/>
        <v>7.4137537125885311</v>
      </c>
      <c r="AV17" s="103">
        <f t="shared" si="36"/>
        <v>1441000</v>
      </c>
      <c r="AW17" s="103">
        <f t="shared" si="37"/>
        <v>16.461046378798265</v>
      </c>
      <c r="AY17" s="103">
        <f t="shared" si="38"/>
        <v>8754000</v>
      </c>
      <c r="AZ17" s="103">
        <f t="shared" si="39"/>
        <v>100</v>
      </c>
      <c r="BB17" s="102">
        <f t="shared" si="40"/>
        <v>0</v>
      </c>
      <c r="BC17" s="103">
        <f t="shared" si="41"/>
        <v>0</v>
      </c>
      <c r="BD17" s="103">
        <f t="shared" si="42"/>
        <v>8754000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145</v>
      </c>
      <c r="O18" s="102">
        <v>6570000</v>
      </c>
      <c r="P18" s="103">
        <f t="shared" si="21"/>
        <v>8754000</v>
      </c>
      <c r="Q18" s="125">
        <f t="shared" si="21"/>
        <v>9385000</v>
      </c>
      <c r="R18" s="126">
        <f t="shared" si="21"/>
        <v>10012000</v>
      </c>
      <c r="S18" s="103">
        <f t="shared" si="21"/>
        <v>8754000</v>
      </c>
      <c r="T18" s="103"/>
      <c r="U18" s="103">
        <f t="shared" si="22"/>
        <v>172000</v>
      </c>
      <c r="V18" s="103">
        <f t="shared" si="22"/>
        <v>112000</v>
      </c>
      <c r="W18" s="103">
        <f>W394+W19+W84+W140+W338</f>
        <v>1923000</v>
      </c>
      <c r="X18" s="103">
        <f t="shared" si="23"/>
        <v>2207000</v>
      </c>
      <c r="Y18" s="103">
        <f t="shared" si="24"/>
        <v>25.211331962531414</v>
      </c>
      <c r="AA18" s="103">
        <f t="shared" si="43"/>
        <v>1706000</v>
      </c>
      <c r="AB18" s="103">
        <f t="shared" si="43"/>
        <v>1700000</v>
      </c>
      <c r="AC18" s="103">
        <f>AC394+AC19+AC84+AC140+AC338</f>
        <v>1700000</v>
      </c>
      <c r="AD18" s="103">
        <f t="shared" si="26"/>
        <v>5106000</v>
      </c>
      <c r="AE18" s="103">
        <f t="shared" si="27"/>
        <v>58.327621658670324</v>
      </c>
      <c r="AG18" s="103">
        <f t="shared" si="28"/>
        <v>7313000</v>
      </c>
      <c r="AH18" s="103">
        <f t="shared" si="29"/>
        <v>83.538953621201742</v>
      </c>
      <c r="AJ18" s="103">
        <f t="shared" si="44"/>
        <v>264000</v>
      </c>
      <c r="AK18" s="103">
        <f t="shared" si="44"/>
        <v>264000</v>
      </c>
      <c r="AL18" s="103">
        <f>AL394+AL19+AL84+AL140+AL338</f>
        <v>264000</v>
      </c>
      <c r="AM18" s="103">
        <f t="shared" si="31"/>
        <v>792000</v>
      </c>
      <c r="AN18" s="103">
        <f t="shared" si="32"/>
        <v>9.0472926662097333</v>
      </c>
      <c r="AP18" s="103">
        <f t="shared" si="45"/>
        <v>200000</v>
      </c>
      <c r="AQ18" s="103">
        <f t="shared" si="45"/>
        <v>196000</v>
      </c>
      <c r="AR18" s="103">
        <f>AR394+AR19+AR84+AR140+AR338</f>
        <v>253000</v>
      </c>
      <c r="AS18" s="103">
        <f t="shared" si="34"/>
        <v>649000</v>
      </c>
      <c r="AT18" s="103">
        <f t="shared" si="35"/>
        <v>7.4137537125885311</v>
      </c>
      <c r="AV18" s="103">
        <f t="shared" si="36"/>
        <v>1441000</v>
      </c>
      <c r="AW18" s="103">
        <f t="shared" si="37"/>
        <v>16.461046378798265</v>
      </c>
      <c r="AY18" s="103">
        <f t="shared" si="38"/>
        <v>8754000</v>
      </c>
      <c r="AZ18" s="103">
        <f t="shared" si="39"/>
        <v>100</v>
      </c>
      <c r="BB18" s="102">
        <f t="shared" si="40"/>
        <v>0</v>
      </c>
      <c r="BC18" s="103">
        <f t="shared" si="41"/>
        <v>0</v>
      </c>
      <c r="BD18" s="103">
        <f t="shared" si="42"/>
        <v>8754000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6570000</v>
      </c>
      <c r="P19" s="121">
        <f>P20+P22+P24+P29</f>
        <v>8754000</v>
      </c>
      <c r="Q19" s="122">
        <f>Q20+Q22+Q24+Q29</f>
        <v>9385000</v>
      </c>
      <c r="R19" s="123">
        <f>R20+R22+R24+R29</f>
        <v>10012000</v>
      </c>
      <c r="S19" s="121">
        <f>S20+S22+S24+S29</f>
        <v>8754000</v>
      </c>
      <c r="T19" s="121"/>
      <c r="U19" s="121">
        <f>U20+U22+U24+U29</f>
        <v>172000</v>
      </c>
      <c r="V19" s="121">
        <f>V20+V22+V24+V29</f>
        <v>112000</v>
      </c>
      <c r="W19" s="121">
        <f>W20+W22+W24+W29</f>
        <v>1923000</v>
      </c>
      <c r="X19" s="121">
        <f t="shared" si="23"/>
        <v>2207000</v>
      </c>
      <c r="Y19" s="121">
        <f t="shared" si="24"/>
        <v>25.211331962531414</v>
      </c>
      <c r="AA19" s="121">
        <f>AA20+AA22+AA24+AA29</f>
        <v>1706000</v>
      </c>
      <c r="AB19" s="121">
        <f>AB20+AB22+AB24+AB29</f>
        <v>1700000</v>
      </c>
      <c r="AC19" s="121">
        <f>AC20+AC22+AC24+AC29</f>
        <v>1700000</v>
      </c>
      <c r="AD19" s="121">
        <f t="shared" si="26"/>
        <v>5106000</v>
      </c>
      <c r="AE19" s="121">
        <f t="shared" si="27"/>
        <v>58.327621658670324</v>
      </c>
      <c r="AG19" s="121">
        <f t="shared" si="28"/>
        <v>7313000</v>
      </c>
      <c r="AH19" s="121">
        <f t="shared" si="29"/>
        <v>83.538953621201742</v>
      </c>
      <c r="AJ19" s="121">
        <f>AJ20+AJ22+AJ24+AJ29</f>
        <v>264000</v>
      </c>
      <c r="AK19" s="121">
        <f>AK20+AK22+AK24+AK29</f>
        <v>264000</v>
      </c>
      <c r="AL19" s="121">
        <f>AL20+AL22+AL24+AL29</f>
        <v>264000</v>
      </c>
      <c r="AM19" s="121">
        <f>AM20+AM22+AM24+AM29</f>
        <v>792000</v>
      </c>
      <c r="AN19" s="121">
        <f t="shared" si="32"/>
        <v>9.0472926662097333</v>
      </c>
      <c r="AP19" s="121">
        <f>AP20+AP22+AP24+AP29</f>
        <v>200000</v>
      </c>
      <c r="AQ19" s="121">
        <f>AQ20+AQ22+AQ24+AQ29</f>
        <v>196000</v>
      </c>
      <c r="AR19" s="121">
        <f>AR20+AR22+AR24+AR29</f>
        <v>253000</v>
      </c>
      <c r="AS19" s="121">
        <f t="shared" si="34"/>
        <v>649000</v>
      </c>
      <c r="AT19" s="121">
        <f t="shared" si="35"/>
        <v>7.4137537125885311</v>
      </c>
      <c r="AV19" s="121">
        <f t="shared" si="36"/>
        <v>1441000</v>
      </c>
      <c r="AW19" s="121">
        <f t="shared" si="37"/>
        <v>16.461046378798265</v>
      </c>
      <c r="AY19" s="121">
        <f t="shared" si="38"/>
        <v>8754000</v>
      </c>
      <c r="AZ19" s="121">
        <f t="shared" si="39"/>
        <v>100</v>
      </c>
      <c r="BB19" s="120">
        <f t="shared" si="40"/>
        <v>0</v>
      </c>
      <c r="BC19" s="121">
        <f t="shared" si="41"/>
        <v>0</v>
      </c>
      <c r="BD19" s="121">
        <f t="shared" si="42"/>
        <v>8754000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1544000</v>
      </c>
      <c r="P20" s="103">
        <f>P21</f>
        <v>2583000</v>
      </c>
      <c r="Q20" s="125">
        <f>Q21</f>
        <v>2820000</v>
      </c>
      <c r="R20" s="126">
        <f>R21</f>
        <v>3055000</v>
      </c>
      <c r="S20" s="103">
        <f>S21</f>
        <v>2583000</v>
      </c>
      <c r="T20" s="103"/>
      <c r="U20" s="103">
        <f>U21</f>
        <v>146000</v>
      </c>
      <c r="V20" s="103">
        <f>V21</f>
        <v>95000</v>
      </c>
      <c r="W20" s="103">
        <f>W21</f>
        <v>348000</v>
      </c>
      <c r="X20" s="103">
        <f t="shared" si="23"/>
        <v>589000</v>
      </c>
      <c r="Y20" s="103">
        <f t="shared" si="24"/>
        <v>22.802942315137436</v>
      </c>
      <c r="AA20" s="103">
        <f>AA21</f>
        <v>241000</v>
      </c>
      <c r="AB20" s="103">
        <f>AB21</f>
        <v>241000</v>
      </c>
      <c r="AC20" s="103">
        <f>AC21</f>
        <v>241000</v>
      </c>
      <c r="AD20" s="103">
        <f t="shared" si="26"/>
        <v>723000</v>
      </c>
      <c r="AE20" s="170">
        <f>AD20/(P20/100)</f>
        <v>27.990708478513355</v>
      </c>
      <c r="AG20" s="103">
        <f t="shared" si="28"/>
        <v>1312000</v>
      </c>
      <c r="AH20" s="103">
        <f t="shared" si="29"/>
        <v>50.793650793650791</v>
      </c>
      <c r="AJ20" s="103">
        <f>AJ21</f>
        <v>232000</v>
      </c>
      <c r="AK20" s="103">
        <f>AK21</f>
        <v>232000</v>
      </c>
      <c r="AL20" s="103">
        <f>AL21</f>
        <v>232000</v>
      </c>
      <c r="AM20" s="103">
        <f t="shared" si="31"/>
        <v>696000</v>
      </c>
      <c r="AN20" s="170">
        <f>AM20/(P20/100)</f>
        <v>26.945412311265969</v>
      </c>
      <c r="AP20" s="103">
        <f>AP21</f>
        <v>172000</v>
      </c>
      <c r="AQ20" s="103">
        <f>AQ21</f>
        <v>172000</v>
      </c>
      <c r="AR20" s="103">
        <f>AR21</f>
        <v>231000</v>
      </c>
      <c r="AS20" s="103">
        <f t="shared" si="34"/>
        <v>575000</v>
      </c>
      <c r="AT20" s="170">
        <f>AS20/(P20/100)</f>
        <v>22.260936895083237</v>
      </c>
      <c r="AV20" s="103">
        <f t="shared" si="36"/>
        <v>1271000</v>
      </c>
      <c r="AW20" s="103">
        <f t="shared" si="37"/>
        <v>49.206349206349209</v>
      </c>
      <c r="AY20" s="103">
        <f t="shared" si="38"/>
        <v>2583000</v>
      </c>
      <c r="AZ20" s="103">
        <f t="shared" si="39"/>
        <v>100</v>
      </c>
      <c r="BB20" s="102">
        <f t="shared" si="40"/>
        <v>0</v>
      </c>
      <c r="BC20" s="103">
        <f t="shared" si="41"/>
        <v>0</v>
      </c>
      <c r="BD20" s="103">
        <f t="shared" si="42"/>
        <v>2583000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1544000</v>
      </c>
      <c r="P21" s="117">
        <v>2583000</v>
      </c>
      <c r="Q21" s="117">
        <v>2820000</v>
      </c>
      <c r="R21" s="117">
        <v>3055000</v>
      </c>
      <c r="S21" s="117">
        <v>2583000</v>
      </c>
      <c r="T21" s="117"/>
      <c r="U21" s="160">
        <v>146000</v>
      </c>
      <c r="V21" s="160">
        <v>95000</v>
      </c>
      <c r="W21" s="160">
        <v>348000</v>
      </c>
      <c r="X21" s="117">
        <f>U21+V21+W21</f>
        <v>589000</v>
      </c>
      <c r="Y21" s="117">
        <f>X21/(S21/100)</f>
        <v>22.802942315137436</v>
      </c>
      <c r="AA21" s="160">
        <v>241000</v>
      </c>
      <c r="AB21" s="160">
        <v>241000</v>
      </c>
      <c r="AC21" s="160">
        <v>241000</v>
      </c>
      <c r="AD21" s="117">
        <f t="shared" si="26"/>
        <v>723000</v>
      </c>
      <c r="AE21" s="170">
        <f>AD21/(P21/100)</f>
        <v>27.990708478513355</v>
      </c>
      <c r="AG21" s="117">
        <f>X21+AD21</f>
        <v>1312000</v>
      </c>
      <c r="AH21" s="117">
        <f>AG21/(S21/100)</f>
        <v>50.793650793650791</v>
      </c>
      <c r="AJ21" s="160">
        <v>232000</v>
      </c>
      <c r="AK21" s="160">
        <v>232000</v>
      </c>
      <c r="AL21" s="160">
        <v>232000</v>
      </c>
      <c r="AM21" s="117">
        <f t="shared" si="31"/>
        <v>696000</v>
      </c>
      <c r="AN21" s="170">
        <f>AM21/(P21/100)</f>
        <v>26.945412311265969</v>
      </c>
      <c r="AP21" s="160">
        <v>172000</v>
      </c>
      <c r="AQ21" s="160">
        <v>172000</v>
      </c>
      <c r="AR21" s="160">
        <v>231000</v>
      </c>
      <c r="AS21" s="117">
        <f t="shared" si="34"/>
        <v>575000</v>
      </c>
      <c r="AT21" s="170">
        <f>AS21/(P21/100)</f>
        <v>22.260936895083237</v>
      </c>
      <c r="AV21" s="117">
        <f>AM21+AS21</f>
        <v>1271000</v>
      </c>
      <c r="AW21" s="117">
        <f>AV21/(S21/100)</f>
        <v>49.206349206349209</v>
      </c>
      <c r="AY21" s="117">
        <f>AG21+AV21</f>
        <v>2583000</v>
      </c>
      <c r="AZ21" s="117">
        <f>AY21/(S21/100)</f>
        <v>100</v>
      </c>
      <c r="BB21" s="117">
        <f t="shared" si="40"/>
        <v>0</v>
      </c>
      <c r="BC21" s="117">
        <f t="shared" si="41"/>
        <v>0</v>
      </c>
      <c r="BD21" s="117">
        <f t="shared" si="42"/>
        <v>2583000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124" t="s">
        <v>64</v>
      </c>
      <c r="K22" s="82"/>
      <c r="L22" s="83"/>
      <c r="M22" s="77"/>
      <c r="N22" s="101" t="s">
        <v>65</v>
      </c>
      <c r="O22" s="103">
        <v>263000</v>
      </c>
      <c r="P22" s="103">
        <f>P23</f>
        <v>356000</v>
      </c>
      <c r="Q22" s="125">
        <f>Q23</f>
        <v>389000</v>
      </c>
      <c r="R22" s="126">
        <f>R23</f>
        <v>422000</v>
      </c>
      <c r="S22" s="103">
        <f>S23</f>
        <v>356000</v>
      </c>
      <c r="T22" s="103"/>
      <c r="U22" s="103">
        <f>U23</f>
        <v>26000</v>
      </c>
      <c r="V22" s="103">
        <f>V23</f>
        <v>17000</v>
      </c>
      <c r="W22" s="103">
        <f>W23</f>
        <v>59000</v>
      </c>
      <c r="X22" s="103">
        <f t="shared" si="23"/>
        <v>102000</v>
      </c>
      <c r="Y22" s="103">
        <f t="shared" si="24"/>
        <v>28.651685393258425</v>
      </c>
      <c r="AA22" s="103">
        <f>AA23</f>
        <v>29000</v>
      </c>
      <c r="AB22" s="103">
        <f>AB23</f>
        <v>29000</v>
      </c>
      <c r="AC22" s="103">
        <f>AC23</f>
        <v>29000</v>
      </c>
      <c r="AD22" s="103">
        <f t="shared" si="26"/>
        <v>87000</v>
      </c>
      <c r="AE22" s="170">
        <f>AD22/(P22/100)</f>
        <v>24.438202247191011</v>
      </c>
      <c r="AG22" s="103">
        <f t="shared" si="28"/>
        <v>189000</v>
      </c>
      <c r="AH22" s="103">
        <f t="shared" si="29"/>
        <v>53.08988764044944</v>
      </c>
      <c r="AJ22" s="103">
        <f>AJ23</f>
        <v>32000</v>
      </c>
      <c r="AK22" s="103">
        <f>AK23</f>
        <v>32000</v>
      </c>
      <c r="AL22" s="103">
        <f>AL23</f>
        <v>32000</v>
      </c>
      <c r="AM22" s="103">
        <f t="shared" si="31"/>
        <v>96000</v>
      </c>
      <c r="AN22" s="170">
        <f>AM22/(P22/100)</f>
        <v>26.966292134831459</v>
      </c>
      <c r="AP22" s="103">
        <f>AP23</f>
        <v>28000</v>
      </c>
      <c r="AQ22" s="103">
        <f>AQ23</f>
        <v>21000</v>
      </c>
      <c r="AR22" s="103">
        <f>AR23</f>
        <v>22000</v>
      </c>
      <c r="AS22" s="103">
        <f t="shared" si="34"/>
        <v>71000</v>
      </c>
      <c r="AT22" s="170">
        <f>AS22/(P22/100)</f>
        <v>19.943820224719101</v>
      </c>
      <c r="AV22" s="103">
        <f t="shared" si="36"/>
        <v>167000</v>
      </c>
      <c r="AW22" s="103">
        <f t="shared" si="37"/>
        <v>46.91011235955056</v>
      </c>
      <c r="AY22" s="103">
        <f t="shared" si="38"/>
        <v>356000</v>
      </c>
      <c r="AZ22" s="103">
        <f t="shared" si="39"/>
        <v>100</v>
      </c>
      <c r="BB22" s="102">
        <f t="shared" si="40"/>
        <v>0</v>
      </c>
      <c r="BC22" s="103">
        <f t="shared" si="41"/>
        <v>0</v>
      </c>
      <c r="BD22" s="103">
        <f t="shared" si="42"/>
        <v>356000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1</v>
      </c>
      <c r="L23" s="83"/>
      <c r="M23" s="77"/>
      <c r="N23" s="128" t="s">
        <v>62</v>
      </c>
      <c r="O23" s="117">
        <v>263000</v>
      </c>
      <c r="P23" s="117">
        <v>356000</v>
      </c>
      <c r="Q23" s="117">
        <v>389000</v>
      </c>
      <c r="R23" s="117">
        <v>422000</v>
      </c>
      <c r="S23" s="117">
        <v>356000</v>
      </c>
      <c r="T23" s="117"/>
      <c r="U23" s="160">
        <v>26000</v>
      </c>
      <c r="V23" s="160">
        <v>17000</v>
      </c>
      <c r="W23" s="160">
        <v>59000</v>
      </c>
      <c r="X23" s="117">
        <f>U23+V23+W23</f>
        <v>102000</v>
      </c>
      <c r="Y23" s="117">
        <f>X23/(S23/100)</f>
        <v>28.651685393258425</v>
      </c>
      <c r="AA23" s="160">
        <v>29000</v>
      </c>
      <c r="AB23" s="160">
        <v>29000</v>
      </c>
      <c r="AC23" s="160">
        <v>29000</v>
      </c>
      <c r="AD23" s="117">
        <f t="shared" si="26"/>
        <v>87000</v>
      </c>
      <c r="AE23" s="170">
        <f>AD23/(P23/100)</f>
        <v>24.438202247191011</v>
      </c>
      <c r="AG23" s="117">
        <f>X23+AD23</f>
        <v>189000</v>
      </c>
      <c r="AH23" s="117">
        <f>AG23/(S23/100)</f>
        <v>53.08988764044944</v>
      </c>
      <c r="AJ23" s="160">
        <v>32000</v>
      </c>
      <c r="AK23" s="160">
        <v>32000</v>
      </c>
      <c r="AL23" s="160">
        <v>32000</v>
      </c>
      <c r="AM23" s="117">
        <f t="shared" si="31"/>
        <v>96000</v>
      </c>
      <c r="AN23" s="170">
        <f>AM23/(P23/100)</f>
        <v>26.966292134831459</v>
      </c>
      <c r="AP23" s="160">
        <v>28000</v>
      </c>
      <c r="AQ23" s="160">
        <v>21000</v>
      </c>
      <c r="AR23" s="160">
        <v>22000</v>
      </c>
      <c r="AS23" s="117">
        <f t="shared" si="34"/>
        <v>71000</v>
      </c>
      <c r="AT23" s="170">
        <f>AS23/(P23/100)</f>
        <v>19.943820224719101</v>
      </c>
      <c r="AV23" s="117">
        <f>AM23+AS23</f>
        <v>167000</v>
      </c>
      <c r="AW23" s="117">
        <f>AV23/(S23/100)</f>
        <v>46.91011235955056</v>
      </c>
      <c r="AY23" s="117">
        <f>AG23+AV23</f>
        <v>356000</v>
      </c>
      <c r="AZ23" s="117">
        <f>AY23/(S23/100)</f>
        <v>100</v>
      </c>
      <c r="BB23" s="117">
        <f t="shared" si="40"/>
        <v>0</v>
      </c>
      <c r="BC23" s="117">
        <f t="shared" si="41"/>
        <v>0</v>
      </c>
      <c r="BD23" s="117">
        <f t="shared" si="42"/>
        <v>356000</v>
      </c>
      <c r="BE23" s="93"/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52</v>
      </c>
      <c r="K24" s="82"/>
      <c r="L24" s="83"/>
      <c r="M24" s="77"/>
      <c r="N24" s="101" t="s">
        <v>53</v>
      </c>
      <c r="O24" s="102">
        <v>12000</v>
      </c>
      <c r="P24" s="103">
        <f>P25+P26+P27+P28</f>
        <v>11000</v>
      </c>
      <c r="Q24" s="125">
        <f>Q25+Q26+Q27+Q28</f>
        <v>11000</v>
      </c>
      <c r="R24" s="126">
        <f>R25+R26+R27+R28</f>
        <v>11000</v>
      </c>
      <c r="S24" s="103">
        <f>S25+S26+S27+S28</f>
        <v>11000</v>
      </c>
      <c r="T24" s="103"/>
      <c r="U24" s="103">
        <f>U25+U26+U27+U28</f>
        <v>0</v>
      </c>
      <c r="V24" s="103">
        <f>V25+V26+V27+V28</f>
        <v>0</v>
      </c>
      <c r="W24" s="103">
        <f>W25+W26+W27+W28</f>
        <v>5000</v>
      </c>
      <c r="X24" s="103">
        <f t="shared" ref="X24:X31" si="46">U24+V24+W24</f>
        <v>5000</v>
      </c>
      <c r="Y24" s="103">
        <f t="shared" ref="Y24:Y31" si="47">X24/(S24/100)</f>
        <v>45.454545454545453</v>
      </c>
      <c r="AA24" s="103">
        <f>AA25+AA26+AA27+AA28</f>
        <v>6000</v>
      </c>
      <c r="AB24" s="103">
        <f>AB25+AB26+AB27+AB28</f>
        <v>0</v>
      </c>
      <c r="AC24" s="103">
        <f>AC25+AC26+AC27+AC28</f>
        <v>0</v>
      </c>
      <c r="AD24" s="103">
        <f t="shared" si="26"/>
        <v>6000</v>
      </c>
      <c r="AE24" s="103">
        <f t="shared" ref="AE24:AE31" si="48">AD24/(S24/100)</f>
        <v>54.545454545454547</v>
      </c>
      <c r="AG24" s="103">
        <f t="shared" ref="AG24:AG31" si="49">X24+AD24</f>
        <v>11000</v>
      </c>
      <c r="AH24" s="103">
        <f t="shared" ref="AH24:AH31" si="50">AG24/(S24/100)</f>
        <v>100</v>
      </c>
      <c r="AJ24" s="103">
        <f>AJ25+AJ26+AJ27+AJ28</f>
        <v>0</v>
      </c>
      <c r="AK24" s="103">
        <f>AK25+AK26+AK27+AK28</f>
        <v>0</v>
      </c>
      <c r="AL24" s="103">
        <f>AL25+AL26+AL27+AL28</f>
        <v>0</v>
      </c>
      <c r="AM24" s="103">
        <f t="shared" si="31"/>
        <v>0</v>
      </c>
      <c r="AN24" s="103">
        <f t="shared" ref="AN24:AN31" si="51">AM24/(S24/100)</f>
        <v>0</v>
      </c>
      <c r="AP24" s="103">
        <f>AP25+AP26+AP27+AP28</f>
        <v>0</v>
      </c>
      <c r="AQ24" s="103">
        <f>AQ25+AQ26+AQ27+AQ28</f>
        <v>0</v>
      </c>
      <c r="AR24" s="103">
        <f>AR25+AR26+AR27+AR28</f>
        <v>0</v>
      </c>
      <c r="AS24" s="103">
        <f t="shared" si="34"/>
        <v>0</v>
      </c>
      <c r="AT24" s="103">
        <f t="shared" ref="AT24:AT31" si="52">AS24/(S24/100)</f>
        <v>0</v>
      </c>
      <c r="AV24" s="103">
        <f t="shared" ref="AV24:AV31" si="53">AM24+AS24</f>
        <v>0</v>
      </c>
      <c r="AW24" s="103">
        <f t="shared" ref="AW24:AW31" si="54">AV24/(S24/100)</f>
        <v>0</v>
      </c>
      <c r="AY24" s="103">
        <f t="shared" ref="AY24:AY31" si="55">AG24+AV24</f>
        <v>11000</v>
      </c>
      <c r="AZ24" s="103">
        <f t="shared" ref="AZ24:AZ31" si="56">AY24/(S24/100)</f>
        <v>100</v>
      </c>
      <c r="BB24" s="102">
        <f t="shared" si="40"/>
        <v>0</v>
      </c>
      <c r="BC24" s="103">
        <f t="shared" si="41"/>
        <v>0</v>
      </c>
      <c r="BD24" s="103">
        <f t="shared" si="42"/>
        <v>11000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2</v>
      </c>
      <c r="L25" s="83"/>
      <c r="M25" s="77"/>
      <c r="N25" s="128" t="s">
        <v>54</v>
      </c>
      <c r="O25" s="129">
        <v>5000</v>
      </c>
      <c r="P25" s="117">
        <v>3000</v>
      </c>
      <c r="Q25" s="117">
        <v>3000</v>
      </c>
      <c r="R25" s="117">
        <v>3000</v>
      </c>
      <c r="S25" s="117">
        <v>3000</v>
      </c>
      <c r="T25" s="117"/>
      <c r="U25" s="117"/>
      <c r="V25" s="117"/>
      <c r="W25" s="117">
        <v>1000</v>
      </c>
      <c r="X25" s="117">
        <f t="shared" si="46"/>
        <v>1000</v>
      </c>
      <c r="Y25" s="117">
        <f t="shared" si="47"/>
        <v>33.333333333333336</v>
      </c>
      <c r="AA25" s="117">
        <v>2000</v>
      </c>
      <c r="AB25" s="117"/>
      <c r="AC25" s="117"/>
      <c r="AD25" s="117">
        <f t="shared" si="26"/>
        <v>2000</v>
      </c>
      <c r="AE25" s="117">
        <f t="shared" si="48"/>
        <v>66.666666666666671</v>
      </c>
      <c r="AG25" s="117">
        <f t="shared" si="49"/>
        <v>3000</v>
      </c>
      <c r="AH25" s="117">
        <f t="shared" si="50"/>
        <v>100</v>
      </c>
      <c r="AJ25" s="117"/>
      <c r="AK25" s="117"/>
      <c r="AL25" s="117"/>
      <c r="AM25" s="117">
        <f t="shared" si="31"/>
        <v>0</v>
      </c>
      <c r="AN25" s="117">
        <f t="shared" si="51"/>
        <v>0</v>
      </c>
      <c r="AP25" s="117"/>
      <c r="AQ25" s="117"/>
      <c r="AR25" s="117"/>
      <c r="AS25" s="117">
        <f t="shared" si="34"/>
        <v>0</v>
      </c>
      <c r="AT25" s="117">
        <f t="shared" si="52"/>
        <v>0</v>
      </c>
      <c r="AV25" s="117">
        <f t="shared" si="53"/>
        <v>0</v>
      </c>
      <c r="AW25" s="117">
        <f t="shared" si="54"/>
        <v>0</v>
      </c>
      <c r="AY25" s="117">
        <f t="shared" si="55"/>
        <v>3000</v>
      </c>
      <c r="AZ25" s="117">
        <f t="shared" si="56"/>
        <v>100</v>
      </c>
      <c r="BB25" s="117">
        <f t="shared" si="40"/>
        <v>0</v>
      </c>
      <c r="BC25" s="117">
        <f t="shared" si="41"/>
        <v>0</v>
      </c>
      <c r="BD25" s="117">
        <f t="shared" si="42"/>
        <v>3000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3</v>
      </c>
      <c r="L26" s="83"/>
      <c r="M26" s="77"/>
      <c r="N26" s="128" t="s">
        <v>66</v>
      </c>
      <c r="O26" s="129">
        <v>0</v>
      </c>
      <c r="P26" s="117">
        <v>1000</v>
      </c>
      <c r="Q26" s="117">
        <v>1000</v>
      </c>
      <c r="R26" s="117">
        <v>1000</v>
      </c>
      <c r="S26" s="117">
        <v>1000</v>
      </c>
      <c r="T26" s="117"/>
      <c r="U26" s="117"/>
      <c r="V26" s="117"/>
      <c r="W26" s="117">
        <v>1000</v>
      </c>
      <c r="X26" s="117">
        <f t="shared" si="46"/>
        <v>1000</v>
      </c>
      <c r="Y26" s="117">
        <f t="shared" si="47"/>
        <v>100</v>
      </c>
      <c r="AA26" s="117"/>
      <c r="AB26" s="117"/>
      <c r="AC26" s="117"/>
      <c r="AD26" s="117">
        <f t="shared" si="26"/>
        <v>0</v>
      </c>
      <c r="AE26" s="117">
        <f t="shared" si="48"/>
        <v>0</v>
      </c>
      <c r="AG26" s="117">
        <f t="shared" si="49"/>
        <v>1000</v>
      </c>
      <c r="AH26" s="117">
        <f t="shared" si="50"/>
        <v>100</v>
      </c>
      <c r="AJ26" s="117"/>
      <c r="AK26" s="117"/>
      <c r="AL26" s="117"/>
      <c r="AM26" s="117">
        <f t="shared" si="31"/>
        <v>0</v>
      </c>
      <c r="AN26" s="117">
        <f t="shared" si="51"/>
        <v>0</v>
      </c>
      <c r="AP26" s="117"/>
      <c r="AQ26" s="117"/>
      <c r="AR26" s="117"/>
      <c r="AS26" s="117">
        <f t="shared" si="34"/>
        <v>0</v>
      </c>
      <c r="AT26" s="117">
        <f t="shared" si="52"/>
        <v>0</v>
      </c>
      <c r="AV26" s="117">
        <f t="shared" si="53"/>
        <v>0</v>
      </c>
      <c r="AW26" s="117">
        <f t="shared" si="54"/>
        <v>0</v>
      </c>
      <c r="AY26" s="117">
        <f t="shared" si="55"/>
        <v>1000</v>
      </c>
      <c r="AZ26" s="117">
        <f t="shared" si="56"/>
        <v>100</v>
      </c>
      <c r="BB26" s="117">
        <f t="shared" si="40"/>
        <v>0</v>
      </c>
      <c r="BC26" s="117">
        <f t="shared" si="41"/>
        <v>0</v>
      </c>
      <c r="BD26" s="117">
        <f t="shared" si="42"/>
        <v>1000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5</v>
      </c>
      <c r="L27" s="83"/>
      <c r="M27" s="77"/>
      <c r="N27" s="128" t="s">
        <v>55</v>
      </c>
      <c r="O27" s="129">
        <v>7000</v>
      </c>
      <c r="P27" s="117">
        <v>7000</v>
      </c>
      <c r="Q27" s="117">
        <v>7000</v>
      </c>
      <c r="R27" s="117">
        <v>7000</v>
      </c>
      <c r="S27" s="117">
        <v>7000</v>
      </c>
      <c r="T27" s="117"/>
      <c r="U27" s="117"/>
      <c r="V27" s="117"/>
      <c r="W27" s="117">
        <v>3000</v>
      </c>
      <c r="X27" s="117">
        <f t="shared" si="46"/>
        <v>3000</v>
      </c>
      <c r="Y27" s="117">
        <f t="shared" si="47"/>
        <v>42.857142857142854</v>
      </c>
      <c r="AA27" s="117">
        <v>4000</v>
      </c>
      <c r="AB27" s="117"/>
      <c r="AC27" s="117"/>
      <c r="AD27" s="117">
        <f t="shared" si="26"/>
        <v>4000</v>
      </c>
      <c r="AE27" s="117">
        <f t="shared" si="48"/>
        <v>57.142857142857146</v>
      </c>
      <c r="AG27" s="117">
        <f t="shared" si="49"/>
        <v>7000</v>
      </c>
      <c r="AH27" s="117">
        <f t="shared" si="50"/>
        <v>100</v>
      </c>
      <c r="AJ27" s="117"/>
      <c r="AK27" s="117"/>
      <c r="AL27" s="117"/>
      <c r="AM27" s="117">
        <f t="shared" si="31"/>
        <v>0</v>
      </c>
      <c r="AN27" s="117">
        <f t="shared" si="51"/>
        <v>0</v>
      </c>
      <c r="AP27" s="117"/>
      <c r="AQ27" s="117"/>
      <c r="AR27" s="117"/>
      <c r="AS27" s="117">
        <f t="shared" si="34"/>
        <v>0</v>
      </c>
      <c r="AT27" s="117">
        <f t="shared" si="52"/>
        <v>0</v>
      </c>
      <c r="AV27" s="117">
        <f t="shared" si="53"/>
        <v>0</v>
      </c>
      <c r="AW27" s="117">
        <f t="shared" si="54"/>
        <v>0</v>
      </c>
      <c r="AY27" s="117">
        <f t="shared" si="55"/>
        <v>7000</v>
      </c>
      <c r="AZ27" s="117">
        <f t="shared" si="56"/>
        <v>100</v>
      </c>
      <c r="BB27" s="117">
        <f t="shared" si="40"/>
        <v>0</v>
      </c>
      <c r="BC27" s="117">
        <f t="shared" si="41"/>
        <v>0</v>
      </c>
      <c r="BD27" s="117">
        <f t="shared" si="42"/>
        <v>7000</v>
      </c>
      <c r="BE27" s="93"/>
    </row>
    <row r="28" spans="1:57" ht="24.95" hidden="1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7</v>
      </c>
      <c r="L28" s="83"/>
      <c r="M28" s="77"/>
      <c r="N28" s="128" t="s">
        <v>56</v>
      </c>
      <c r="O28" s="129">
        <v>0</v>
      </c>
      <c r="P28" s="117"/>
      <c r="Q28" s="239"/>
      <c r="R28" s="240"/>
      <c r="S28" s="117"/>
      <c r="T28" s="117"/>
      <c r="U28" s="117"/>
      <c r="V28" s="117"/>
      <c r="W28" s="117"/>
      <c r="X28" s="117">
        <f t="shared" si="46"/>
        <v>0</v>
      </c>
      <c r="Y28" s="117" t="e">
        <f t="shared" si="47"/>
        <v>#DIV/0!</v>
      </c>
      <c r="AA28" s="117"/>
      <c r="AB28" s="117"/>
      <c r="AC28" s="117"/>
      <c r="AD28" s="117">
        <f t="shared" si="26"/>
        <v>0</v>
      </c>
      <c r="AE28" s="117" t="e">
        <f t="shared" si="48"/>
        <v>#DIV/0!</v>
      </c>
      <c r="AG28" s="117">
        <f t="shared" si="49"/>
        <v>0</v>
      </c>
      <c r="AH28" s="117" t="e">
        <f t="shared" si="50"/>
        <v>#DIV/0!</v>
      </c>
      <c r="AJ28" s="117"/>
      <c r="AK28" s="117"/>
      <c r="AL28" s="117"/>
      <c r="AM28" s="117">
        <f t="shared" si="31"/>
        <v>0</v>
      </c>
      <c r="AN28" s="117" t="e">
        <f t="shared" si="51"/>
        <v>#DIV/0!</v>
      </c>
      <c r="AP28" s="117"/>
      <c r="AQ28" s="117"/>
      <c r="AR28" s="117"/>
      <c r="AS28" s="117">
        <f t="shared" si="34"/>
        <v>0</v>
      </c>
      <c r="AT28" s="117" t="e">
        <f t="shared" si="52"/>
        <v>#DIV/0!</v>
      </c>
      <c r="AV28" s="117">
        <f t="shared" si="53"/>
        <v>0</v>
      </c>
      <c r="AW28" s="117" t="e">
        <f t="shared" si="54"/>
        <v>#DIV/0!</v>
      </c>
      <c r="AY28" s="117">
        <f t="shared" si="55"/>
        <v>0</v>
      </c>
      <c r="AZ28" s="117" t="e">
        <f t="shared" si="56"/>
        <v>#DIV/0!</v>
      </c>
      <c r="BB28" s="117">
        <f t="shared" si="40"/>
        <v>0</v>
      </c>
      <c r="BC28" s="117" t="e">
        <f t="shared" si="41"/>
        <v>#DIV/0!</v>
      </c>
      <c r="BD28" s="117">
        <f t="shared" si="42"/>
        <v>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124" t="s">
        <v>84</v>
      </c>
      <c r="K29" s="82"/>
      <c r="L29" s="83"/>
      <c r="M29" s="77"/>
      <c r="N29" s="101" t="s">
        <v>120</v>
      </c>
      <c r="O29" s="102">
        <v>4751000</v>
      </c>
      <c r="P29" s="103">
        <f>P30+P31</f>
        <v>5804000</v>
      </c>
      <c r="Q29" s="125">
        <f>Q30+Q31</f>
        <v>6165000</v>
      </c>
      <c r="R29" s="126">
        <f>R30+R31</f>
        <v>6524000</v>
      </c>
      <c r="S29" s="103">
        <f>S30+S31</f>
        <v>5804000</v>
      </c>
      <c r="T29" s="103"/>
      <c r="U29" s="103">
        <f>U30+U31</f>
        <v>0</v>
      </c>
      <c r="V29" s="103">
        <f>V30+V31</f>
        <v>0</v>
      </c>
      <c r="W29" s="103">
        <f>W30+W31</f>
        <v>1511000</v>
      </c>
      <c r="X29" s="103">
        <f t="shared" si="46"/>
        <v>1511000</v>
      </c>
      <c r="Y29" s="103">
        <f t="shared" si="47"/>
        <v>26.033769813921435</v>
      </c>
      <c r="AA29" s="103">
        <f>AA30+AA31</f>
        <v>1430000</v>
      </c>
      <c r="AB29" s="103">
        <f>AB30+AB31</f>
        <v>1430000</v>
      </c>
      <c r="AC29" s="103">
        <f>AC30+AC31</f>
        <v>1430000</v>
      </c>
      <c r="AD29" s="103">
        <f t="shared" si="26"/>
        <v>4290000</v>
      </c>
      <c r="AE29" s="103">
        <f t="shared" si="48"/>
        <v>73.914541695382496</v>
      </c>
      <c r="AG29" s="103">
        <f t="shared" si="49"/>
        <v>5801000</v>
      </c>
      <c r="AH29" s="103">
        <f t="shared" si="50"/>
        <v>99.948311509303934</v>
      </c>
      <c r="AJ29" s="103">
        <f>AJ30+AJ31</f>
        <v>0</v>
      </c>
      <c r="AK29" s="103">
        <f>AK30+AK31</f>
        <v>0</v>
      </c>
      <c r="AL29" s="103">
        <f>AL30+AL31</f>
        <v>0</v>
      </c>
      <c r="AM29" s="103">
        <f t="shared" si="31"/>
        <v>0</v>
      </c>
      <c r="AN29" s="103">
        <f t="shared" si="51"/>
        <v>0</v>
      </c>
      <c r="AP29" s="103">
        <f>AP30+AP31</f>
        <v>0</v>
      </c>
      <c r="AQ29" s="103">
        <f>AQ30+AQ31</f>
        <v>3000</v>
      </c>
      <c r="AR29" s="103">
        <f>AR30+AR31</f>
        <v>0</v>
      </c>
      <c r="AS29" s="103">
        <f t="shared" si="34"/>
        <v>3000</v>
      </c>
      <c r="AT29" s="103">
        <f t="shared" si="52"/>
        <v>5.1688490696071676E-2</v>
      </c>
      <c r="AV29" s="103">
        <f t="shared" si="53"/>
        <v>3000</v>
      </c>
      <c r="AW29" s="103">
        <f t="shared" si="54"/>
        <v>5.1688490696071676E-2</v>
      </c>
      <c r="AY29" s="103">
        <f t="shared" si="55"/>
        <v>5804000</v>
      </c>
      <c r="AZ29" s="103">
        <f t="shared" si="56"/>
        <v>100</v>
      </c>
      <c r="BB29" s="102">
        <f t="shared" si="40"/>
        <v>0</v>
      </c>
      <c r="BC29" s="103">
        <f t="shared" si="41"/>
        <v>0</v>
      </c>
      <c r="BD29" s="103">
        <f t="shared" si="42"/>
        <v>5804000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1</v>
      </c>
      <c r="L30" s="83"/>
      <c r="M30" s="77"/>
      <c r="N30" s="128" t="s">
        <v>146</v>
      </c>
      <c r="O30" s="129">
        <v>4748000</v>
      </c>
      <c r="P30" s="117">
        <v>5800000</v>
      </c>
      <c r="Q30" s="117">
        <v>6160000</v>
      </c>
      <c r="R30" s="117">
        <v>6518000</v>
      </c>
      <c r="S30" s="117">
        <v>5800000</v>
      </c>
      <c r="T30" s="117"/>
      <c r="U30" s="117"/>
      <c r="V30" s="117"/>
      <c r="W30" s="117">
        <v>1510000</v>
      </c>
      <c r="X30" s="117">
        <f t="shared" si="46"/>
        <v>1510000</v>
      </c>
      <c r="Y30" s="117">
        <f t="shared" si="47"/>
        <v>26.03448275862069</v>
      </c>
      <c r="AA30" s="117">
        <v>1430000</v>
      </c>
      <c r="AB30" s="117">
        <v>1430000</v>
      </c>
      <c r="AC30" s="117">
        <v>1430000</v>
      </c>
      <c r="AD30" s="117">
        <f t="shared" si="26"/>
        <v>4290000</v>
      </c>
      <c r="AE30" s="117">
        <f t="shared" si="48"/>
        <v>73.965517241379317</v>
      </c>
      <c r="AG30" s="117">
        <f t="shared" si="49"/>
        <v>5800000</v>
      </c>
      <c r="AH30" s="117">
        <f t="shared" si="50"/>
        <v>100</v>
      </c>
      <c r="AJ30" s="117"/>
      <c r="AK30" s="117"/>
      <c r="AL30" s="117"/>
      <c r="AM30" s="117">
        <f t="shared" si="31"/>
        <v>0</v>
      </c>
      <c r="AN30" s="117">
        <f t="shared" si="51"/>
        <v>0</v>
      </c>
      <c r="AP30" s="117"/>
      <c r="AQ30" s="117"/>
      <c r="AR30" s="117"/>
      <c r="AS30" s="117">
        <f t="shared" si="34"/>
        <v>0</v>
      </c>
      <c r="AT30" s="117">
        <f t="shared" si="52"/>
        <v>0</v>
      </c>
      <c r="AV30" s="117">
        <f t="shared" si="53"/>
        <v>0</v>
      </c>
      <c r="AW30" s="117">
        <f t="shared" si="54"/>
        <v>0</v>
      </c>
      <c r="AY30" s="117">
        <f t="shared" si="55"/>
        <v>5800000</v>
      </c>
      <c r="AZ30" s="117">
        <f t="shared" si="56"/>
        <v>100</v>
      </c>
      <c r="BB30" s="117">
        <f t="shared" si="40"/>
        <v>0</v>
      </c>
      <c r="BC30" s="117">
        <f t="shared" si="41"/>
        <v>0</v>
      </c>
      <c r="BD30" s="117">
        <f t="shared" si="42"/>
        <v>5800000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81"/>
      <c r="J31" s="78"/>
      <c r="K31" s="127">
        <v>3</v>
      </c>
      <c r="L31" s="83"/>
      <c r="M31" s="77"/>
      <c r="N31" s="128" t="s">
        <v>129</v>
      </c>
      <c r="O31" s="129">
        <v>3000</v>
      </c>
      <c r="P31" s="117">
        <v>4000</v>
      </c>
      <c r="Q31" s="117">
        <v>5000</v>
      </c>
      <c r="R31" s="117">
        <v>6000</v>
      </c>
      <c r="S31" s="117">
        <v>4000</v>
      </c>
      <c r="T31" s="117"/>
      <c r="U31" s="117"/>
      <c r="V31" s="117"/>
      <c r="W31" s="117">
        <v>1000</v>
      </c>
      <c r="X31" s="117">
        <f t="shared" si="46"/>
        <v>1000</v>
      </c>
      <c r="Y31" s="117">
        <f t="shared" si="47"/>
        <v>25</v>
      </c>
      <c r="AA31" s="117"/>
      <c r="AB31" s="117"/>
      <c r="AC31" s="117"/>
      <c r="AD31" s="117">
        <f t="shared" si="26"/>
        <v>0</v>
      </c>
      <c r="AE31" s="117">
        <f t="shared" si="48"/>
        <v>0</v>
      </c>
      <c r="AG31" s="117">
        <f t="shared" si="49"/>
        <v>1000</v>
      </c>
      <c r="AH31" s="117">
        <f t="shared" si="50"/>
        <v>25</v>
      </c>
      <c r="AJ31" s="117"/>
      <c r="AK31" s="117"/>
      <c r="AL31" s="117"/>
      <c r="AM31" s="117">
        <f t="shared" si="31"/>
        <v>0</v>
      </c>
      <c r="AN31" s="117">
        <f t="shared" si="51"/>
        <v>0</v>
      </c>
      <c r="AP31" s="117"/>
      <c r="AQ31" s="117">
        <v>3000</v>
      </c>
      <c r="AR31" s="117"/>
      <c r="AS31" s="117">
        <f t="shared" si="34"/>
        <v>3000</v>
      </c>
      <c r="AT31" s="117">
        <f t="shared" si="52"/>
        <v>75</v>
      </c>
      <c r="AV31" s="117">
        <f t="shared" si="53"/>
        <v>3000</v>
      </c>
      <c r="AW31" s="117">
        <f t="shared" si="54"/>
        <v>75</v>
      </c>
      <c r="AY31" s="117">
        <f t="shared" si="55"/>
        <v>4000</v>
      </c>
      <c r="AZ31" s="117">
        <f t="shared" si="56"/>
        <v>100</v>
      </c>
      <c r="BB31" s="117">
        <f t="shared" si="40"/>
        <v>0</v>
      </c>
      <c r="BC31" s="117">
        <f t="shared" si="41"/>
        <v>0</v>
      </c>
      <c r="BD31" s="117">
        <f t="shared" si="42"/>
        <v>4000</v>
      </c>
      <c r="BE31" s="93"/>
    </row>
    <row r="32" spans="1:57" ht="24.95" customHeight="1" x14ac:dyDescent="0.2"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6"/>
    </row>
    <row r="33" spans="16:56" ht="24.95" customHeight="1" x14ac:dyDescent="0.2"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6"/>
    </row>
    <row r="34" spans="16:56" ht="24.95" customHeight="1" x14ac:dyDescent="0.2"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6"/>
    </row>
    <row r="35" spans="16:56" ht="24.95" customHeight="1" x14ac:dyDescent="0.2"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6"/>
    </row>
    <row r="36" spans="16:56" ht="24.95" customHeight="1" x14ac:dyDescent="0.2"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6"/>
    </row>
    <row r="37" spans="16:56" ht="24.95" customHeight="1" x14ac:dyDescent="0.2"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6"/>
    </row>
    <row r="38" spans="16:56" ht="24.95" customHeight="1" x14ac:dyDescent="0.2"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6"/>
    </row>
    <row r="39" spans="16:56" ht="24.95" customHeight="1" x14ac:dyDescent="0.2"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6"/>
    </row>
    <row r="40" spans="16:56" ht="24.95" customHeight="1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6:56" ht="24.95" customHeight="1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6:56" ht="24.95" customHeight="1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6:56" ht="24.95" customHeight="1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6:56" ht="24.95" customHeight="1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6:56" ht="24.95" customHeight="1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6:56" ht="24.95" customHeight="1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6:56" ht="24.95" customHeight="1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6:56" ht="24.95" customHeight="1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ht="24.95" customHeight="1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ht="24.95" customHeight="1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70"/>
  <sheetViews>
    <sheetView zoomScale="85" workbookViewId="0">
      <pane xSplit="17" ySplit="13" topLeftCell="AN14" activePane="bottomRight" state="frozen"/>
      <selection activeCell="E26" sqref="E26"/>
      <selection pane="topRight" activeCell="E26" sqref="E26"/>
      <selection pane="bottomLeft" activeCell="E26" sqref="E26"/>
      <selection pane="bottomRight" activeCell="BE8" sqref="BE8"/>
    </sheetView>
  </sheetViews>
  <sheetFormatPr defaultRowHeight="12.75" x14ac:dyDescent="0.2"/>
  <cols>
    <col min="1" max="3" width="4" style="38" customWidth="1"/>
    <col min="4" max="4" width="6.57031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1" width="13.85546875" style="36" customWidth="1"/>
    <col min="22" max="23" width="14.5703125" style="36" customWidth="1"/>
    <col min="24" max="24" width="14" style="36" customWidth="1"/>
    <col min="25" max="25" width="10" style="36" customWidth="1"/>
    <col min="26" max="26" width="1.7109375" style="36" customWidth="1"/>
    <col min="27" max="29" width="14.5703125" style="36" customWidth="1"/>
    <col min="30" max="30" width="14.140625" style="36" customWidth="1"/>
    <col min="31" max="31" width="11.7109375" style="36" customWidth="1"/>
    <col min="32" max="32" width="2.42578125" style="36" customWidth="1"/>
    <col min="33" max="33" width="15" style="36" customWidth="1"/>
    <col min="34" max="34" width="8.5703125" style="36" customWidth="1"/>
    <col min="35" max="35" width="3" style="36" customWidth="1"/>
    <col min="36" max="38" width="14.5703125" style="36" customWidth="1"/>
    <col min="39" max="39" width="14.7109375" style="36" customWidth="1"/>
    <col min="40" max="40" width="6.5703125" style="36" customWidth="1"/>
    <col min="41" max="41" width="2.42578125" style="36" customWidth="1"/>
    <col min="42" max="44" width="14.5703125" style="36" customWidth="1"/>
    <col min="45" max="45" width="13.5703125" style="36" customWidth="1"/>
    <col min="46" max="46" width="8.140625" style="36" customWidth="1"/>
    <col min="47" max="47" width="1.85546875" style="36" customWidth="1"/>
    <col min="48" max="48" width="14.85546875" style="36" customWidth="1"/>
    <col min="49" max="49" width="7.28515625" style="36" customWidth="1"/>
    <col min="50" max="50" width="3.28515625" style="36" customWidth="1"/>
    <col min="51" max="51" width="14.5703125" style="36" customWidth="1"/>
    <col min="52" max="52" width="7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6.25" customHeight="1" x14ac:dyDescent="0.25">
      <c r="A5" s="383" t="s">
        <v>172</v>
      </c>
      <c r="B5" s="383"/>
      <c r="C5" s="383"/>
      <c r="D5" s="383" t="s">
        <v>174</v>
      </c>
      <c r="E5" s="574" t="s">
        <v>184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26.2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579">
        <f>S12</f>
        <v>3730000</v>
      </c>
      <c r="T11" s="579"/>
      <c r="U11" s="579">
        <f t="shared" ref="U11:W14" si="0">U12</f>
        <v>123000</v>
      </c>
      <c r="V11" s="579">
        <f t="shared" si="0"/>
        <v>79000</v>
      </c>
      <c r="W11" s="579">
        <f t="shared" si="0"/>
        <v>609000</v>
      </c>
      <c r="X11" s="579">
        <f t="shared" ref="X11:X13" si="1">U11+V11+W11</f>
        <v>811000</v>
      </c>
      <c r="Y11" s="579">
        <f>X11/(S11/100)</f>
        <v>21.742627345844504</v>
      </c>
      <c r="Z11" s="580"/>
      <c r="AA11" s="579">
        <f t="shared" ref="AA11:AC14" si="2">AA12</f>
        <v>287000</v>
      </c>
      <c r="AB11" s="579">
        <f t="shared" si="2"/>
        <v>284000</v>
      </c>
      <c r="AC11" s="579">
        <f t="shared" si="2"/>
        <v>284000</v>
      </c>
      <c r="AD11" s="579">
        <f t="shared" ref="AD11:AD13" si="3">AA11+AB11+AC11</f>
        <v>855000</v>
      </c>
      <c r="AE11" s="579">
        <f>AD11/(S11/100)</f>
        <v>22.922252010723859</v>
      </c>
      <c r="AF11" s="580"/>
      <c r="AG11" s="579">
        <f t="shared" ref="AG11:AG13" si="4">X11+AD11</f>
        <v>1666000</v>
      </c>
      <c r="AH11" s="579">
        <f>AG11/(S11/100)</f>
        <v>44.664879356568363</v>
      </c>
      <c r="AI11" s="580"/>
      <c r="AJ11" s="579">
        <f t="shared" ref="AJ11:AL14" si="5">AJ12</f>
        <v>427000</v>
      </c>
      <c r="AK11" s="579">
        <f t="shared" si="5"/>
        <v>426000</v>
      </c>
      <c r="AL11" s="579">
        <f t="shared" si="5"/>
        <v>463000</v>
      </c>
      <c r="AM11" s="579">
        <f t="shared" ref="AM11:AM13" si="6">AJ11+AK11+AL11</f>
        <v>1316000</v>
      </c>
      <c r="AN11" s="579">
        <f>AM11/(S11/100)</f>
        <v>35.281501340482571</v>
      </c>
      <c r="AO11" s="580"/>
      <c r="AP11" s="579">
        <f t="shared" ref="AP11:AR14" si="7">AP12</f>
        <v>210000</v>
      </c>
      <c r="AQ11" s="579">
        <f t="shared" si="7"/>
        <v>206000</v>
      </c>
      <c r="AR11" s="579">
        <f t="shared" si="7"/>
        <v>332000</v>
      </c>
      <c r="AS11" s="579">
        <f t="shared" ref="AS11:AS13" si="8">AP11+AQ11+AR11</f>
        <v>748000</v>
      </c>
      <c r="AT11" s="579">
        <f>AS11/(S11/100)</f>
        <v>20.053619302949063</v>
      </c>
      <c r="AU11" s="580"/>
      <c r="AV11" s="579">
        <f t="shared" ref="AV11:AV12" si="9">AM11+AS11</f>
        <v>2064000</v>
      </c>
      <c r="AW11" s="579">
        <f>AV11/(S11/100)</f>
        <v>55.335120643431637</v>
      </c>
      <c r="AX11" s="580"/>
      <c r="AY11" s="579">
        <f>AG11+AV11</f>
        <v>3730000</v>
      </c>
      <c r="AZ11" s="579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3730000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581">
        <f>S13</f>
        <v>3730000</v>
      </c>
      <c r="T12" s="581"/>
      <c r="U12" s="581">
        <f t="shared" si="0"/>
        <v>123000</v>
      </c>
      <c r="V12" s="581">
        <f t="shared" si="0"/>
        <v>79000</v>
      </c>
      <c r="W12" s="581">
        <f t="shared" si="0"/>
        <v>609000</v>
      </c>
      <c r="X12" s="581">
        <f t="shared" si="1"/>
        <v>811000</v>
      </c>
      <c r="Y12" s="581">
        <f t="shared" ref="Y12:Y13" si="13">X12/(S12/100)</f>
        <v>21.742627345844504</v>
      </c>
      <c r="Z12" s="582"/>
      <c r="AA12" s="581">
        <f t="shared" si="2"/>
        <v>287000</v>
      </c>
      <c r="AB12" s="581">
        <f t="shared" si="2"/>
        <v>284000</v>
      </c>
      <c r="AC12" s="581">
        <f t="shared" si="2"/>
        <v>284000</v>
      </c>
      <c r="AD12" s="581">
        <f t="shared" si="3"/>
        <v>855000</v>
      </c>
      <c r="AE12" s="581">
        <f t="shared" ref="AE12:AE13" si="14">AD12/(S12/100)</f>
        <v>22.922252010723859</v>
      </c>
      <c r="AF12" s="582"/>
      <c r="AG12" s="581">
        <f t="shared" si="4"/>
        <v>1666000</v>
      </c>
      <c r="AH12" s="581">
        <f t="shared" ref="AH12:AH13" si="15">AG12/(S12/100)</f>
        <v>44.664879356568363</v>
      </c>
      <c r="AI12" s="582"/>
      <c r="AJ12" s="581">
        <f t="shared" si="5"/>
        <v>427000</v>
      </c>
      <c r="AK12" s="581">
        <f t="shared" si="5"/>
        <v>426000</v>
      </c>
      <c r="AL12" s="581">
        <f t="shared" si="5"/>
        <v>463000</v>
      </c>
      <c r="AM12" s="581">
        <f t="shared" si="6"/>
        <v>1316000</v>
      </c>
      <c r="AN12" s="581">
        <f t="shared" ref="AN12:AN13" si="16">AM12/(S12/100)</f>
        <v>35.281501340482571</v>
      </c>
      <c r="AO12" s="582"/>
      <c r="AP12" s="581">
        <f t="shared" si="7"/>
        <v>210000</v>
      </c>
      <c r="AQ12" s="581">
        <f t="shared" si="7"/>
        <v>206000</v>
      </c>
      <c r="AR12" s="581">
        <f t="shared" si="7"/>
        <v>332000</v>
      </c>
      <c r="AS12" s="581">
        <f t="shared" si="8"/>
        <v>748000</v>
      </c>
      <c r="AT12" s="581">
        <f t="shared" ref="AT12:AT13" si="17">AS12/(S12/100)</f>
        <v>20.053619302949063</v>
      </c>
      <c r="AU12" s="582"/>
      <c r="AV12" s="581">
        <f t="shared" si="9"/>
        <v>2064000</v>
      </c>
      <c r="AW12" s="581">
        <f t="shared" ref="AW12:AW13" si="18">AV12/(S12/100)</f>
        <v>55.335120643431637</v>
      </c>
      <c r="AX12" s="582"/>
      <c r="AY12" s="581">
        <f t="shared" ref="AY12" si="19">AG12+AV12</f>
        <v>3730000</v>
      </c>
      <c r="AZ12" s="581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3730000</v>
      </c>
    </row>
    <row r="13" spans="1:57" ht="30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#REF!+#REF!+#REF!+#REF!+P14+#REF!+#REF!+#REF!+#REF!+#REF!+#REF!</f>
        <v>#REF!</v>
      </c>
      <c r="Q13" s="326" t="e">
        <f>#REF!+#REF!+#REF!+#REF!+Q14+#REF!+#REF!+#REF!+#REF!+#REF!+#REF!</f>
        <v>#REF!</v>
      </c>
      <c r="R13" s="326" t="e">
        <f>#REF!+#REF!+#REF!+#REF!+R14+#REF!+#REF!+#REF!+#REF!+#REF!+#REF!</f>
        <v>#REF!</v>
      </c>
      <c r="S13" s="583">
        <f>S14</f>
        <v>3730000</v>
      </c>
      <c r="T13" s="583"/>
      <c r="U13" s="583">
        <f t="shared" si="0"/>
        <v>123000</v>
      </c>
      <c r="V13" s="583">
        <f t="shared" si="0"/>
        <v>79000</v>
      </c>
      <c r="W13" s="583">
        <f t="shared" si="0"/>
        <v>609000</v>
      </c>
      <c r="X13" s="583">
        <f t="shared" si="1"/>
        <v>811000</v>
      </c>
      <c r="Y13" s="583">
        <f t="shared" si="13"/>
        <v>21.742627345844504</v>
      </c>
      <c r="Z13" s="582"/>
      <c r="AA13" s="583">
        <f t="shared" si="2"/>
        <v>287000</v>
      </c>
      <c r="AB13" s="583">
        <f t="shared" si="2"/>
        <v>284000</v>
      </c>
      <c r="AC13" s="583">
        <f t="shared" si="2"/>
        <v>284000</v>
      </c>
      <c r="AD13" s="583">
        <f t="shared" si="3"/>
        <v>855000</v>
      </c>
      <c r="AE13" s="583">
        <f t="shared" si="14"/>
        <v>22.922252010723859</v>
      </c>
      <c r="AF13" s="582"/>
      <c r="AG13" s="583">
        <f t="shared" si="4"/>
        <v>1666000</v>
      </c>
      <c r="AH13" s="583">
        <f t="shared" si="15"/>
        <v>44.664879356568363</v>
      </c>
      <c r="AI13" s="582"/>
      <c r="AJ13" s="583">
        <f t="shared" si="5"/>
        <v>427000</v>
      </c>
      <c r="AK13" s="583">
        <f t="shared" si="5"/>
        <v>426000</v>
      </c>
      <c r="AL13" s="583">
        <f t="shared" si="5"/>
        <v>463000</v>
      </c>
      <c r="AM13" s="583">
        <f t="shared" si="6"/>
        <v>1316000</v>
      </c>
      <c r="AN13" s="583">
        <f t="shared" si="16"/>
        <v>35.281501340482571</v>
      </c>
      <c r="AO13" s="582"/>
      <c r="AP13" s="583">
        <f t="shared" si="7"/>
        <v>210000</v>
      </c>
      <c r="AQ13" s="583">
        <f t="shared" si="7"/>
        <v>206000</v>
      </c>
      <c r="AR13" s="583">
        <f t="shared" si="7"/>
        <v>332000</v>
      </c>
      <c r="AS13" s="583">
        <f t="shared" si="8"/>
        <v>748000</v>
      </c>
      <c r="AT13" s="583">
        <f t="shared" si="17"/>
        <v>20.053619302949063</v>
      </c>
      <c r="AU13" s="582"/>
      <c r="AV13" s="583">
        <f>AV14</f>
        <v>2064000</v>
      </c>
      <c r="AW13" s="583">
        <f t="shared" si="18"/>
        <v>55.335120643431637</v>
      </c>
      <c r="AX13" s="582"/>
      <c r="AY13" s="583">
        <f>AY14</f>
        <v>3730000</v>
      </c>
      <c r="AZ13" s="583">
        <f t="shared" si="20"/>
        <v>100</v>
      </c>
      <c r="BB13" s="325">
        <f t="shared" si="10"/>
        <v>0</v>
      </c>
      <c r="BC13" s="326">
        <f t="shared" si="11"/>
        <v>0</v>
      </c>
      <c r="BD13" s="326">
        <f t="shared" si="12"/>
        <v>3730000</v>
      </c>
      <c r="BE13" s="93"/>
    </row>
    <row r="14" spans="1:57" ht="30" customHeight="1" x14ac:dyDescent="0.2">
      <c r="A14" s="74"/>
      <c r="B14" s="76"/>
      <c r="C14" s="76"/>
      <c r="D14" s="426" t="s">
        <v>89</v>
      </c>
      <c r="E14" s="427"/>
      <c r="F14" s="428"/>
      <c r="G14" s="429"/>
      <c r="H14" s="430"/>
      <c r="I14" s="431"/>
      <c r="J14" s="427"/>
      <c r="K14" s="432"/>
      <c r="L14" s="433"/>
      <c r="M14" s="434"/>
      <c r="N14" s="435" t="s">
        <v>147</v>
      </c>
      <c r="O14" s="436">
        <v>3457000</v>
      </c>
      <c r="P14" s="437">
        <f>P15</f>
        <v>3730000</v>
      </c>
      <c r="Q14" s="437">
        <f>Q15</f>
        <v>3169000</v>
      </c>
      <c r="R14" s="437">
        <f>R15</f>
        <v>3306000</v>
      </c>
      <c r="S14" s="584">
        <f>S15</f>
        <v>3730000</v>
      </c>
      <c r="T14" s="584"/>
      <c r="U14" s="584">
        <f t="shared" si="0"/>
        <v>123000</v>
      </c>
      <c r="V14" s="584">
        <f t="shared" si="0"/>
        <v>79000</v>
      </c>
      <c r="W14" s="584">
        <f t="shared" si="0"/>
        <v>609000</v>
      </c>
      <c r="X14" s="584">
        <f t="shared" ref="X14:X22" si="21">U14+V14+W14</f>
        <v>811000</v>
      </c>
      <c r="Y14" s="584">
        <f t="shared" ref="Y14:Y22" si="22">X14/(S14/100)</f>
        <v>21.742627345844504</v>
      </c>
      <c r="Z14" s="585"/>
      <c r="AA14" s="584">
        <f t="shared" si="2"/>
        <v>287000</v>
      </c>
      <c r="AB14" s="584">
        <f t="shared" si="2"/>
        <v>284000</v>
      </c>
      <c r="AC14" s="584">
        <f t="shared" si="2"/>
        <v>284000</v>
      </c>
      <c r="AD14" s="584">
        <f t="shared" ref="AD14:AD30" si="23">AA14+AB14+AC14</f>
        <v>855000</v>
      </c>
      <c r="AE14" s="584">
        <f t="shared" ref="AE14:AE19" si="24">AD14/(S14/100)</f>
        <v>22.922252010723859</v>
      </c>
      <c r="AF14" s="585"/>
      <c r="AG14" s="584">
        <f t="shared" ref="AG14:AG22" si="25">X14+AD14</f>
        <v>1666000</v>
      </c>
      <c r="AH14" s="584">
        <f t="shared" ref="AH14:AH22" si="26">AG14/(S14/100)</f>
        <v>44.664879356568363</v>
      </c>
      <c r="AI14" s="585"/>
      <c r="AJ14" s="584">
        <f t="shared" si="5"/>
        <v>427000</v>
      </c>
      <c r="AK14" s="584">
        <f t="shared" si="5"/>
        <v>426000</v>
      </c>
      <c r="AL14" s="584">
        <f t="shared" si="5"/>
        <v>463000</v>
      </c>
      <c r="AM14" s="584">
        <f t="shared" ref="AM14:AM30" si="27">AJ14+AK14+AL14</f>
        <v>1316000</v>
      </c>
      <c r="AN14" s="584">
        <f t="shared" ref="AN14:AN19" si="28">AM14/(S14/100)</f>
        <v>35.281501340482571</v>
      </c>
      <c r="AO14" s="585"/>
      <c r="AP14" s="584">
        <f t="shared" si="7"/>
        <v>210000</v>
      </c>
      <c r="AQ14" s="584">
        <f t="shared" si="7"/>
        <v>206000</v>
      </c>
      <c r="AR14" s="584">
        <f t="shared" si="7"/>
        <v>332000</v>
      </c>
      <c r="AS14" s="584">
        <f t="shared" ref="AS14:AS30" si="29">AP14+AQ14+AR14</f>
        <v>748000</v>
      </c>
      <c r="AT14" s="584">
        <f t="shared" ref="AT14:AT19" si="30">AS14/(S14/100)</f>
        <v>20.053619302949063</v>
      </c>
      <c r="AU14" s="585"/>
      <c r="AV14" s="584">
        <f t="shared" ref="AV14:AV22" si="31">AM14+AS14</f>
        <v>2064000</v>
      </c>
      <c r="AW14" s="584">
        <f t="shared" ref="AW14:AW22" si="32">AV14/(S14/100)</f>
        <v>55.335120643431637</v>
      </c>
      <c r="AX14" s="585"/>
      <c r="AY14" s="584">
        <f t="shared" ref="AY14:AY22" si="33">AG14+AV14</f>
        <v>3730000</v>
      </c>
      <c r="AZ14" s="584">
        <f t="shared" ref="AZ14:AZ22" si="34">AY14/(S14/100)</f>
        <v>100</v>
      </c>
      <c r="BB14" s="95">
        <f t="shared" ref="BB14:BB30" si="35">S14-AY14</f>
        <v>0</v>
      </c>
      <c r="BC14" s="96">
        <f t="shared" ref="BC14:BC30" si="36">BB14/(S14/100)</f>
        <v>0</v>
      </c>
      <c r="BD14" s="96">
        <f t="shared" ref="BD14:BD30" si="37">S14-BB14</f>
        <v>3730000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57</v>
      </c>
      <c r="F15" s="76"/>
      <c r="G15" s="79"/>
      <c r="H15" s="80"/>
      <c r="I15" s="81"/>
      <c r="J15" s="78"/>
      <c r="K15" s="82"/>
      <c r="L15" s="83"/>
      <c r="M15" s="77"/>
      <c r="N15" s="84" t="s">
        <v>138</v>
      </c>
      <c r="O15" s="98">
        <v>3457000</v>
      </c>
      <c r="P15" s="99">
        <f t="shared" ref="P15:S18" si="38">P16</f>
        <v>3730000</v>
      </c>
      <c r="Q15" s="99">
        <f t="shared" si="38"/>
        <v>3169000</v>
      </c>
      <c r="R15" s="99">
        <f t="shared" si="38"/>
        <v>3306000</v>
      </c>
      <c r="S15" s="586">
        <f t="shared" si="38"/>
        <v>3730000</v>
      </c>
      <c r="T15" s="586"/>
      <c r="U15" s="586">
        <f t="shared" ref="U15:V18" si="39">U16</f>
        <v>123000</v>
      </c>
      <c r="V15" s="586">
        <f t="shared" si="39"/>
        <v>79000</v>
      </c>
      <c r="W15" s="586">
        <f>W428+W16+W118+W174+W372</f>
        <v>609000</v>
      </c>
      <c r="X15" s="586">
        <f t="shared" si="21"/>
        <v>811000</v>
      </c>
      <c r="Y15" s="586">
        <f t="shared" si="22"/>
        <v>21.742627345844504</v>
      </c>
      <c r="Z15" s="582"/>
      <c r="AA15" s="586">
        <f t="shared" ref="AA15:AB18" si="40">AA16</f>
        <v>287000</v>
      </c>
      <c r="AB15" s="586">
        <f t="shared" si="40"/>
        <v>284000</v>
      </c>
      <c r="AC15" s="586">
        <f>AC428+AC16+AC118+AC174+AC372</f>
        <v>284000</v>
      </c>
      <c r="AD15" s="586">
        <f t="shared" si="23"/>
        <v>855000</v>
      </c>
      <c r="AE15" s="586">
        <f t="shared" si="24"/>
        <v>22.922252010723859</v>
      </c>
      <c r="AF15" s="582"/>
      <c r="AG15" s="586">
        <f t="shared" si="25"/>
        <v>1666000</v>
      </c>
      <c r="AH15" s="586">
        <f t="shared" si="26"/>
        <v>44.664879356568363</v>
      </c>
      <c r="AI15" s="582"/>
      <c r="AJ15" s="586">
        <f t="shared" ref="AJ15:AK18" si="41">AJ16</f>
        <v>427000</v>
      </c>
      <c r="AK15" s="586">
        <f t="shared" si="41"/>
        <v>426000</v>
      </c>
      <c r="AL15" s="586">
        <f>AL428+AL16+AL118+AL174+AL372</f>
        <v>463000</v>
      </c>
      <c r="AM15" s="586">
        <f t="shared" si="27"/>
        <v>1316000</v>
      </c>
      <c r="AN15" s="586">
        <f t="shared" si="28"/>
        <v>35.281501340482571</v>
      </c>
      <c r="AO15" s="582"/>
      <c r="AP15" s="586">
        <f t="shared" ref="AP15:AQ18" si="42">AP16</f>
        <v>210000</v>
      </c>
      <c r="AQ15" s="586">
        <f t="shared" si="42"/>
        <v>206000</v>
      </c>
      <c r="AR15" s="586">
        <f>AR428+AR16+AR118+AR174+AR372</f>
        <v>332000</v>
      </c>
      <c r="AS15" s="586">
        <f t="shared" si="29"/>
        <v>748000</v>
      </c>
      <c r="AT15" s="586">
        <f t="shared" si="30"/>
        <v>20.053619302949063</v>
      </c>
      <c r="AU15" s="582"/>
      <c r="AV15" s="586">
        <f t="shared" si="31"/>
        <v>2064000</v>
      </c>
      <c r="AW15" s="586">
        <f t="shared" si="32"/>
        <v>55.335120643431637</v>
      </c>
      <c r="AX15" s="582"/>
      <c r="AY15" s="586">
        <f t="shared" si="33"/>
        <v>3730000</v>
      </c>
      <c r="AZ15" s="586">
        <f t="shared" si="34"/>
        <v>100</v>
      </c>
      <c r="BB15" s="98">
        <f t="shared" si="35"/>
        <v>0</v>
      </c>
      <c r="BC15" s="99">
        <f t="shared" si="36"/>
        <v>0</v>
      </c>
      <c r="BD15" s="99">
        <f t="shared" si="37"/>
        <v>3730000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2</v>
      </c>
      <c r="G16" s="79"/>
      <c r="H16" s="80"/>
      <c r="I16" s="81"/>
      <c r="J16" s="78"/>
      <c r="K16" s="82"/>
      <c r="L16" s="83"/>
      <c r="M16" s="77"/>
      <c r="N16" s="101" t="s">
        <v>139</v>
      </c>
      <c r="O16" s="102">
        <v>3457000</v>
      </c>
      <c r="P16" s="103">
        <f t="shared" si="38"/>
        <v>3730000</v>
      </c>
      <c r="Q16" s="125">
        <f t="shared" si="38"/>
        <v>3169000</v>
      </c>
      <c r="R16" s="126">
        <f t="shared" si="38"/>
        <v>3306000</v>
      </c>
      <c r="S16" s="587">
        <f t="shared" si="38"/>
        <v>3730000</v>
      </c>
      <c r="T16" s="587"/>
      <c r="U16" s="587">
        <f t="shared" si="39"/>
        <v>123000</v>
      </c>
      <c r="V16" s="587">
        <f t="shared" si="39"/>
        <v>79000</v>
      </c>
      <c r="W16" s="587">
        <f>W429+W17+W119+W175+W373</f>
        <v>609000</v>
      </c>
      <c r="X16" s="587">
        <f t="shared" si="21"/>
        <v>811000</v>
      </c>
      <c r="Y16" s="587">
        <f t="shared" si="22"/>
        <v>21.742627345844504</v>
      </c>
      <c r="Z16" s="582"/>
      <c r="AA16" s="587">
        <f t="shared" si="40"/>
        <v>287000</v>
      </c>
      <c r="AB16" s="587">
        <f t="shared" si="40"/>
        <v>284000</v>
      </c>
      <c r="AC16" s="587">
        <f>AC429+AC17+AC119+AC175+AC373</f>
        <v>284000</v>
      </c>
      <c r="AD16" s="587">
        <f t="shared" si="23"/>
        <v>855000</v>
      </c>
      <c r="AE16" s="587">
        <f t="shared" si="24"/>
        <v>22.922252010723859</v>
      </c>
      <c r="AF16" s="582"/>
      <c r="AG16" s="587">
        <f t="shared" si="25"/>
        <v>1666000</v>
      </c>
      <c r="AH16" s="587">
        <f t="shared" si="26"/>
        <v>44.664879356568363</v>
      </c>
      <c r="AI16" s="582"/>
      <c r="AJ16" s="587">
        <f t="shared" si="41"/>
        <v>427000</v>
      </c>
      <c r="AK16" s="587">
        <f t="shared" si="41"/>
        <v>426000</v>
      </c>
      <c r="AL16" s="587">
        <f>AL429+AL17+AL119+AL175+AL373</f>
        <v>463000</v>
      </c>
      <c r="AM16" s="587">
        <f t="shared" si="27"/>
        <v>1316000</v>
      </c>
      <c r="AN16" s="587">
        <f t="shared" si="28"/>
        <v>35.281501340482571</v>
      </c>
      <c r="AO16" s="582"/>
      <c r="AP16" s="587">
        <f t="shared" si="42"/>
        <v>210000</v>
      </c>
      <c r="AQ16" s="587">
        <f t="shared" si="42"/>
        <v>206000</v>
      </c>
      <c r="AR16" s="587">
        <f>AR429+AR17+AR119+AR175+AR373</f>
        <v>332000</v>
      </c>
      <c r="AS16" s="587">
        <f t="shared" si="29"/>
        <v>748000</v>
      </c>
      <c r="AT16" s="587">
        <f t="shared" si="30"/>
        <v>20.053619302949063</v>
      </c>
      <c r="AU16" s="582"/>
      <c r="AV16" s="587">
        <f t="shared" si="31"/>
        <v>2064000</v>
      </c>
      <c r="AW16" s="587">
        <f t="shared" si="32"/>
        <v>55.335120643431637</v>
      </c>
      <c r="AX16" s="582"/>
      <c r="AY16" s="587">
        <f t="shared" si="33"/>
        <v>3730000</v>
      </c>
      <c r="AZ16" s="587">
        <f t="shared" si="34"/>
        <v>100</v>
      </c>
      <c r="BB16" s="102">
        <f t="shared" si="35"/>
        <v>0</v>
      </c>
      <c r="BC16" s="103">
        <f t="shared" si="36"/>
        <v>0</v>
      </c>
      <c r="BD16" s="103">
        <f t="shared" si="37"/>
        <v>3730000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0</v>
      </c>
      <c r="H17" s="105"/>
      <c r="I17" s="81"/>
      <c r="J17" s="78"/>
      <c r="K17" s="82"/>
      <c r="L17" s="83"/>
      <c r="M17" s="77"/>
      <c r="N17" s="101" t="s">
        <v>139</v>
      </c>
      <c r="O17" s="102">
        <v>3457000</v>
      </c>
      <c r="P17" s="103">
        <f t="shared" si="38"/>
        <v>3730000</v>
      </c>
      <c r="Q17" s="125">
        <f t="shared" si="38"/>
        <v>3169000</v>
      </c>
      <c r="R17" s="126">
        <f t="shared" si="38"/>
        <v>3306000</v>
      </c>
      <c r="S17" s="587">
        <f t="shared" si="38"/>
        <v>3730000</v>
      </c>
      <c r="T17" s="587"/>
      <c r="U17" s="587">
        <f t="shared" si="39"/>
        <v>123000</v>
      </c>
      <c r="V17" s="587">
        <f t="shared" si="39"/>
        <v>79000</v>
      </c>
      <c r="W17" s="587">
        <f>W430+W18+W120+W176+W374</f>
        <v>609000</v>
      </c>
      <c r="X17" s="587">
        <f t="shared" si="21"/>
        <v>811000</v>
      </c>
      <c r="Y17" s="587">
        <f t="shared" si="22"/>
        <v>21.742627345844504</v>
      </c>
      <c r="Z17" s="582"/>
      <c r="AA17" s="587">
        <f t="shared" si="40"/>
        <v>287000</v>
      </c>
      <c r="AB17" s="587">
        <f t="shared" si="40"/>
        <v>284000</v>
      </c>
      <c r="AC17" s="587">
        <f>AC430+AC18+AC120+AC176+AC374</f>
        <v>284000</v>
      </c>
      <c r="AD17" s="587">
        <f t="shared" si="23"/>
        <v>855000</v>
      </c>
      <c r="AE17" s="587">
        <f t="shared" si="24"/>
        <v>22.922252010723859</v>
      </c>
      <c r="AF17" s="582"/>
      <c r="AG17" s="587">
        <f t="shared" si="25"/>
        <v>1666000</v>
      </c>
      <c r="AH17" s="587">
        <f t="shared" si="26"/>
        <v>44.664879356568363</v>
      </c>
      <c r="AI17" s="582"/>
      <c r="AJ17" s="587">
        <f t="shared" si="41"/>
        <v>427000</v>
      </c>
      <c r="AK17" s="587">
        <f t="shared" si="41"/>
        <v>426000</v>
      </c>
      <c r="AL17" s="587">
        <f>AL430+AL18+AL120+AL176+AL374</f>
        <v>463000</v>
      </c>
      <c r="AM17" s="587">
        <f t="shared" si="27"/>
        <v>1316000</v>
      </c>
      <c r="AN17" s="587">
        <f t="shared" si="28"/>
        <v>35.281501340482571</v>
      </c>
      <c r="AO17" s="582"/>
      <c r="AP17" s="587">
        <f t="shared" si="42"/>
        <v>210000</v>
      </c>
      <c r="AQ17" s="587">
        <f t="shared" si="42"/>
        <v>206000</v>
      </c>
      <c r="AR17" s="587">
        <f>AR430+AR18+AR120+AR176+AR374</f>
        <v>332000</v>
      </c>
      <c r="AS17" s="587">
        <f t="shared" si="29"/>
        <v>748000</v>
      </c>
      <c r="AT17" s="587">
        <f t="shared" si="30"/>
        <v>20.053619302949063</v>
      </c>
      <c r="AU17" s="582"/>
      <c r="AV17" s="587">
        <f t="shared" si="31"/>
        <v>2064000</v>
      </c>
      <c r="AW17" s="587">
        <f t="shared" si="32"/>
        <v>55.335120643431637</v>
      </c>
      <c r="AX17" s="582"/>
      <c r="AY17" s="587">
        <f t="shared" si="33"/>
        <v>3730000</v>
      </c>
      <c r="AZ17" s="587">
        <f t="shared" si="34"/>
        <v>100</v>
      </c>
      <c r="BB17" s="102">
        <f t="shared" si="35"/>
        <v>0</v>
      </c>
      <c r="BC17" s="103">
        <f t="shared" si="36"/>
        <v>0</v>
      </c>
      <c r="BD17" s="103">
        <f t="shared" si="37"/>
        <v>3730000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139</v>
      </c>
      <c r="O18" s="102">
        <v>3457000</v>
      </c>
      <c r="P18" s="103">
        <f t="shared" si="38"/>
        <v>3730000</v>
      </c>
      <c r="Q18" s="125">
        <f t="shared" si="38"/>
        <v>3169000</v>
      </c>
      <c r="R18" s="126">
        <f t="shared" si="38"/>
        <v>3306000</v>
      </c>
      <c r="S18" s="587">
        <f t="shared" si="38"/>
        <v>3730000</v>
      </c>
      <c r="T18" s="587"/>
      <c r="U18" s="587">
        <f t="shared" si="39"/>
        <v>123000</v>
      </c>
      <c r="V18" s="587">
        <f t="shared" si="39"/>
        <v>79000</v>
      </c>
      <c r="W18" s="587">
        <f>W431+W19+W121+W177+W375</f>
        <v>609000</v>
      </c>
      <c r="X18" s="587">
        <f t="shared" si="21"/>
        <v>811000</v>
      </c>
      <c r="Y18" s="587">
        <f t="shared" si="22"/>
        <v>21.742627345844504</v>
      </c>
      <c r="Z18" s="582"/>
      <c r="AA18" s="587">
        <f t="shared" si="40"/>
        <v>287000</v>
      </c>
      <c r="AB18" s="587">
        <f t="shared" si="40"/>
        <v>284000</v>
      </c>
      <c r="AC18" s="587">
        <f>AC431+AC19+AC121+AC177+AC375</f>
        <v>284000</v>
      </c>
      <c r="AD18" s="587">
        <f t="shared" si="23"/>
        <v>855000</v>
      </c>
      <c r="AE18" s="587">
        <f t="shared" si="24"/>
        <v>22.922252010723859</v>
      </c>
      <c r="AF18" s="582"/>
      <c r="AG18" s="587">
        <f t="shared" si="25"/>
        <v>1666000</v>
      </c>
      <c r="AH18" s="587">
        <f t="shared" si="26"/>
        <v>44.664879356568363</v>
      </c>
      <c r="AI18" s="582"/>
      <c r="AJ18" s="587">
        <f t="shared" si="41"/>
        <v>427000</v>
      </c>
      <c r="AK18" s="587">
        <f t="shared" si="41"/>
        <v>426000</v>
      </c>
      <c r="AL18" s="587">
        <f>AL431+AL19+AL121+AL177+AL375</f>
        <v>463000</v>
      </c>
      <c r="AM18" s="587">
        <f t="shared" si="27"/>
        <v>1316000</v>
      </c>
      <c r="AN18" s="587">
        <f t="shared" si="28"/>
        <v>35.281501340482571</v>
      </c>
      <c r="AO18" s="582"/>
      <c r="AP18" s="587">
        <f t="shared" si="42"/>
        <v>210000</v>
      </c>
      <c r="AQ18" s="587">
        <f t="shared" si="42"/>
        <v>206000</v>
      </c>
      <c r="AR18" s="587">
        <f>AR431+AR19+AR121+AR177+AR375</f>
        <v>332000</v>
      </c>
      <c r="AS18" s="587">
        <f t="shared" si="29"/>
        <v>748000</v>
      </c>
      <c r="AT18" s="587">
        <f t="shared" si="30"/>
        <v>20.053619302949063</v>
      </c>
      <c r="AU18" s="582"/>
      <c r="AV18" s="587">
        <f t="shared" si="31"/>
        <v>2064000</v>
      </c>
      <c r="AW18" s="587">
        <f t="shared" si="32"/>
        <v>55.335120643431637</v>
      </c>
      <c r="AX18" s="582"/>
      <c r="AY18" s="587">
        <f t="shared" si="33"/>
        <v>3730000</v>
      </c>
      <c r="AZ18" s="587">
        <f t="shared" si="34"/>
        <v>100</v>
      </c>
      <c r="BB18" s="102">
        <f t="shared" si="35"/>
        <v>0</v>
      </c>
      <c r="BC18" s="103">
        <f t="shared" si="36"/>
        <v>0</v>
      </c>
      <c r="BD18" s="103">
        <f t="shared" si="37"/>
        <v>3730000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3457000</v>
      </c>
      <c r="P19" s="121">
        <f>P20+P22+P24+P29</f>
        <v>3730000</v>
      </c>
      <c r="Q19" s="122">
        <f>Q20+Q22+Q24+Q29</f>
        <v>3169000</v>
      </c>
      <c r="R19" s="123">
        <f>R20+R22+R24+R29</f>
        <v>3306000</v>
      </c>
      <c r="S19" s="588">
        <f>S20+S22+S24+S29</f>
        <v>3730000</v>
      </c>
      <c r="T19" s="588"/>
      <c r="U19" s="588">
        <f>U20+U22+U24+U29</f>
        <v>123000</v>
      </c>
      <c r="V19" s="588">
        <f>V20+V22+V24+V29</f>
        <v>79000</v>
      </c>
      <c r="W19" s="588">
        <f>W20+W22+W24+W29</f>
        <v>609000</v>
      </c>
      <c r="X19" s="588">
        <f t="shared" si="21"/>
        <v>811000</v>
      </c>
      <c r="Y19" s="588">
        <f t="shared" si="22"/>
        <v>21.742627345844504</v>
      </c>
      <c r="Z19" s="582"/>
      <c r="AA19" s="588">
        <f>AA20+AA22+AA24+AA29</f>
        <v>287000</v>
      </c>
      <c r="AB19" s="588">
        <f>AB20+AB22+AB24+AB29</f>
        <v>284000</v>
      </c>
      <c r="AC19" s="588">
        <f>AC20+AC22+AC24+AC29</f>
        <v>284000</v>
      </c>
      <c r="AD19" s="588">
        <f t="shared" si="23"/>
        <v>855000</v>
      </c>
      <c r="AE19" s="588">
        <f t="shared" si="24"/>
        <v>22.922252010723859</v>
      </c>
      <c r="AF19" s="582"/>
      <c r="AG19" s="588">
        <f t="shared" si="25"/>
        <v>1666000</v>
      </c>
      <c r="AH19" s="588">
        <f t="shared" si="26"/>
        <v>44.664879356568363</v>
      </c>
      <c r="AI19" s="582"/>
      <c r="AJ19" s="588">
        <f>AJ20+AJ22+AJ24+AJ29</f>
        <v>427000</v>
      </c>
      <c r="AK19" s="588">
        <f>AK20+AK22+AK24+AK29</f>
        <v>426000</v>
      </c>
      <c r="AL19" s="588">
        <f>AL20+AL22+AL24+AL29</f>
        <v>463000</v>
      </c>
      <c r="AM19" s="588">
        <f t="shared" si="27"/>
        <v>1316000</v>
      </c>
      <c r="AN19" s="588">
        <f t="shared" si="28"/>
        <v>35.281501340482571</v>
      </c>
      <c r="AO19" s="582"/>
      <c r="AP19" s="588">
        <f>AP20+AP22+AP24+AP29</f>
        <v>210000</v>
      </c>
      <c r="AQ19" s="588">
        <f>AQ20+AQ22+AQ24+AQ29</f>
        <v>206000</v>
      </c>
      <c r="AR19" s="588">
        <f>AR20+AR22+AR24+AR29</f>
        <v>332000</v>
      </c>
      <c r="AS19" s="588">
        <f t="shared" si="29"/>
        <v>748000</v>
      </c>
      <c r="AT19" s="588">
        <f t="shared" si="30"/>
        <v>20.053619302949063</v>
      </c>
      <c r="AU19" s="582"/>
      <c r="AV19" s="588">
        <f t="shared" si="31"/>
        <v>2064000</v>
      </c>
      <c r="AW19" s="588">
        <f t="shared" si="32"/>
        <v>55.335120643431637</v>
      </c>
      <c r="AX19" s="582"/>
      <c r="AY19" s="588">
        <f t="shared" si="33"/>
        <v>3730000</v>
      </c>
      <c r="AZ19" s="588">
        <f t="shared" si="34"/>
        <v>100</v>
      </c>
      <c r="BB19" s="120">
        <f t="shared" si="35"/>
        <v>0</v>
      </c>
      <c r="BC19" s="121">
        <f t="shared" si="36"/>
        <v>0</v>
      </c>
      <c r="BD19" s="121">
        <f t="shared" si="37"/>
        <v>3730000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790000</v>
      </c>
      <c r="P20" s="103">
        <f>P21</f>
        <v>1317000</v>
      </c>
      <c r="Q20" s="125">
        <f>Q21</f>
        <v>1438000</v>
      </c>
      <c r="R20" s="126">
        <f>R21</f>
        <v>1557000</v>
      </c>
      <c r="S20" s="587">
        <f>S21</f>
        <v>1317000</v>
      </c>
      <c r="T20" s="587"/>
      <c r="U20" s="587">
        <f>U21</f>
        <v>104000</v>
      </c>
      <c r="V20" s="587">
        <f>V21</f>
        <v>66000</v>
      </c>
      <c r="W20" s="587">
        <f>W21</f>
        <v>129000</v>
      </c>
      <c r="X20" s="587">
        <f t="shared" si="21"/>
        <v>299000</v>
      </c>
      <c r="Y20" s="587">
        <f t="shared" si="22"/>
        <v>22.703113135914958</v>
      </c>
      <c r="Z20" s="582"/>
      <c r="AA20" s="587">
        <f>AA21</f>
        <v>120000</v>
      </c>
      <c r="AB20" s="587">
        <f>AB21</f>
        <v>123000</v>
      </c>
      <c r="AC20" s="587">
        <f>AC21</f>
        <v>123000</v>
      </c>
      <c r="AD20" s="587">
        <f t="shared" si="23"/>
        <v>366000</v>
      </c>
      <c r="AE20" s="589">
        <f>AD20/(P20/100)</f>
        <v>27.790432801822323</v>
      </c>
      <c r="AF20" s="582"/>
      <c r="AG20" s="587">
        <f t="shared" si="25"/>
        <v>665000</v>
      </c>
      <c r="AH20" s="587">
        <f t="shared" si="26"/>
        <v>50.493545937737281</v>
      </c>
      <c r="AI20" s="582"/>
      <c r="AJ20" s="587">
        <f>AJ21</f>
        <v>119000</v>
      </c>
      <c r="AK20" s="587">
        <f>AK21</f>
        <v>119000</v>
      </c>
      <c r="AL20" s="587">
        <f>AL21</f>
        <v>119000</v>
      </c>
      <c r="AM20" s="587">
        <f t="shared" si="27"/>
        <v>357000</v>
      </c>
      <c r="AN20" s="589">
        <f>AM20/(P20/100)</f>
        <v>27.107061503416855</v>
      </c>
      <c r="AO20" s="582"/>
      <c r="AP20" s="587">
        <f>AP21</f>
        <v>88000</v>
      </c>
      <c r="AQ20" s="587">
        <f>AQ21</f>
        <v>88000</v>
      </c>
      <c r="AR20" s="587">
        <f>AR21</f>
        <v>119000</v>
      </c>
      <c r="AS20" s="587">
        <f t="shared" si="29"/>
        <v>295000</v>
      </c>
      <c r="AT20" s="589">
        <f>AS20/(P20/100)</f>
        <v>22.399392558845861</v>
      </c>
      <c r="AU20" s="582"/>
      <c r="AV20" s="587">
        <f t="shared" si="31"/>
        <v>652000</v>
      </c>
      <c r="AW20" s="587">
        <f t="shared" si="32"/>
        <v>49.506454062262719</v>
      </c>
      <c r="AX20" s="582"/>
      <c r="AY20" s="587">
        <f t="shared" si="33"/>
        <v>1317000</v>
      </c>
      <c r="AZ20" s="587">
        <f t="shared" si="34"/>
        <v>100</v>
      </c>
      <c r="BB20" s="102">
        <f t="shared" si="35"/>
        <v>0</v>
      </c>
      <c r="BC20" s="103">
        <f t="shared" si="36"/>
        <v>0</v>
      </c>
      <c r="BD20" s="103">
        <f t="shared" si="37"/>
        <v>1317000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790000</v>
      </c>
      <c r="P21" s="117">
        <v>1317000</v>
      </c>
      <c r="Q21" s="117">
        <v>1438000</v>
      </c>
      <c r="R21" s="117">
        <v>1557000</v>
      </c>
      <c r="S21" s="590">
        <v>1317000</v>
      </c>
      <c r="T21" s="590"/>
      <c r="U21" s="591">
        <v>104000</v>
      </c>
      <c r="V21" s="591">
        <v>66000</v>
      </c>
      <c r="W21" s="591">
        <v>129000</v>
      </c>
      <c r="X21" s="590">
        <f>U21+V21+W21</f>
        <v>299000</v>
      </c>
      <c r="Y21" s="590">
        <f>X21/(S21/100)</f>
        <v>22.703113135914958</v>
      </c>
      <c r="Z21" s="582"/>
      <c r="AA21" s="591">
        <v>120000</v>
      </c>
      <c r="AB21" s="591">
        <v>123000</v>
      </c>
      <c r="AC21" s="591">
        <v>123000</v>
      </c>
      <c r="AD21" s="590">
        <f t="shared" si="23"/>
        <v>366000</v>
      </c>
      <c r="AE21" s="589">
        <f>AD21/(P21/100)</f>
        <v>27.790432801822323</v>
      </c>
      <c r="AF21" s="582"/>
      <c r="AG21" s="590">
        <f>X21+AD21</f>
        <v>665000</v>
      </c>
      <c r="AH21" s="590">
        <f>AG21/(S21/100)</f>
        <v>50.493545937737281</v>
      </c>
      <c r="AI21" s="582"/>
      <c r="AJ21" s="591">
        <v>119000</v>
      </c>
      <c r="AK21" s="591">
        <v>119000</v>
      </c>
      <c r="AL21" s="591">
        <v>119000</v>
      </c>
      <c r="AM21" s="590">
        <f t="shared" si="27"/>
        <v>357000</v>
      </c>
      <c r="AN21" s="589">
        <f>AM21/(P21/100)</f>
        <v>27.107061503416855</v>
      </c>
      <c r="AO21" s="582"/>
      <c r="AP21" s="591">
        <v>88000</v>
      </c>
      <c r="AQ21" s="591">
        <v>88000</v>
      </c>
      <c r="AR21" s="591">
        <v>119000</v>
      </c>
      <c r="AS21" s="590">
        <f t="shared" si="29"/>
        <v>295000</v>
      </c>
      <c r="AT21" s="589">
        <f>AS21/(P21/100)</f>
        <v>22.399392558845861</v>
      </c>
      <c r="AU21" s="582"/>
      <c r="AV21" s="590">
        <f>AM21+AS21</f>
        <v>652000</v>
      </c>
      <c r="AW21" s="590">
        <f>AV21/(S21/100)</f>
        <v>49.506454062262719</v>
      </c>
      <c r="AX21" s="582"/>
      <c r="AY21" s="590">
        <f>AG21+AV21</f>
        <v>1317000</v>
      </c>
      <c r="AZ21" s="590">
        <f>AY21/(S21/100)</f>
        <v>100</v>
      </c>
      <c r="BB21" s="117">
        <f t="shared" si="35"/>
        <v>0</v>
      </c>
      <c r="BC21" s="117">
        <f t="shared" si="36"/>
        <v>0</v>
      </c>
      <c r="BD21" s="117">
        <f t="shared" si="37"/>
        <v>1317000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124" t="s">
        <v>64</v>
      </c>
      <c r="K22" s="82"/>
      <c r="L22" s="83"/>
      <c r="M22" s="77"/>
      <c r="N22" s="101" t="s">
        <v>65</v>
      </c>
      <c r="O22" s="103">
        <v>152000</v>
      </c>
      <c r="P22" s="103">
        <f>P23</f>
        <v>202000</v>
      </c>
      <c r="Q22" s="125">
        <f>Q23</f>
        <v>220000</v>
      </c>
      <c r="R22" s="126">
        <f>R23</f>
        <v>238000</v>
      </c>
      <c r="S22" s="587">
        <f>S23</f>
        <v>202000</v>
      </c>
      <c r="T22" s="587"/>
      <c r="U22" s="587">
        <f>U23</f>
        <v>19000</v>
      </c>
      <c r="V22" s="587">
        <f>V23</f>
        <v>13000</v>
      </c>
      <c r="W22" s="587">
        <f>W23</f>
        <v>26000</v>
      </c>
      <c r="X22" s="587">
        <f t="shared" si="21"/>
        <v>58000</v>
      </c>
      <c r="Y22" s="587">
        <f t="shared" si="22"/>
        <v>28.712871287128714</v>
      </c>
      <c r="Z22" s="582"/>
      <c r="AA22" s="587">
        <f>AA23</f>
        <v>16000</v>
      </c>
      <c r="AB22" s="587">
        <f>AB23</f>
        <v>16000</v>
      </c>
      <c r="AC22" s="587">
        <f>AC23</f>
        <v>16000</v>
      </c>
      <c r="AD22" s="587">
        <f t="shared" si="23"/>
        <v>48000</v>
      </c>
      <c r="AE22" s="589">
        <f>AD22/(P22/100)</f>
        <v>23.762376237623762</v>
      </c>
      <c r="AF22" s="582"/>
      <c r="AG22" s="587">
        <f t="shared" si="25"/>
        <v>106000</v>
      </c>
      <c r="AH22" s="587">
        <f t="shared" si="26"/>
        <v>52.475247524752476</v>
      </c>
      <c r="AI22" s="582"/>
      <c r="AJ22" s="587">
        <f>AJ23</f>
        <v>18000</v>
      </c>
      <c r="AK22" s="587">
        <f>AK23</f>
        <v>18000</v>
      </c>
      <c r="AL22" s="587">
        <f>AL23</f>
        <v>18000</v>
      </c>
      <c r="AM22" s="587">
        <f t="shared" si="27"/>
        <v>54000</v>
      </c>
      <c r="AN22" s="589">
        <f>AM22/(P22/100)</f>
        <v>26.732673267326732</v>
      </c>
      <c r="AO22" s="582"/>
      <c r="AP22" s="587">
        <f>AP23</f>
        <v>16000</v>
      </c>
      <c r="AQ22" s="587">
        <f>AQ23</f>
        <v>12000</v>
      </c>
      <c r="AR22" s="587">
        <f>AR23</f>
        <v>14000</v>
      </c>
      <c r="AS22" s="587">
        <f t="shared" si="29"/>
        <v>42000</v>
      </c>
      <c r="AT22" s="589">
        <f>AS22/(P22/100)</f>
        <v>20.792079207920793</v>
      </c>
      <c r="AU22" s="582"/>
      <c r="AV22" s="587">
        <f t="shared" si="31"/>
        <v>96000</v>
      </c>
      <c r="AW22" s="587">
        <f t="shared" si="32"/>
        <v>47.524752475247524</v>
      </c>
      <c r="AX22" s="582"/>
      <c r="AY22" s="587">
        <f t="shared" si="33"/>
        <v>202000</v>
      </c>
      <c r="AZ22" s="587">
        <f t="shared" si="34"/>
        <v>100</v>
      </c>
      <c r="BB22" s="102">
        <f t="shared" si="35"/>
        <v>0</v>
      </c>
      <c r="BC22" s="103">
        <f t="shared" si="36"/>
        <v>0</v>
      </c>
      <c r="BD22" s="103">
        <f t="shared" si="37"/>
        <v>202000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1</v>
      </c>
      <c r="L23" s="83"/>
      <c r="M23" s="77"/>
      <c r="N23" s="128" t="s">
        <v>62</v>
      </c>
      <c r="O23" s="117">
        <v>152000</v>
      </c>
      <c r="P23" s="117">
        <v>202000</v>
      </c>
      <c r="Q23" s="117">
        <v>220000</v>
      </c>
      <c r="R23" s="117">
        <v>238000</v>
      </c>
      <c r="S23" s="590">
        <v>202000</v>
      </c>
      <c r="T23" s="590"/>
      <c r="U23" s="591">
        <v>19000</v>
      </c>
      <c r="V23" s="591">
        <v>13000</v>
      </c>
      <c r="W23" s="591">
        <v>26000</v>
      </c>
      <c r="X23" s="590">
        <f>U23+V23+W23</f>
        <v>58000</v>
      </c>
      <c r="Y23" s="590">
        <f>X23/(S23/100)</f>
        <v>28.712871287128714</v>
      </c>
      <c r="Z23" s="582"/>
      <c r="AA23" s="591">
        <v>16000</v>
      </c>
      <c r="AB23" s="591">
        <v>16000</v>
      </c>
      <c r="AC23" s="591">
        <v>16000</v>
      </c>
      <c r="AD23" s="590">
        <f t="shared" si="23"/>
        <v>48000</v>
      </c>
      <c r="AE23" s="589">
        <f>AD23/(P23/100)</f>
        <v>23.762376237623762</v>
      </c>
      <c r="AF23" s="582"/>
      <c r="AG23" s="590">
        <f>X23+AD23</f>
        <v>106000</v>
      </c>
      <c r="AH23" s="590">
        <f>AG23/(S23/100)</f>
        <v>52.475247524752476</v>
      </c>
      <c r="AI23" s="582"/>
      <c r="AJ23" s="591">
        <v>18000</v>
      </c>
      <c r="AK23" s="591">
        <v>18000</v>
      </c>
      <c r="AL23" s="591">
        <v>18000</v>
      </c>
      <c r="AM23" s="590">
        <f t="shared" si="27"/>
        <v>54000</v>
      </c>
      <c r="AN23" s="589">
        <f>AM23/(P23/100)</f>
        <v>26.732673267326732</v>
      </c>
      <c r="AO23" s="582"/>
      <c r="AP23" s="591">
        <v>16000</v>
      </c>
      <c r="AQ23" s="591">
        <v>12000</v>
      </c>
      <c r="AR23" s="591">
        <v>14000</v>
      </c>
      <c r="AS23" s="590">
        <f t="shared" si="29"/>
        <v>42000</v>
      </c>
      <c r="AT23" s="589">
        <f>AS23/(P23/100)</f>
        <v>20.792079207920793</v>
      </c>
      <c r="AU23" s="582"/>
      <c r="AV23" s="590">
        <f>AM23+AS23</f>
        <v>96000</v>
      </c>
      <c r="AW23" s="590">
        <f>AV23/(S23/100)</f>
        <v>47.524752475247524</v>
      </c>
      <c r="AX23" s="582"/>
      <c r="AY23" s="590">
        <f>AG23+AV23</f>
        <v>202000</v>
      </c>
      <c r="AZ23" s="590">
        <f>AY23/(S23/100)</f>
        <v>100</v>
      </c>
      <c r="BB23" s="117">
        <f t="shared" si="35"/>
        <v>0</v>
      </c>
      <c r="BC23" s="117">
        <f t="shared" si="36"/>
        <v>0</v>
      </c>
      <c r="BD23" s="117">
        <f t="shared" si="37"/>
        <v>202000</v>
      </c>
      <c r="BE23" s="93"/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52</v>
      </c>
      <c r="K24" s="82"/>
      <c r="L24" s="83"/>
      <c r="M24" s="77"/>
      <c r="N24" s="101" t="s">
        <v>53</v>
      </c>
      <c r="O24" s="102">
        <v>15000</v>
      </c>
      <c r="P24" s="103">
        <f>P25+P26+P27+P28</f>
        <v>11000</v>
      </c>
      <c r="Q24" s="125">
        <f>Q25+Q26+Q27+Q28</f>
        <v>11000</v>
      </c>
      <c r="R24" s="126">
        <f>R25+R26+R27+R28</f>
        <v>11000</v>
      </c>
      <c r="S24" s="587">
        <f>S25+S26+S27+S28</f>
        <v>11000</v>
      </c>
      <c r="T24" s="587"/>
      <c r="U24" s="587">
        <f>U25+U26+U27+U28</f>
        <v>0</v>
      </c>
      <c r="V24" s="587">
        <f>V25+V26+V27+V28</f>
        <v>0</v>
      </c>
      <c r="W24" s="587">
        <f>W25+W26+W27+W28</f>
        <v>4000</v>
      </c>
      <c r="X24" s="587">
        <f t="shared" ref="X24:X30" si="43">U24+V24+W24</f>
        <v>4000</v>
      </c>
      <c r="Y24" s="587">
        <f t="shared" ref="Y24:Y30" si="44">X24/(S24/100)</f>
        <v>36.363636363636367</v>
      </c>
      <c r="Z24" s="582"/>
      <c r="AA24" s="587">
        <f>AA25+AA26+AA27+AA28</f>
        <v>6000</v>
      </c>
      <c r="AB24" s="587">
        <f>AB25+AB26+AB27+AB28</f>
        <v>0</v>
      </c>
      <c r="AC24" s="587">
        <f>AC25+AC26+AC27+AC28</f>
        <v>0</v>
      </c>
      <c r="AD24" s="587">
        <f t="shared" si="23"/>
        <v>6000</v>
      </c>
      <c r="AE24" s="587">
        <f t="shared" ref="AE24:AE30" si="45">AD24/(S24/100)</f>
        <v>54.545454545454547</v>
      </c>
      <c r="AF24" s="582"/>
      <c r="AG24" s="587">
        <f t="shared" ref="AG24:AG30" si="46">X24+AD24</f>
        <v>10000</v>
      </c>
      <c r="AH24" s="587">
        <f t="shared" ref="AH24:AH30" si="47">AG24/(S24/100)</f>
        <v>90.909090909090907</v>
      </c>
      <c r="AI24" s="582"/>
      <c r="AJ24" s="587">
        <f>AJ25+AJ26+AJ27+AJ28</f>
        <v>1000</v>
      </c>
      <c r="AK24" s="587">
        <f>AK25+AK26+AK27+AK28</f>
        <v>0</v>
      </c>
      <c r="AL24" s="587">
        <f>AL25+AL26+AL27+AL28</f>
        <v>0</v>
      </c>
      <c r="AM24" s="587">
        <f t="shared" si="27"/>
        <v>1000</v>
      </c>
      <c r="AN24" s="587">
        <f t="shared" ref="AN24:AN30" si="48">AM24/(S24/100)</f>
        <v>9.0909090909090917</v>
      </c>
      <c r="AO24" s="582"/>
      <c r="AP24" s="587">
        <f>AP25+AP26+AP27+AP28</f>
        <v>0</v>
      </c>
      <c r="AQ24" s="587">
        <f>AQ25+AQ26+AQ27+AQ28</f>
        <v>0</v>
      </c>
      <c r="AR24" s="587">
        <f>AR25+AR26+AR27+AR28</f>
        <v>0</v>
      </c>
      <c r="AS24" s="587">
        <f t="shared" si="29"/>
        <v>0</v>
      </c>
      <c r="AT24" s="587">
        <f t="shared" ref="AT24:AT30" si="49">AS24/(S24/100)</f>
        <v>0</v>
      </c>
      <c r="AU24" s="582"/>
      <c r="AV24" s="587">
        <f t="shared" ref="AV24:AV30" si="50">AM24+AS24</f>
        <v>1000</v>
      </c>
      <c r="AW24" s="587">
        <f t="shared" ref="AW24:AW30" si="51">AV24/(S24/100)</f>
        <v>9.0909090909090917</v>
      </c>
      <c r="AX24" s="582"/>
      <c r="AY24" s="587">
        <f t="shared" ref="AY24:AY30" si="52">AG24+AV24</f>
        <v>11000</v>
      </c>
      <c r="AZ24" s="587">
        <f t="shared" ref="AZ24:AZ30" si="53">AY24/(S24/100)</f>
        <v>100</v>
      </c>
      <c r="BB24" s="102">
        <f t="shared" si="35"/>
        <v>0</v>
      </c>
      <c r="BC24" s="103">
        <f t="shared" si="36"/>
        <v>0</v>
      </c>
      <c r="BD24" s="103">
        <f t="shared" si="37"/>
        <v>11000</v>
      </c>
      <c r="BE24" s="93"/>
    </row>
    <row r="25" spans="1:57" s="195" customFormat="1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2</v>
      </c>
      <c r="L25" s="83"/>
      <c r="M25" s="77"/>
      <c r="N25" s="128" t="s">
        <v>54</v>
      </c>
      <c r="O25" s="129">
        <v>2000</v>
      </c>
      <c r="P25" s="117">
        <v>2000</v>
      </c>
      <c r="Q25" s="117">
        <v>2000</v>
      </c>
      <c r="R25" s="117">
        <v>2000</v>
      </c>
      <c r="S25" s="590">
        <v>2000</v>
      </c>
      <c r="T25" s="590"/>
      <c r="U25" s="590"/>
      <c r="V25" s="590"/>
      <c r="W25" s="590">
        <v>1000</v>
      </c>
      <c r="X25" s="590">
        <f t="shared" si="43"/>
        <v>1000</v>
      </c>
      <c r="Y25" s="590">
        <f t="shared" si="44"/>
        <v>50</v>
      </c>
      <c r="Z25" s="582"/>
      <c r="AA25" s="590">
        <v>1000</v>
      </c>
      <c r="AB25" s="590"/>
      <c r="AC25" s="590"/>
      <c r="AD25" s="590">
        <f t="shared" si="23"/>
        <v>1000</v>
      </c>
      <c r="AE25" s="590">
        <f t="shared" si="45"/>
        <v>50</v>
      </c>
      <c r="AF25" s="582"/>
      <c r="AG25" s="590">
        <f t="shared" si="46"/>
        <v>2000</v>
      </c>
      <c r="AH25" s="590">
        <f t="shared" si="47"/>
        <v>100</v>
      </c>
      <c r="AI25" s="582"/>
      <c r="AJ25" s="590"/>
      <c r="AK25" s="590"/>
      <c r="AL25" s="590"/>
      <c r="AM25" s="590">
        <f t="shared" si="27"/>
        <v>0</v>
      </c>
      <c r="AN25" s="590">
        <f t="shared" si="48"/>
        <v>0</v>
      </c>
      <c r="AO25" s="582"/>
      <c r="AP25" s="590"/>
      <c r="AQ25" s="590"/>
      <c r="AR25" s="590"/>
      <c r="AS25" s="590">
        <f t="shared" si="29"/>
        <v>0</v>
      </c>
      <c r="AT25" s="590">
        <f t="shared" si="49"/>
        <v>0</v>
      </c>
      <c r="AU25" s="592"/>
      <c r="AV25" s="590">
        <f t="shared" si="50"/>
        <v>0</v>
      </c>
      <c r="AW25" s="590">
        <f t="shared" si="51"/>
        <v>0</v>
      </c>
      <c r="AX25" s="592"/>
      <c r="AY25" s="590">
        <f t="shared" si="52"/>
        <v>2000</v>
      </c>
      <c r="AZ25" s="590">
        <f t="shared" si="53"/>
        <v>100</v>
      </c>
      <c r="BA25" s="194"/>
      <c r="BB25" s="117">
        <f t="shared" si="35"/>
        <v>0</v>
      </c>
      <c r="BC25" s="117">
        <f t="shared" si="36"/>
        <v>0</v>
      </c>
      <c r="BD25" s="117">
        <f t="shared" si="37"/>
        <v>2000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3</v>
      </c>
      <c r="L26" s="83"/>
      <c r="M26" s="77"/>
      <c r="N26" s="128" t="s">
        <v>66</v>
      </c>
      <c r="O26" s="129">
        <v>4000</v>
      </c>
      <c r="P26" s="117">
        <v>4000</v>
      </c>
      <c r="Q26" s="117">
        <v>4000</v>
      </c>
      <c r="R26" s="117">
        <v>4000</v>
      </c>
      <c r="S26" s="590">
        <v>4000</v>
      </c>
      <c r="T26" s="590"/>
      <c r="U26" s="590"/>
      <c r="V26" s="590"/>
      <c r="W26" s="590">
        <v>1000</v>
      </c>
      <c r="X26" s="590">
        <f t="shared" si="43"/>
        <v>1000</v>
      </c>
      <c r="Y26" s="590">
        <f t="shared" si="44"/>
        <v>25</v>
      </c>
      <c r="Z26" s="582"/>
      <c r="AA26" s="590">
        <v>3000</v>
      </c>
      <c r="AB26" s="590"/>
      <c r="AC26" s="590"/>
      <c r="AD26" s="590">
        <f t="shared" si="23"/>
        <v>3000</v>
      </c>
      <c r="AE26" s="590">
        <f t="shared" si="45"/>
        <v>75</v>
      </c>
      <c r="AF26" s="582"/>
      <c r="AG26" s="590">
        <f t="shared" si="46"/>
        <v>4000</v>
      </c>
      <c r="AH26" s="590">
        <f t="shared" si="47"/>
        <v>100</v>
      </c>
      <c r="AI26" s="582"/>
      <c r="AJ26" s="590"/>
      <c r="AK26" s="590"/>
      <c r="AL26" s="590"/>
      <c r="AM26" s="590">
        <f t="shared" si="27"/>
        <v>0</v>
      </c>
      <c r="AN26" s="590">
        <f t="shared" si="48"/>
        <v>0</v>
      </c>
      <c r="AO26" s="582"/>
      <c r="AP26" s="590"/>
      <c r="AQ26" s="590"/>
      <c r="AR26" s="590"/>
      <c r="AS26" s="590">
        <f t="shared" si="29"/>
        <v>0</v>
      </c>
      <c r="AT26" s="590">
        <f t="shared" si="49"/>
        <v>0</v>
      </c>
      <c r="AU26" s="582"/>
      <c r="AV26" s="590">
        <f t="shared" si="50"/>
        <v>0</v>
      </c>
      <c r="AW26" s="590">
        <f t="shared" si="51"/>
        <v>0</v>
      </c>
      <c r="AX26" s="582"/>
      <c r="AY26" s="590">
        <f t="shared" si="52"/>
        <v>4000</v>
      </c>
      <c r="AZ26" s="590">
        <f t="shared" si="53"/>
        <v>100</v>
      </c>
      <c r="BB26" s="117">
        <f t="shared" si="35"/>
        <v>0</v>
      </c>
      <c r="BC26" s="117">
        <f t="shared" si="36"/>
        <v>0</v>
      </c>
      <c r="BD26" s="117">
        <f t="shared" si="37"/>
        <v>4000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5</v>
      </c>
      <c r="L27" s="83"/>
      <c r="M27" s="77"/>
      <c r="N27" s="128" t="s">
        <v>55</v>
      </c>
      <c r="O27" s="129">
        <v>5000</v>
      </c>
      <c r="P27" s="117">
        <v>5000</v>
      </c>
      <c r="Q27" s="117">
        <v>5000</v>
      </c>
      <c r="R27" s="117">
        <v>5000</v>
      </c>
      <c r="S27" s="590">
        <v>5000</v>
      </c>
      <c r="T27" s="590"/>
      <c r="U27" s="590"/>
      <c r="V27" s="590"/>
      <c r="W27" s="590">
        <v>2000</v>
      </c>
      <c r="X27" s="590">
        <f t="shared" si="43"/>
        <v>2000</v>
      </c>
      <c r="Y27" s="590">
        <f t="shared" si="44"/>
        <v>40</v>
      </c>
      <c r="Z27" s="582"/>
      <c r="AA27" s="590">
        <v>2000</v>
      </c>
      <c r="AB27" s="590"/>
      <c r="AC27" s="590"/>
      <c r="AD27" s="590">
        <f t="shared" si="23"/>
        <v>2000</v>
      </c>
      <c r="AE27" s="590">
        <f t="shared" si="45"/>
        <v>40</v>
      </c>
      <c r="AF27" s="582"/>
      <c r="AG27" s="590">
        <f t="shared" si="46"/>
        <v>4000</v>
      </c>
      <c r="AH27" s="590">
        <f t="shared" si="47"/>
        <v>80</v>
      </c>
      <c r="AI27" s="582"/>
      <c r="AJ27" s="590">
        <v>1000</v>
      </c>
      <c r="AK27" s="590"/>
      <c r="AL27" s="590"/>
      <c r="AM27" s="590">
        <f t="shared" si="27"/>
        <v>1000</v>
      </c>
      <c r="AN27" s="590">
        <f t="shared" si="48"/>
        <v>20</v>
      </c>
      <c r="AO27" s="582"/>
      <c r="AP27" s="590"/>
      <c r="AQ27" s="590"/>
      <c r="AR27" s="590"/>
      <c r="AS27" s="590">
        <f t="shared" si="29"/>
        <v>0</v>
      </c>
      <c r="AT27" s="590">
        <f t="shared" si="49"/>
        <v>0</v>
      </c>
      <c r="AU27" s="582"/>
      <c r="AV27" s="590">
        <f t="shared" si="50"/>
        <v>1000</v>
      </c>
      <c r="AW27" s="590">
        <f t="shared" si="51"/>
        <v>20</v>
      </c>
      <c r="AX27" s="582"/>
      <c r="AY27" s="590">
        <f t="shared" si="52"/>
        <v>5000</v>
      </c>
      <c r="AZ27" s="590">
        <f t="shared" si="53"/>
        <v>100</v>
      </c>
      <c r="BB27" s="117">
        <f t="shared" si="35"/>
        <v>0</v>
      </c>
      <c r="BC27" s="117">
        <f t="shared" si="36"/>
        <v>0</v>
      </c>
      <c r="BD27" s="117">
        <f t="shared" si="37"/>
        <v>5000</v>
      </c>
      <c r="BE27" s="93"/>
    </row>
    <row r="28" spans="1:57" ht="24.95" hidden="1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7</v>
      </c>
      <c r="L28" s="83"/>
      <c r="M28" s="77"/>
      <c r="N28" s="128" t="s">
        <v>56</v>
      </c>
      <c r="O28" s="129">
        <v>4000</v>
      </c>
      <c r="P28" s="117"/>
      <c r="Q28" s="239"/>
      <c r="R28" s="240"/>
      <c r="S28" s="590"/>
      <c r="T28" s="590"/>
      <c r="U28" s="590"/>
      <c r="V28" s="590"/>
      <c r="W28" s="590"/>
      <c r="X28" s="590">
        <f t="shared" si="43"/>
        <v>0</v>
      </c>
      <c r="Y28" s="590" t="e">
        <f t="shared" si="44"/>
        <v>#DIV/0!</v>
      </c>
      <c r="Z28" s="582"/>
      <c r="AA28" s="590"/>
      <c r="AB28" s="590"/>
      <c r="AC28" s="590"/>
      <c r="AD28" s="590">
        <f t="shared" si="23"/>
        <v>0</v>
      </c>
      <c r="AE28" s="590" t="e">
        <f t="shared" si="45"/>
        <v>#DIV/0!</v>
      </c>
      <c r="AF28" s="582"/>
      <c r="AG28" s="590">
        <f t="shared" si="46"/>
        <v>0</v>
      </c>
      <c r="AH28" s="590" t="e">
        <f t="shared" si="47"/>
        <v>#DIV/0!</v>
      </c>
      <c r="AI28" s="582"/>
      <c r="AJ28" s="590"/>
      <c r="AK28" s="590"/>
      <c r="AL28" s="590"/>
      <c r="AM28" s="590">
        <f t="shared" si="27"/>
        <v>0</v>
      </c>
      <c r="AN28" s="590" t="e">
        <f t="shared" si="48"/>
        <v>#DIV/0!</v>
      </c>
      <c r="AO28" s="582"/>
      <c r="AP28" s="590"/>
      <c r="AQ28" s="590"/>
      <c r="AR28" s="590"/>
      <c r="AS28" s="590">
        <f t="shared" si="29"/>
        <v>0</v>
      </c>
      <c r="AT28" s="590" t="e">
        <f t="shared" si="49"/>
        <v>#DIV/0!</v>
      </c>
      <c r="AU28" s="582"/>
      <c r="AV28" s="590">
        <f t="shared" si="50"/>
        <v>0</v>
      </c>
      <c r="AW28" s="590" t="e">
        <f t="shared" si="51"/>
        <v>#DIV/0!</v>
      </c>
      <c r="AX28" s="582"/>
      <c r="AY28" s="590">
        <f t="shared" si="52"/>
        <v>0</v>
      </c>
      <c r="AZ28" s="590" t="e">
        <f t="shared" si="53"/>
        <v>#DIV/0!</v>
      </c>
      <c r="BB28" s="117">
        <f t="shared" si="35"/>
        <v>0</v>
      </c>
      <c r="BC28" s="117" t="e">
        <f t="shared" si="36"/>
        <v>#DIV/0!</v>
      </c>
      <c r="BD28" s="117">
        <f t="shared" si="37"/>
        <v>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124" t="s">
        <v>89</v>
      </c>
      <c r="K29" s="82"/>
      <c r="L29" s="83"/>
      <c r="M29" s="77"/>
      <c r="N29" s="101" t="s">
        <v>111</v>
      </c>
      <c r="O29" s="102">
        <v>2500000</v>
      </c>
      <c r="P29" s="103">
        <f>P30</f>
        <v>2200000</v>
      </c>
      <c r="Q29" s="125">
        <f>Q30</f>
        <v>1500000</v>
      </c>
      <c r="R29" s="126">
        <f>R30</f>
        <v>1500000</v>
      </c>
      <c r="S29" s="587">
        <f>S30</f>
        <v>2200000</v>
      </c>
      <c r="T29" s="587"/>
      <c r="U29" s="587">
        <f>U30</f>
        <v>0</v>
      </c>
      <c r="V29" s="587">
        <f>V30</f>
        <v>0</v>
      </c>
      <c r="W29" s="587">
        <f>W30</f>
        <v>450000</v>
      </c>
      <c r="X29" s="587">
        <f t="shared" si="43"/>
        <v>450000</v>
      </c>
      <c r="Y29" s="587">
        <f t="shared" si="44"/>
        <v>20.454545454545453</v>
      </c>
      <c r="Z29" s="582"/>
      <c r="AA29" s="587">
        <f>AA30</f>
        <v>145000</v>
      </c>
      <c r="AB29" s="587">
        <f>AB30</f>
        <v>145000</v>
      </c>
      <c r="AC29" s="587">
        <f>AC30</f>
        <v>145000</v>
      </c>
      <c r="AD29" s="587">
        <f t="shared" si="23"/>
        <v>435000</v>
      </c>
      <c r="AE29" s="587">
        <f t="shared" si="45"/>
        <v>19.772727272727273</v>
      </c>
      <c r="AF29" s="582"/>
      <c r="AG29" s="587">
        <f t="shared" si="46"/>
        <v>885000</v>
      </c>
      <c r="AH29" s="587">
        <f t="shared" si="47"/>
        <v>40.227272727272727</v>
      </c>
      <c r="AI29" s="582"/>
      <c r="AJ29" s="587">
        <f>AJ30</f>
        <v>289000</v>
      </c>
      <c r="AK29" s="587">
        <f>AK30</f>
        <v>289000</v>
      </c>
      <c r="AL29" s="587">
        <f>AL30</f>
        <v>326000</v>
      </c>
      <c r="AM29" s="587">
        <f t="shared" si="27"/>
        <v>904000</v>
      </c>
      <c r="AN29" s="587">
        <f t="shared" si="48"/>
        <v>41.090909090909093</v>
      </c>
      <c r="AO29" s="582"/>
      <c r="AP29" s="587">
        <f>AP30</f>
        <v>106000</v>
      </c>
      <c r="AQ29" s="587">
        <f>AQ30</f>
        <v>106000</v>
      </c>
      <c r="AR29" s="587">
        <f>AR30</f>
        <v>199000</v>
      </c>
      <c r="AS29" s="587">
        <f t="shared" si="29"/>
        <v>411000</v>
      </c>
      <c r="AT29" s="587">
        <f t="shared" si="49"/>
        <v>18.681818181818183</v>
      </c>
      <c r="AU29" s="582"/>
      <c r="AV29" s="587">
        <f t="shared" si="50"/>
        <v>1315000</v>
      </c>
      <c r="AW29" s="587">
        <f t="shared" si="51"/>
        <v>59.772727272727273</v>
      </c>
      <c r="AX29" s="582"/>
      <c r="AY29" s="587">
        <f t="shared" si="52"/>
        <v>2200000</v>
      </c>
      <c r="AZ29" s="587">
        <f t="shared" si="53"/>
        <v>100</v>
      </c>
      <c r="BB29" s="102">
        <f t="shared" si="35"/>
        <v>0</v>
      </c>
      <c r="BC29" s="103">
        <f t="shared" si="36"/>
        <v>0</v>
      </c>
      <c r="BD29" s="103">
        <f t="shared" si="37"/>
        <v>2200000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1</v>
      </c>
      <c r="L30" s="83"/>
      <c r="M30" s="77"/>
      <c r="N30" s="128" t="s">
        <v>112</v>
      </c>
      <c r="O30" s="129">
        <v>2500000</v>
      </c>
      <c r="P30" s="117">
        <v>2200000</v>
      </c>
      <c r="Q30" s="117">
        <v>1500000</v>
      </c>
      <c r="R30" s="117">
        <v>1500000</v>
      </c>
      <c r="S30" s="590">
        <v>2200000</v>
      </c>
      <c r="T30" s="590"/>
      <c r="U30" s="590"/>
      <c r="V30" s="590"/>
      <c r="W30" s="590">
        <v>450000</v>
      </c>
      <c r="X30" s="590">
        <f t="shared" si="43"/>
        <v>450000</v>
      </c>
      <c r="Y30" s="590">
        <f t="shared" si="44"/>
        <v>20.454545454545453</v>
      </c>
      <c r="Z30" s="582"/>
      <c r="AA30" s="590">
        <v>145000</v>
      </c>
      <c r="AB30" s="590">
        <v>145000</v>
      </c>
      <c r="AC30" s="590">
        <v>145000</v>
      </c>
      <c r="AD30" s="590">
        <f t="shared" si="23"/>
        <v>435000</v>
      </c>
      <c r="AE30" s="590">
        <f t="shared" si="45"/>
        <v>19.772727272727273</v>
      </c>
      <c r="AF30" s="582"/>
      <c r="AG30" s="590">
        <f t="shared" si="46"/>
        <v>885000</v>
      </c>
      <c r="AH30" s="590">
        <f t="shared" si="47"/>
        <v>40.227272727272727</v>
      </c>
      <c r="AI30" s="582"/>
      <c r="AJ30" s="590">
        <v>289000</v>
      </c>
      <c r="AK30" s="590">
        <v>289000</v>
      </c>
      <c r="AL30" s="590">
        <v>326000</v>
      </c>
      <c r="AM30" s="590">
        <f t="shared" si="27"/>
        <v>904000</v>
      </c>
      <c r="AN30" s="590">
        <f t="shared" si="48"/>
        <v>41.090909090909093</v>
      </c>
      <c r="AO30" s="582"/>
      <c r="AP30" s="590">
        <v>106000</v>
      </c>
      <c r="AQ30" s="590">
        <v>106000</v>
      </c>
      <c r="AR30" s="590">
        <v>199000</v>
      </c>
      <c r="AS30" s="590">
        <f t="shared" si="29"/>
        <v>411000</v>
      </c>
      <c r="AT30" s="590">
        <f t="shared" si="49"/>
        <v>18.681818181818183</v>
      </c>
      <c r="AU30" s="582"/>
      <c r="AV30" s="590">
        <f t="shared" si="50"/>
        <v>1315000</v>
      </c>
      <c r="AW30" s="590">
        <f t="shared" si="51"/>
        <v>59.772727272727273</v>
      </c>
      <c r="AX30" s="582"/>
      <c r="AY30" s="590">
        <f t="shared" si="52"/>
        <v>2200000</v>
      </c>
      <c r="AZ30" s="590">
        <f t="shared" si="53"/>
        <v>100</v>
      </c>
      <c r="BB30" s="117">
        <f t="shared" si="35"/>
        <v>0</v>
      </c>
      <c r="BC30" s="117">
        <f t="shared" si="36"/>
        <v>0</v>
      </c>
      <c r="BD30" s="117">
        <f t="shared" si="37"/>
        <v>2200000</v>
      </c>
      <c r="BE30" s="93"/>
    </row>
    <row r="31" spans="1:57" ht="24.95" customHeight="1" x14ac:dyDescent="0.2"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6"/>
    </row>
    <row r="32" spans="1:57" ht="24.95" customHeight="1" x14ac:dyDescent="0.2"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6"/>
    </row>
    <row r="33" spans="16:56" ht="24.95" customHeight="1" x14ac:dyDescent="0.2"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6"/>
    </row>
    <row r="34" spans="16:56" ht="24.95" customHeight="1" x14ac:dyDescent="0.2"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6"/>
    </row>
    <row r="35" spans="16:56" ht="24.95" customHeight="1" x14ac:dyDescent="0.2"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6"/>
    </row>
    <row r="36" spans="16:56" ht="24.95" customHeight="1" x14ac:dyDescent="0.2"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6"/>
    </row>
    <row r="37" spans="16:56" ht="24.95" customHeight="1" x14ac:dyDescent="0.2"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6"/>
    </row>
    <row r="38" spans="16:56" ht="24.95" customHeight="1" x14ac:dyDescent="0.2"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6"/>
    </row>
    <row r="39" spans="16:56" ht="24.95" customHeight="1" x14ac:dyDescent="0.2"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6"/>
    </row>
    <row r="40" spans="16:56" ht="24.95" customHeight="1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6:56" ht="24.95" customHeight="1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6:56" ht="24.95" customHeight="1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6:56" ht="24.95" customHeight="1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6:56" ht="24.95" customHeight="1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6:56" ht="24.95" customHeight="1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6:56" ht="24.95" customHeight="1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6:56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6:56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46"/>
  <sheetViews>
    <sheetView zoomScale="85" workbookViewId="0">
      <pane xSplit="17" ySplit="13" topLeftCell="AN14" activePane="bottomRight" state="frozen"/>
      <selection activeCell="E26" sqref="E26"/>
      <selection pane="topRight" activeCell="E26" sqref="E26"/>
      <selection pane="bottomLeft" activeCell="E26" sqref="E26"/>
      <selection pane="bottomRight" activeCell="BA14" sqref="BA14"/>
    </sheetView>
  </sheetViews>
  <sheetFormatPr defaultRowHeight="12.75" x14ac:dyDescent="0.2"/>
  <cols>
    <col min="1" max="7" width="4" style="38" customWidth="1"/>
    <col min="8" max="8" width="5.5703125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3.5703125" style="36" customWidth="1"/>
    <col min="25" max="25" width="7.7109375" style="36" customWidth="1"/>
    <col min="26" max="26" width="1.7109375" style="36" customWidth="1"/>
    <col min="27" max="29" width="14.5703125" style="36" customWidth="1"/>
    <col min="30" max="30" width="13.85546875" style="36" customWidth="1"/>
    <col min="31" max="31" width="11.7109375" style="36" customWidth="1"/>
    <col min="32" max="32" width="2.42578125" style="36" customWidth="1"/>
    <col min="33" max="33" width="17" style="36" customWidth="1"/>
    <col min="34" max="34" width="7.7109375" style="36" customWidth="1"/>
    <col min="35" max="35" width="3" style="36" customWidth="1"/>
    <col min="36" max="38" width="14.5703125" style="36" customWidth="1"/>
    <col min="39" max="39" width="13.42578125" style="36" customWidth="1"/>
    <col min="40" max="40" width="8.28515625" style="36" customWidth="1"/>
    <col min="41" max="41" width="2.42578125" style="36" customWidth="1"/>
    <col min="42" max="44" width="14.5703125" style="36" customWidth="1"/>
    <col min="45" max="45" width="15.28515625" style="36" customWidth="1"/>
    <col min="46" max="46" width="7.5703125" style="36" customWidth="1"/>
    <col min="47" max="47" width="1.85546875" style="36" customWidth="1"/>
    <col min="48" max="48" width="14.85546875" style="36" customWidth="1"/>
    <col min="49" max="49" width="6.5703125" style="36" customWidth="1"/>
    <col min="50" max="50" width="3.28515625" style="36" customWidth="1"/>
    <col min="51" max="51" width="14.5703125" style="36" customWidth="1"/>
    <col min="52" max="52" width="7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8.5" customHeight="1" x14ac:dyDescent="0.25">
      <c r="A5" s="383" t="s">
        <v>172</v>
      </c>
      <c r="B5" s="383"/>
      <c r="C5" s="383"/>
      <c r="D5" s="383" t="s">
        <v>174</v>
      </c>
      <c r="E5" s="574" t="s">
        <v>185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16445500</v>
      </c>
      <c r="T11" s="72"/>
      <c r="U11" s="72">
        <f t="shared" ref="U11:W13" si="0">U12</f>
        <v>990000</v>
      </c>
      <c r="V11" s="72">
        <f t="shared" si="0"/>
        <v>1579000</v>
      </c>
      <c r="W11" s="72">
        <f t="shared" si="0"/>
        <v>2028000</v>
      </c>
      <c r="X11" s="72">
        <f t="shared" ref="X11:X13" si="1">U11+V11+W11</f>
        <v>4597000</v>
      </c>
      <c r="Y11" s="72">
        <f>X11/(S11/100)</f>
        <v>27.952935453467514</v>
      </c>
      <c r="Z11" s="73"/>
      <c r="AA11" s="72">
        <f t="shared" ref="AA11:AC13" si="2">AA12</f>
        <v>1216000</v>
      </c>
      <c r="AB11" s="72">
        <f t="shared" si="2"/>
        <v>1213500</v>
      </c>
      <c r="AC11" s="72">
        <f t="shared" si="2"/>
        <v>1384000</v>
      </c>
      <c r="AD11" s="72">
        <f t="shared" ref="AD11:AD13" si="3">AA11+AB11+AC11</f>
        <v>3813500</v>
      </c>
      <c r="AE11" s="72">
        <f>AD11/(S11/100)</f>
        <v>23.188714237937429</v>
      </c>
      <c r="AF11" s="73"/>
      <c r="AG11" s="72">
        <f t="shared" ref="AG11:AG13" si="4">X11+AD11</f>
        <v>8410500</v>
      </c>
      <c r="AH11" s="72">
        <f>AG11/(S11/100)</f>
        <v>51.141649691404943</v>
      </c>
      <c r="AI11" s="73"/>
      <c r="AJ11" s="72">
        <f t="shared" ref="AJ11:AL13" si="5">AJ12</f>
        <v>1633000</v>
      </c>
      <c r="AK11" s="72">
        <f t="shared" si="5"/>
        <v>1525000</v>
      </c>
      <c r="AL11" s="72">
        <f t="shared" si="5"/>
        <v>1493000</v>
      </c>
      <c r="AM11" s="72">
        <f t="shared" ref="AM11:AM13" si="6">AJ11+AK11+AL11</f>
        <v>4651000</v>
      </c>
      <c r="AN11" s="72">
        <f>AM11/(S11/100)</f>
        <v>28.281292754856953</v>
      </c>
      <c r="AO11" s="73"/>
      <c r="AP11" s="72">
        <f t="shared" ref="AP11:AR13" si="7">AP12</f>
        <v>1013000</v>
      </c>
      <c r="AQ11" s="72">
        <f t="shared" si="7"/>
        <v>903000</v>
      </c>
      <c r="AR11" s="72">
        <f t="shared" si="7"/>
        <v>1468000</v>
      </c>
      <c r="AS11" s="72">
        <f t="shared" ref="AS11:AS13" si="8">AP11+AQ11+AR11</f>
        <v>3384000</v>
      </c>
      <c r="AT11" s="72">
        <f>AS11/(S11/100)</f>
        <v>20.577057553738104</v>
      </c>
      <c r="AU11" s="73"/>
      <c r="AV11" s="72">
        <f t="shared" ref="AV11:AV12" si="9">AM11+AS11</f>
        <v>8035000</v>
      </c>
      <c r="AW11" s="72">
        <f>AV11/(S11/100)</f>
        <v>48.858350308595057</v>
      </c>
      <c r="AX11" s="73"/>
      <c r="AY11" s="72">
        <f>AG11+AV11</f>
        <v>16445500</v>
      </c>
      <c r="AZ11" s="72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16445500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>S13</f>
        <v>16445500</v>
      </c>
      <c r="T12" s="86"/>
      <c r="U12" s="86">
        <f t="shared" si="0"/>
        <v>990000</v>
      </c>
      <c r="V12" s="86">
        <f t="shared" si="0"/>
        <v>1579000</v>
      </c>
      <c r="W12" s="86">
        <f t="shared" si="0"/>
        <v>2028000</v>
      </c>
      <c r="X12" s="86">
        <f t="shared" si="1"/>
        <v>4597000</v>
      </c>
      <c r="Y12" s="86">
        <f t="shared" ref="Y12:Y13" si="13">X12/(S12/100)</f>
        <v>27.952935453467514</v>
      </c>
      <c r="AA12" s="86">
        <f t="shared" si="2"/>
        <v>1216000</v>
      </c>
      <c r="AB12" s="86">
        <f t="shared" si="2"/>
        <v>1213500</v>
      </c>
      <c r="AC12" s="86">
        <f t="shared" si="2"/>
        <v>1384000</v>
      </c>
      <c r="AD12" s="86">
        <f t="shared" si="3"/>
        <v>3813500</v>
      </c>
      <c r="AE12" s="86">
        <f t="shared" ref="AE12:AE13" si="14">AD12/(S12/100)</f>
        <v>23.188714237937429</v>
      </c>
      <c r="AG12" s="86">
        <f t="shared" si="4"/>
        <v>8410500</v>
      </c>
      <c r="AH12" s="86">
        <f t="shared" ref="AH12:AH13" si="15">AG12/(S12/100)</f>
        <v>51.141649691404943</v>
      </c>
      <c r="AJ12" s="86">
        <f t="shared" si="5"/>
        <v>1633000</v>
      </c>
      <c r="AK12" s="86">
        <f t="shared" si="5"/>
        <v>1525000</v>
      </c>
      <c r="AL12" s="86">
        <f t="shared" si="5"/>
        <v>1493000</v>
      </c>
      <c r="AM12" s="86">
        <f t="shared" si="6"/>
        <v>4651000</v>
      </c>
      <c r="AN12" s="86">
        <f t="shared" ref="AN12:AN13" si="16">AM12/(S12/100)</f>
        <v>28.281292754856953</v>
      </c>
      <c r="AP12" s="86">
        <f t="shared" si="7"/>
        <v>1013000</v>
      </c>
      <c r="AQ12" s="86">
        <f t="shared" si="7"/>
        <v>903000</v>
      </c>
      <c r="AR12" s="86">
        <f t="shared" si="7"/>
        <v>1468000</v>
      </c>
      <c r="AS12" s="86">
        <f t="shared" si="8"/>
        <v>3384000</v>
      </c>
      <c r="AT12" s="86">
        <f t="shared" ref="AT12:AT13" si="17">AS12/(S12/100)</f>
        <v>20.577057553738104</v>
      </c>
      <c r="AV12" s="86">
        <f t="shared" si="9"/>
        <v>8035000</v>
      </c>
      <c r="AW12" s="86">
        <f t="shared" ref="AW12:AW13" si="18">AV12/(S12/100)</f>
        <v>48.858350308595057</v>
      </c>
      <c r="AY12" s="86">
        <f t="shared" ref="AY12" si="19">AG12+AV12</f>
        <v>16445500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16445500</v>
      </c>
    </row>
    <row r="13" spans="1:57" ht="30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#REF!+#REF!+#REF!+#REF!+#REF!+P14+#REF!+#REF!+#REF!+#REF!+#REF!</f>
        <v>#REF!</v>
      </c>
      <c r="Q13" s="326" t="e">
        <f>#REF!+#REF!+#REF!+#REF!+#REF!+Q14+#REF!+#REF!+#REF!+#REF!+#REF!</f>
        <v>#REF!</v>
      </c>
      <c r="R13" s="326" t="e">
        <f>#REF!+#REF!+#REF!+#REF!+#REF!+R14+#REF!+#REF!+#REF!+#REF!+#REF!</f>
        <v>#REF!</v>
      </c>
      <c r="S13" s="326">
        <f>S14</f>
        <v>16445500</v>
      </c>
      <c r="T13" s="326"/>
      <c r="U13" s="326">
        <f t="shared" si="0"/>
        <v>990000</v>
      </c>
      <c r="V13" s="326">
        <f t="shared" si="0"/>
        <v>1579000</v>
      </c>
      <c r="W13" s="326">
        <f t="shared" si="0"/>
        <v>2028000</v>
      </c>
      <c r="X13" s="326">
        <f t="shared" si="1"/>
        <v>4597000</v>
      </c>
      <c r="Y13" s="326">
        <f t="shared" si="13"/>
        <v>27.952935453467514</v>
      </c>
      <c r="AA13" s="326">
        <f t="shared" si="2"/>
        <v>1216000</v>
      </c>
      <c r="AB13" s="326">
        <f t="shared" si="2"/>
        <v>1213500</v>
      </c>
      <c r="AC13" s="326">
        <f t="shared" si="2"/>
        <v>1384000</v>
      </c>
      <c r="AD13" s="326">
        <f t="shared" si="3"/>
        <v>3813500</v>
      </c>
      <c r="AE13" s="326">
        <f t="shared" si="14"/>
        <v>23.188714237937429</v>
      </c>
      <c r="AG13" s="326">
        <f t="shared" si="4"/>
        <v>8410500</v>
      </c>
      <c r="AH13" s="326">
        <f t="shared" si="15"/>
        <v>51.141649691404943</v>
      </c>
      <c r="AJ13" s="326">
        <f t="shared" si="5"/>
        <v>1633000</v>
      </c>
      <c r="AK13" s="326">
        <f t="shared" si="5"/>
        <v>1525000</v>
      </c>
      <c r="AL13" s="326">
        <f t="shared" si="5"/>
        <v>1493000</v>
      </c>
      <c r="AM13" s="326">
        <f t="shared" si="6"/>
        <v>4651000</v>
      </c>
      <c r="AN13" s="326">
        <f t="shared" si="16"/>
        <v>28.281292754856953</v>
      </c>
      <c r="AP13" s="326">
        <f t="shared" si="7"/>
        <v>1013000</v>
      </c>
      <c r="AQ13" s="326">
        <f t="shared" si="7"/>
        <v>903000</v>
      </c>
      <c r="AR13" s="326">
        <f t="shared" si="7"/>
        <v>1468000</v>
      </c>
      <c r="AS13" s="326">
        <f t="shared" si="8"/>
        <v>3384000</v>
      </c>
      <c r="AT13" s="326">
        <f t="shared" si="17"/>
        <v>20.577057553738104</v>
      </c>
      <c r="AV13" s="326">
        <f>AV14</f>
        <v>8035000</v>
      </c>
      <c r="AW13" s="326">
        <f t="shared" si="18"/>
        <v>48.858350308595057</v>
      </c>
      <c r="AY13" s="326">
        <f>AY14</f>
        <v>16445500</v>
      </c>
      <c r="AZ13" s="326">
        <f t="shared" si="20"/>
        <v>100</v>
      </c>
      <c r="BB13" s="325">
        <f t="shared" si="10"/>
        <v>0</v>
      </c>
      <c r="BC13" s="326">
        <f t="shared" si="11"/>
        <v>0</v>
      </c>
      <c r="BD13" s="326">
        <f t="shared" si="12"/>
        <v>16445500</v>
      </c>
      <c r="BE13" s="93"/>
    </row>
    <row r="14" spans="1:57" ht="30" customHeight="1" x14ac:dyDescent="0.2">
      <c r="A14" s="327"/>
      <c r="B14" s="328"/>
      <c r="C14" s="328"/>
      <c r="D14" s="386" t="s">
        <v>49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148</v>
      </c>
      <c r="O14" s="396">
        <v>14189000</v>
      </c>
      <c r="P14" s="397">
        <f>P15</f>
        <v>16445500</v>
      </c>
      <c r="Q14" s="397">
        <f>Q15</f>
        <v>17618500</v>
      </c>
      <c r="R14" s="397">
        <f>R15</f>
        <v>18731500</v>
      </c>
      <c r="S14" s="397">
        <f>S15</f>
        <v>16445500</v>
      </c>
      <c r="T14" s="397"/>
      <c r="U14" s="397">
        <f t="shared" ref="U14:V16" si="21">U15</f>
        <v>990000</v>
      </c>
      <c r="V14" s="397">
        <f t="shared" si="21"/>
        <v>1579000</v>
      </c>
      <c r="W14" s="397">
        <f>W520+W15+W210+W266+W464</f>
        <v>2028000</v>
      </c>
      <c r="X14" s="397">
        <f t="shared" ref="X14:X38" si="22">U14+V14+W14</f>
        <v>4597000</v>
      </c>
      <c r="Y14" s="397">
        <f t="shared" ref="Y14:Y36" si="23">X14/(S14/100)</f>
        <v>27.952935453467514</v>
      </c>
      <c r="Z14" s="398"/>
      <c r="AA14" s="397">
        <f t="shared" ref="AA14:AB16" si="24">AA15</f>
        <v>1216000</v>
      </c>
      <c r="AB14" s="397">
        <f t="shared" si="24"/>
        <v>1213500</v>
      </c>
      <c r="AC14" s="397">
        <f>AC520+AC15+AC210+AC266+AC464</f>
        <v>1384000</v>
      </c>
      <c r="AD14" s="397">
        <f t="shared" ref="AD14:AD38" si="25">AA14+AB14+AC14</f>
        <v>3813500</v>
      </c>
      <c r="AE14" s="397">
        <f t="shared" ref="AE14:AE19" si="26">AD14/(S14/100)</f>
        <v>23.188714237937429</v>
      </c>
      <c r="AF14" s="398"/>
      <c r="AG14" s="397">
        <f t="shared" ref="AG14:AG36" si="27">X14+AD14</f>
        <v>8410500</v>
      </c>
      <c r="AH14" s="397">
        <f t="shared" ref="AH14:AH36" si="28">AG14/(S14/100)</f>
        <v>51.141649691404943</v>
      </c>
      <c r="AI14" s="398"/>
      <c r="AJ14" s="397">
        <f t="shared" ref="AJ14:AK16" si="29">AJ15</f>
        <v>1633000</v>
      </c>
      <c r="AK14" s="397">
        <f t="shared" si="29"/>
        <v>1525000</v>
      </c>
      <c r="AL14" s="397">
        <f>AL520+AL15+AL210+AL266+AL464</f>
        <v>1493000</v>
      </c>
      <c r="AM14" s="397">
        <f t="shared" ref="AM14:AM38" si="30">AJ14+AK14+AL14</f>
        <v>4651000</v>
      </c>
      <c r="AN14" s="397">
        <f t="shared" ref="AN14:AN19" si="31">AM14/(S14/100)</f>
        <v>28.281292754856953</v>
      </c>
      <c r="AO14" s="398"/>
      <c r="AP14" s="397">
        <f t="shared" ref="AP14:AQ16" si="32">AP15</f>
        <v>1013000</v>
      </c>
      <c r="AQ14" s="397">
        <f t="shared" si="32"/>
        <v>903000</v>
      </c>
      <c r="AR14" s="397">
        <f>AR520+AR15+AR210+AR266+AR464</f>
        <v>1468000</v>
      </c>
      <c r="AS14" s="397">
        <f t="shared" ref="AS14:AS38" si="33">AP14+AQ14+AR14</f>
        <v>3384000</v>
      </c>
      <c r="AT14" s="397">
        <f t="shared" ref="AT14:AT19" si="34">AS14/(S14/100)</f>
        <v>20.577057553738104</v>
      </c>
      <c r="AU14" s="398"/>
      <c r="AV14" s="397">
        <f t="shared" ref="AV14:AV24" si="35">AM14+AS14</f>
        <v>8035000</v>
      </c>
      <c r="AW14" s="397">
        <f t="shared" ref="AW14:AW36" si="36">AV14/(S14/100)</f>
        <v>48.858350308595057</v>
      </c>
      <c r="AX14" s="398"/>
      <c r="AY14" s="397">
        <f t="shared" ref="AY14:AY36" si="37">AG14+AV14</f>
        <v>16445500</v>
      </c>
      <c r="AZ14" s="397">
        <f t="shared" ref="AZ14:AZ36" si="38">AY14/(S14/100)</f>
        <v>100</v>
      </c>
      <c r="BA14" s="73"/>
      <c r="BB14" s="159">
        <f t="shared" ref="BB14:BB19" si="39">S14-AY14</f>
        <v>0</v>
      </c>
      <c r="BC14" s="160">
        <f t="shared" ref="BC14:BC38" si="40">BB14/(S14/100)</f>
        <v>0</v>
      </c>
      <c r="BD14" s="160">
        <f t="shared" ref="BD14:BD19" si="41">S14-BB14</f>
        <v>16445500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14189000</v>
      </c>
      <c r="P15" s="99">
        <f t="shared" ref="P15:S16" si="42">P16</f>
        <v>16445500</v>
      </c>
      <c r="Q15" s="99">
        <f t="shared" si="42"/>
        <v>17618500</v>
      </c>
      <c r="R15" s="99">
        <f t="shared" si="42"/>
        <v>18731500</v>
      </c>
      <c r="S15" s="99">
        <f t="shared" si="42"/>
        <v>16445500</v>
      </c>
      <c r="T15" s="99"/>
      <c r="U15" s="99">
        <f t="shared" si="21"/>
        <v>990000</v>
      </c>
      <c r="V15" s="99">
        <f t="shared" si="21"/>
        <v>1579000</v>
      </c>
      <c r="W15" s="99">
        <f>W521+W16+W211+W267+W465</f>
        <v>2028000</v>
      </c>
      <c r="X15" s="99">
        <f t="shared" si="22"/>
        <v>4597000</v>
      </c>
      <c r="Y15" s="99">
        <f t="shared" si="23"/>
        <v>27.952935453467514</v>
      </c>
      <c r="AA15" s="99">
        <f t="shared" si="24"/>
        <v>1216000</v>
      </c>
      <c r="AB15" s="99">
        <f t="shared" si="24"/>
        <v>1213500</v>
      </c>
      <c r="AC15" s="99">
        <f>AC521+AC16+AC211+AC267+AC465</f>
        <v>1384000</v>
      </c>
      <c r="AD15" s="99">
        <f t="shared" si="25"/>
        <v>3813500</v>
      </c>
      <c r="AE15" s="99">
        <f t="shared" si="26"/>
        <v>23.188714237937429</v>
      </c>
      <c r="AG15" s="99">
        <f t="shared" si="27"/>
        <v>8410500</v>
      </c>
      <c r="AH15" s="99">
        <f t="shared" si="28"/>
        <v>51.141649691404943</v>
      </c>
      <c r="AJ15" s="99">
        <f t="shared" si="29"/>
        <v>1633000</v>
      </c>
      <c r="AK15" s="99">
        <f t="shared" si="29"/>
        <v>1525000</v>
      </c>
      <c r="AL15" s="99">
        <f>AL521+AL16+AL211+AL267+AL465</f>
        <v>1493000</v>
      </c>
      <c r="AM15" s="99">
        <f t="shared" si="30"/>
        <v>4651000</v>
      </c>
      <c r="AN15" s="99">
        <f t="shared" si="31"/>
        <v>28.281292754856953</v>
      </c>
      <c r="AP15" s="99">
        <f t="shared" si="32"/>
        <v>1013000</v>
      </c>
      <c r="AQ15" s="99">
        <f t="shared" si="32"/>
        <v>903000</v>
      </c>
      <c r="AR15" s="99">
        <f>AR521+AR16+AR211+AR267+AR465</f>
        <v>1468000</v>
      </c>
      <c r="AS15" s="99">
        <f t="shared" si="33"/>
        <v>3384000</v>
      </c>
      <c r="AT15" s="99">
        <f t="shared" si="34"/>
        <v>20.577057553738104</v>
      </c>
      <c r="AV15" s="99">
        <f t="shared" si="35"/>
        <v>8035000</v>
      </c>
      <c r="AW15" s="99">
        <f t="shared" si="36"/>
        <v>48.858350308595057</v>
      </c>
      <c r="AY15" s="99">
        <f t="shared" si="37"/>
        <v>16445500</v>
      </c>
      <c r="AZ15" s="99">
        <f t="shared" si="38"/>
        <v>100</v>
      </c>
      <c r="BB15" s="98">
        <f t="shared" si="39"/>
        <v>0</v>
      </c>
      <c r="BC15" s="99">
        <f t="shared" si="40"/>
        <v>0</v>
      </c>
      <c r="BD15" s="99">
        <f t="shared" si="41"/>
        <v>16445500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6</v>
      </c>
      <c r="G16" s="79"/>
      <c r="H16" s="80"/>
      <c r="I16" s="81"/>
      <c r="J16" s="78"/>
      <c r="K16" s="82"/>
      <c r="L16" s="83"/>
      <c r="M16" s="77"/>
      <c r="N16" s="101" t="s">
        <v>149</v>
      </c>
      <c r="O16" s="102">
        <v>14189000</v>
      </c>
      <c r="P16" s="103">
        <f t="shared" si="42"/>
        <v>16445500</v>
      </c>
      <c r="Q16" s="125">
        <f t="shared" si="42"/>
        <v>17618500</v>
      </c>
      <c r="R16" s="126">
        <f t="shared" si="42"/>
        <v>18731500</v>
      </c>
      <c r="S16" s="103">
        <f t="shared" si="42"/>
        <v>16445500</v>
      </c>
      <c r="T16" s="103"/>
      <c r="U16" s="103">
        <f t="shared" si="21"/>
        <v>990000</v>
      </c>
      <c r="V16" s="103">
        <f t="shared" si="21"/>
        <v>1579000</v>
      </c>
      <c r="W16" s="103">
        <f>W522+W17+W212+W268+W466</f>
        <v>2028000</v>
      </c>
      <c r="X16" s="103">
        <f t="shared" si="22"/>
        <v>4597000</v>
      </c>
      <c r="Y16" s="103">
        <f t="shared" si="23"/>
        <v>27.952935453467514</v>
      </c>
      <c r="AA16" s="103">
        <f t="shared" si="24"/>
        <v>1216000</v>
      </c>
      <c r="AB16" s="103">
        <f t="shared" si="24"/>
        <v>1213500</v>
      </c>
      <c r="AC16" s="103">
        <f>AC522+AC17+AC212+AC268+AC466</f>
        <v>1384000</v>
      </c>
      <c r="AD16" s="103">
        <f t="shared" si="25"/>
        <v>3813500</v>
      </c>
      <c r="AE16" s="103">
        <f t="shared" si="26"/>
        <v>23.188714237937429</v>
      </c>
      <c r="AG16" s="103">
        <f t="shared" si="27"/>
        <v>8410500</v>
      </c>
      <c r="AH16" s="103">
        <f t="shared" si="28"/>
        <v>51.141649691404943</v>
      </c>
      <c r="AJ16" s="103">
        <f t="shared" si="29"/>
        <v>1633000</v>
      </c>
      <c r="AK16" s="103">
        <f t="shared" si="29"/>
        <v>1525000</v>
      </c>
      <c r="AL16" s="103">
        <f>AL522+AL17+AL212+AL268+AL466</f>
        <v>1493000</v>
      </c>
      <c r="AM16" s="103">
        <f t="shared" si="30"/>
        <v>4651000</v>
      </c>
      <c r="AN16" s="103">
        <f t="shared" si="31"/>
        <v>28.281292754856953</v>
      </c>
      <c r="AP16" s="103">
        <f t="shared" si="32"/>
        <v>1013000</v>
      </c>
      <c r="AQ16" s="103">
        <f t="shared" si="32"/>
        <v>903000</v>
      </c>
      <c r="AR16" s="103">
        <f>AR522+AR17+AR212+AR268+AR466</f>
        <v>1468000</v>
      </c>
      <c r="AS16" s="103">
        <f t="shared" si="33"/>
        <v>3384000</v>
      </c>
      <c r="AT16" s="103">
        <f t="shared" si="34"/>
        <v>20.577057553738104</v>
      </c>
      <c r="AV16" s="103">
        <f t="shared" si="35"/>
        <v>8035000</v>
      </c>
      <c r="AW16" s="103">
        <f t="shared" si="36"/>
        <v>48.858350308595057</v>
      </c>
      <c r="AY16" s="103">
        <f t="shared" si="37"/>
        <v>16445500</v>
      </c>
      <c r="AZ16" s="103">
        <f t="shared" si="38"/>
        <v>100</v>
      </c>
      <c r="BB16" s="102">
        <f t="shared" si="39"/>
        <v>0</v>
      </c>
      <c r="BC16" s="103">
        <f t="shared" si="40"/>
        <v>0</v>
      </c>
      <c r="BD16" s="103">
        <f t="shared" si="41"/>
        <v>16445500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0</v>
      </c>
      <c r="H17" s="105"/>
      <c r="I17" s="81"/>
      <c r="J17" s="78"/>
      <c r="K17" s="82"/>
      <c r="L17" s="83"/>
      <c r="M17" s="77"/>
      <c r="N17" s="101" t="s">
        <v>149</v>
      </c>
      <c r="O17" s="102">
        <v>14189000</v>
      </c>
      <c r="P17" s="103">
        <f>P18+P31+P35+P41+P48+P55</f>
        <v>16445500</v>
      </c>
      <c r="Q17" s="125">
        <f>Q18+Q31+Q35+Q41+Q48+Q55</f>
        <v>17618500</v>
      </c>
      <c r="R17" s="126">
        <f>R18+R31+R35+R41+R48+R55</f>
        <v>18731500</v>
      </c>
      <c r="S17" s="103">
        <f>S18+S31+S35+S41+S48+S55</f>
        <v>16445500</v>
      </c>
      <c r="T17" s="103"/>
      <c r="U17" s="103">
        <f>U18+U31+U35+U41+U48+U55</f>
        <v>990000</v>
      </c>
      <c r="V17" s="103">
        <f>V18+V31+V35+V41+V48+V55</f>
        <v>1579000</v>
      </c>
      <c r="W17" s="103">
        <f>W18+W31+W35+W41+W48+W55</f>
        <v>2028000</v>
      </c>
      <c r="X17" s="103">
        <f t="shared" si="22"/>
        <v>4597000</v>
      </c>
      <c r="Y17" s="103">
        <f t="shared" si="23"/>
        <v>27.952935453467514</v>
      </c>
      <c r="AA17" s="103">
        <f>AA18+AA31+AA35+AA41+AA48+AA55</f>
        <v>1216000</v>
      </c>
      <c r="AB17" s="103">
        <f>AB18+AB31+AB35+AB41+AB48+AB55</f>
        <v>1213500</v>
      </c>
      <c r="AC17" s="103">
        <f>AC18+AC31+AC35+AC41+AC48+AC55</f>
        <v>1384000</v>
      </c>
      <c r="AD17" s="103">
        <f t="shared" si="25"/>
        <v>3813500</v>
      </c>
      <c r="AE17" s="103">
        <f t="shared" si="26"/>
        <v>23.188714237937429</v>
      </c>
      <c r="AG17" s="103">
        <f t="shared" si="27"/>
        <v>8410500</v>
      </c>
      <c r="AH17" s="103">
        <f t="shared" si="28"/>
        <v>51.141649691404943</v>
      </c>
      <c r="AJ17" s="103">
        <f>AJ18+AJ31+AJ35+AJ41+AJ48+AJ55</f>
        <v>1633000</v>
      </c>
      <c r="AK17" s="103">
        <f>AK18+AK31+AK35+AK41+AK48+AK55</f>
        <v>1525000</v>
      </c>
      <c r="AL17" s="103">
        <f>AL18+AL31+AL35+AL41+AL48+AL55</f>
        <v>1493000</v>
      </c>
      <c r="AM17" s="103">
        <f t="shared" si="30"/>
        <v>4651000</v>
      </c>
      <c r="AN17" s="103">
        <f t="shared" si="31"/>
        <v>28.281292754856953</v>
      </c>
      <c r="AP17" s="103">
        <f>AP18+AP31+AP35+AP41+AP48+AP55</f>
        <v>1013000</v>
      </c>
      <c r="AQ17" s="103">
        <f>AQ18+AQ31+AQ35+AQ41+AQ48+AQ55</f>
        <v>903000</v>
      </c>
      <c r="AR17" s="103">
        <f>AR18+AR31+AR35+AR41+AR48+AR55</f>
        <v>1468000</v>
      </c>
      <c r="AS17" s="103">
        <f t="shared" si="33"/>
        <v>3384000</v>
      </c>
      <c r="AT17" s="103">
        <f t="shared" si="34"/>
        <v>20.577057553738104</v>
      </c>
      <c r="AV17" s="103">
        <f t="shared" si="35"/>
        <v>8035000</v>
      </c>
      <c r="AW17" s="103">
        <f t="shared" si="36"/>
        <v>48.858350308595057</v>
      </c>
      <c r="AY17" s="103">
        <f t="shared" si="37"/>
        <v>16445500</v>
      </c>
      <c r="AZ17" s="103">
        <f t="shared" si="38"/>
        <v>100</v>
      </c>
      <c r="BB17" s="102">
        <f t="shared" si="39"/>
        <v>0</v>
      </c>
      <c r="BC17" s="103">
        <f t="shared" si="40"/>
        <v>0</v>
      </c>
      <c r="BD17" s="103">
        <f t="shared" si="41"/>
        <v>16445500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149</v>
      </c>
      <c r="O18" s="102">
        <v>2925000</v>
      </c>
      <c r="P18" s="103">
        <f>P19</f>
        <v>5016500</v>
      </c>
      <c r="Q18" s="125">
        <f>Q19</f>
        <v>5434500</v>
      </c>
      <c r="R18" s="126">
        <f>R19</f>
        <v>5860500</v>
      </c>
      <c r="S18" s="103">
        <f>S19</f>
        <v>5016500</v>
      </c>
      <c r="T18" s="103"/>
      <c r="U18" s="103">
        <f>U19</f>
        <v>570000</v>
      </c>
      <c r="V18" s="103">
        <f>V19</f>
        <v>397000</v>
      </c>
      <c r="W18" s="103">
        <f>W524+W19+W214+W270+W468</f>
        <v>313000</v>
      </c>
      <c r="X18" s="103">
        <f t="shared" si="22"/>
        <v>1280000</v>
      </c>
      <c r="Y18" s="103">
        <f t="shared" si="23"/>
        <v>25.515797867038771</v>
      </c>
      <c r="AA18" s="103">
        <f>AA19</f>
        <v>448000</v>
      </c>
      <c r="AB18" s="103">
        <f>AB19</f>
        <v>447500</v>
      </c>
      <c r="AC18" s="103">
        <f>AC524+AC19+AC214+AC270+AC468</f>
        <v>468000</v>
      </c>
      <c r="AD18" s="103">
        <f t="shared" si="25"/>
        <v>1363500</v>
      </c>
      <c r="AE18" s="103">
        <f t="shared" si="26"/>
        <v>27.180304993521379</v>
      </c>
      <c r="AG18" s="103">
        <f t="shared" si="27"/>
        <v>2643500</v>
      </c>
      <c r="AH18" s="103">
        <f t="shared" si="28"/>
        <v>52.696102860560153</v>
      </c>
      <c r="AJ18" s="103">
        <f>AJ19</f>
        <v>435000</v>
      </c>
      <c r="AK18" s="103">
        <f>AK19</f>
        <v>435000</v>
      </c>
      <c r="AL18" s="103">
        <f>AL524+AL19+AL214+AL270+AL468</f>
        <v>435000</v>
      </c>
      <c r="AM18" s="103">
        <f t="shared" si="30"/>
        <v>1305000</v>
      </c>
      <c r="AN18" s="103">
        <f t="shared" si="31"/>
        <v>26.014153294129372</v>
      </c>
      <c r="AP18" s="103">
        <f>AP19</f>
        <v>316000</v>
      </c>
      <c r="AQ18" s="103">
        <f>AQ19</f>
        <v>300000</v>
      </c>
      <c r="AR18" s="103">
        <f>AR524+AR19+AR214+AR270+AR468</f>
        <v>452000</v>
      </c>
      <c r="AS18" s="103">
        <f t="shared" si="33"/>
        <v>1068000</v>
      </c>
      <c r="AT18" s="103">
        <f t="shared" si="34"/>
        <v>21.289743845310475</v>
      </c>
      <c r="AV18" s="103">
        <f t="shared" si="35"/>
        <v>2373000</v>
      </c>
      <c r="AW18" s="103">
        <f t="shared" si="36"/>
        <v>47.303897139439847</v>
      </c>
      <c r="AY18" s="103">
        <f t="shared" si="37"/>
        <v>5016500</v>
      </c>
      <c r="AZ18" s="103">
        <f t="shared" si="38"/>
        <v>100</v>
      </c>
      <c r="BB18" s="102">
        <f t="shared" si="39"/>
        <v>0</v>
      </c>
      <c r="BC18" s="103">
        <f t="shared" si="40"/>
        <v>0</v>
      </c>
      <c r="BD18" s="103">
        <f t="shared" si="41"/>
        <v>5016500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2925000</v>
      </c>
      <c r="P19" s="121">
        <f>P20+P23+P26</f>
        <v>5016500</v>
      </c>
      <c r="Q19" s="122">
        <f>Q20+Q23+Q26</f>
        <v>5434500</v>
      </c>
      <c r="R19" s="123">
        <f>R20+R23+R26</f>
        <v>5860500</v>
      </c>
      <c r="S19" s="121">
        <f>S20+S23+S26</f>
        <v>5016500</v>
      </c>
      <c r="T19" s="121"/>
      <c r="U19" s="121">
        <f>U20+U23+U26</f>
        <v>570000</v>
      </c>
      <c r="V19" s="121">
        <f>V20+V23+V26</f>
        <v>397000</v>
      </c>
      <c r="W19" s="121">
        <f>W20+W23+W26</f>
        <v>313000</v>
      </c>
      <c r="X19" s="121">
        <f t="shared" si="22"/>
        <v>1280000</v>
      </c>
      <c r="Y19" s="121">
        <f t="shared" si="23"/>
        <v>25.515797867038771</v>
      </c>
      <c r="AA19" s="121">
        <f>AA20+AA23+AA26</f>
        <v>448000</v>
      </c>
      <c r="AB19" s="121">
        <f>AB20+AB23+AB26</f>
        <v>447500</v>
      </c>
      <c r="AC19" s="121">
        <f>AC20+AC23+AC26</f>
        <v>468000</v>
      </c>
      <c r="AD19" s="121">
        <f t="shared" si="25"/>
        <v>1363500</v>
      </c>
      <c r="AE19" s="121">
        <f t="shared" si="26"/>
        <v>27.180304993521379</v>
      </c>
      <c r="AG19" s="121">
        <f t="shared" si="27"/>
        <v>2643500</v>
      </c>
      <c r="AH19" s="121">
        <f t="shared" si="28"/>
        <v>52.696102860560153</v>
      </c>
      <c r="AJ19" s="121">
        <f>AJ20+AJ23+AJ26</f>
        <v>435000</v>
      </c>
      <c r="AK19" s="121">
        <f>AK20+AK23+AK26</f>
        <v>435000</v>
      </c>
      <c r="AL19" s="121">
        <f>AL20+AL23+AL26</f>
        <v>435000</v>
      </c>
      <c r="AM19" s="121">
        <f t="shared" si="30"/>
        <v>1305000</v>
      </c>
      <c r="AN19" s="121">
        <f t="shared" si="31"/>
        <v>26.014153294129372</v>
      </c>
      <c r="AP19" s="121">
        <f>AP20+AP23+AP26</f>
        <v>316000</v>
      </c>
      <c r="AQ19" s="121">
        <f>AQ20+AQ23+AQ26</f>
        <v>300000</v>
      </c>
      <c r="AR19" s="121">
        <f>AR20+AR23+AR26</f>
        <v>452000</v>
      </c>
      <c r="AS19" s="121">
        <f t="shared" si="33"/>
        <v>1068000</v>
      </c>
      <c r="AT19" s="121">
        <f t="shared" si="34"/>
        <v>21.289743845310475</v>
      </c>
      <c r="AV19" s="121">
        <f t="shared" si="35"/>
        <v>2373000</v>
      </c>
      <c r="AW19" s="121">
        <f t="shared" si="36"/>
        <v>47.303897139439847</v>
      </c>
      <c r="AY19" s="121">
        <f t="shared" si="37"/>
        <v>5016500</v>
      </c>
      <c r="AZ19" s="121">
        <f t="shared" si="38"/>
        <v>100</v>
      </c>
      <c r="BB19" s="120">
        <f t="shared" si="39"/>
        <v>0</v>
      </c>
      <c r="BC19" s="121">
        <f t="shared" si="40"/>
        <v>0</v>
      </c>
      <c r="BD19" s="121">
        <f t="shared" si="41"/>
        <v>5016500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2505000</v>
      </c>
      <c r="P20" s="103">
        <f>SUM(P21:P22)</f>
        <v>4419000</v>
      </c>
      <c r="Q20" s="125">
        <f>SUM(Q21:Q22)</f>
        <v>4786000</v>
      </c>
      <c r="R20" s="126">
        <f>SUM(R21:R22)</f>
        <v>5162000</v>
      </c>
      <c r="S20" s="103">
        <f>SUM(S21:S22)</f>
        <v>4419000</v>
      </c>
      <c r="T20" s="103"/>
      <c r="U20" s="103">
        <f>SUM(U21:U22)</f>
        <v>485000</v>
      </c>
      <c r="V20" s="103">
        <f>SUM(V21:V22)</f>
        <v>335000</v>
      </c>
      <c r="W20" s="103">
        <f>SUM(W21:W22)</f>
        <v>276000</v>
      </c>
      <c r="X20" s="103">
        <f t="shared" si="22"/>
        <v>1096000</v>
      </c>
      <c r="Y20" s="103">
        <f t="shared" si="23"/>
        <v>24.801991400769406</v>
      </c>
      <c r="AA20" s="103">
        <f>SUM(AA21:AA22)</f>
        <v>399000</v>
      </c>
      <c r="AB20" s="103">
        <f>SUM(AB21:AB22)</f>
        <v>400000</v>
      </c>
      <c r="AC20" s="103">
        <f>SUM(AC21:AC22)</f>
        <v>420000</v>
      </c>
      <c r="AD20" s="103">
        <f t="shared" si="25"/>
        <v>1219000</v>
      </c>
      <c r="AE20" s="170">
        <f t="shared" ref="AE20:AE25" si="43">AD20/(P20/100)</f>
        <v>27.585426567096629</v>
      </c>
      <c r="AG20" s="103">
        <f t="shared" si="27"/>
        <v>2315000</v>
      </c>
      <c r="AH20" s="103">
        <f t="shared" si="28"/>
        <v>52.387417967866035</v>
      </c>
      <c r="AJ20" s="103">
        <f>SUM(AJ21:AJ22)</f>
        <v>381000</v>
      </c>
      <c r="AK20" s="103">
        <f>SUM(AK21:AK22)</f>
        <v>381000</v>
      </c>
      <c r="AL20" s="103">
        <f>SUM(AL21:AL22)</f>
        <v>381000</v>
      </c>
      <c r="AM20" s="103">
        <f t="shared" si="30"/>
        <v>1143000</v>
      </c>
      <c r="AN20" s="170">
        <f t="shared" ref="AN20:AN25" si="44">AM20/(P20/100)</f>
        <v>25.865580448065174</v>
      </c>
      <c r="AP20" s="103">
        <f>SUM(AP21:AP22)</f>
        <v>273000</v>
      </c>
      <c r="AQ20" s="103">
        <f>SUM(AQ21:AQ22)</f>
        <v>273000</v>
      </c>
      <c r="AR20" s="103">
        <f>SUM(AR21:AR22)</f>
        <v>415000</v>
      </c>
      <c r="AS20" s="103">
        <f t="shared" si="33"/>
        <v>961000</v>
      </c>
      <c r="AT20" s="170">
        <f t="shared" ref="AT20:AT25" si="45">AS20/(P20/100)</f>
        <v>21.747001584068794</v>
      </c>
      <c r="AV20" s="103">
        <f t="shared" si="35"/>
        <v>2104000</v>
      </c>
      <c r="AW20" s="103">
        <f t="shared" si="36"/>
        <v>47.612582032133965</v>
      </c>
      <c r="AY20" s="103">
        <f t="shared" si="37"/>
        <v>4419000</v>
      </c>
      <c r="AZ20" s="103">
        <f t="shared" si="38"/>
        <v>100</v>
      </c>
      <c r="BB20" s="102">
        <f t="shared" ref="BB20:BB70" si="46">S20-AY20</f>
        <v>0</v>
      </c>
      <c r="BC20" s="103">
        <f t="shared" si="40"/>
        <v>0</v>
      </c>
      <c r="BD20" s="103">
        <f t="shared" ref="BD20:BD70" si="47">S20-BB20</f>
        <v>4419000</v>
      </c>
      <c r="BE20" s="93"/>
    </row>
    <row r="21" spans="1:57" s="195" customFormat="1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2505000</v>
      </c>
      <c r="P21" s="117">
        <v>4084000</v>
      </c>
      <c r="Q21" s="117">
        <v>4419000</v>
      </c>
      <c r="R21" s="117">
        <v>4764000</v>
      </c>
      <c r="S21" s="117">
        <v>4084000</v>
      </c>
      <c r="T21" s="117"/>
      <c r="U21" s="160">
        <v>465000</v>
      </c>
      <c r="V21" s="160">
        <v>314000</v>
      </c>
      <c r="W21" s="160">
        <v>215000</v>
      </c>
      <c r="X21" s="117">
        <f>U21+V21+W21</f>
        <v>994000</v>
      </c>
      <c r="Y21" s="117">
        <f>X21/(S21/100)</f>
        <v>24.338883447600391</v>
      </c>
      <c r="Z21" s="36"/>
      <c r="AA21" s="160">
        <v>368000</v>
      </c>
      <c r="AB21" s="160">
        <v>369000</v>
      </c>
      <c r="AC21" s="160">
        <v>389000</v>
      </c>
      <c r="AD21" s="117">
        <f>AA21+AB21+AC21</f>
        <v>1126000</v>
      </c>
      <c r="AE21" s="170">
        <f t="shared" si="43"/>
        <v>27.571008814887364</v>
      </c>
      <c r="AF21" s="36"/>
      <c r="AG21" s="117">
        <f>X21+AD21</f>
        <v>2120000</v>
      </c>
      <c r="AH21" s="117">
        <f>AG21/(S21/100)</f>
        <v>51.909892262487759</v>
      </c>
      <c r="AI21" s="36"/>
      <c r="AJ21" s="160">
        <v>351000</v>
      </c>
      <c r="AK21" s="160">
        <v>351000</v>
      </c>
      <c r="AL21" s="160">
        <v>351000</v>
      </c>
      <c r="AM21" s="117">
        <f>AJ21+AK21+AL21</f>
        <v>1053000</v>
      </c>
      <c r="AN21" s="170">
        <f t="shared" si="44"/>
        <v>25.783545543584722</v>
      </c>
      <c r="AO21" s="36"/>
      <c r="AP21" s="160">
        <v>251000</v>
      </c>
      <c r="AQ21" s="160">
        <v>251000</v>
      </c>
      <c r="AR21" s="160">
        <v>409000</v>
      </c>
      <c r="AS21" s="117">
        <f>AP21+AQ21+AR21</f>
        <v>911000</v>
      </c>
      <c r="AT21" s="170">
        <f t="shared" si="45"/>
        <v>22.306562193927522</v>
      </c>
      <c r="AU21" s="36"/>
      <c r="AV21" s="117">
        <f>AM21+AS21</f>
        <v>1964000</v>
      </c>
      <c r="AW21" s="117">
        <f>AV21/(S21/100)</f>
        <v>48.090107737512241</v>
      </c>
      <c r="AX21" s="36"/>
      <c r="AY21" s="117">
        <f>AG21+AV21</f>
        <v>4084000</v>
      </c>
      <c r="AZ21" s="117">
        <f>AY21/(S21/100)</f>
        <v>100</v>
      </c>
      <c r="BA21" s="36"/>
      <c r="BB21" s="117">
        <f t="shared" si="46"/>
        <v>0</v>
      </c>
      <c r="BC21" s="117">
        <f t="shared" si="40"/>
        <v>0</v>
      </c>
      <c r="BD21" s="117">
        <f t="shared" si="47"/>
        <v>4084000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4</v>
      </c>
      <c r="L22" s="83"/>
      <c r="M22" s="77"/>
      <c r="N22" s="128" t="s">
        <v>63</v>
      </c>
      <c r="O22" s="117">
        <v>0</v>
      </c>
      <c r="P22" s="117">
        <v>335000</v>
      </c>
      <c r="Q22" s="117">
        <v>367000</v>
      </c>
      <c r="R22" s="117">
        <v>398000</v>
      </c>
      <c r="S22" s="117">
        <v>335000</v>
      </c>
      <c r="T22" s="117"/>
      <c r="U22" s="160">
        <v>20000</v>
      </c>
      <c r="V22" s="160">
        <v>21000</v>
      </c>
      <c r="W22" s="160">
        <v>61000</v>
      </c>
      <c r="X22" s="117">
        <f>U22+V22+W22</f>
        <v>102000</v>
      </c>
      <c r="Y22" s="117">
        <f>X22/(S22/100)</f>
        <v>30.447761194029852</v>
      </c>
      <c r="AA22" s="160">
        <v>31000</v>
      </c>
      <c r="AB22" s="160">
        <v>31000</v>
      </c>
      <c r="AC22" s="160">
        <v>31000</v>
      </c>
      <c r="AD22" s="117">
        <f>AA22+AB22+AC22</f>
        <v>93000</v>
      </c>
      <c r="AE22" s="170">
        <f t="shared" si="43"/>
        <v>27.761194029850746</v>
      </c>
      <c r="AG22" s="117">
        <f>X22+AD22</f>
        <v>195000</v>
      </c>
      <c r="AH22" s="117">
        <f>AG22/(S22/100)</f>
        <v>58.208955223880594</v>
      </c>
      <c r="AJ22" s="160">
        <v>30000</v>
      </c>
      <c r="AK22" s="160">
        <v>30000</v>
      </c>
      <c r="AL22" s="160">
        <v>30000</v>
      </c>
      <c r="AM22" s="117">
        <f>AJ22+AK22+AL22</f>
        <v>90000</v>
      </c>
      <c r="AN22" s="170">
        <f t="shared" si="44"/>
        <v>26.865671641791046</v>
      </c>
      <c r="AP22" s="160">
        <v>22000</v>
      </c>
      <c r="AQ22" s="160">
        <v>22000</v>
      </c>
      <c r="AR22" s="160">
        <v>6000</v>
      </c>
      <c r="AS22" s="117">
        <f>AP22+AQ22+AR22</f>
        <v>50000</v>
      </c>
      <c r="AT22" s="170">
        <f t="shared" si="45"/>
        <v>14.925373134328359</v>
      </c>
      <c r="AV22" s="117">
        <f>AM22+AS22</f>
        <v>140000</v>
      </c>
      <c r="AW22" s="117">
        <f>AV22/(S22/100)</f>
        <v>41.791044776119406</v>
      </c>
      <c r="AY22" s="117">
        <f>AG22+AV22</f>
        <v>335000</v>
      </c>
      <c r="AZ22" s="117">
        <f>AY22/(S22/100)</f>
        <v>100</v>
      </c>
      <c r="BB22" s="117">
        <f t="shared" si="46"/>
        <v>0</v>
      </c>
      <c r="BC22" s="117">
        <f t="shared" si="40"/>
        <v>0</v>
      </c>
      <c r="BD22" s="117">
        <f t="shared" si="47"/>
        <v>335000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124" t="s">
        <v>64</v>
      </c>
      <c r="K23" s="82"/>
      <c r="L23" s="83"/>
      <c r="M23" s="77"/>
      <c r="N23" s="101" t="s">
        <v>65</v>
      </c>
      <c r="O23" s="103">
        <v>413000</v>
      </c>
      <c r="P23" s="103">
        <f>SUM(P24:P25)</f>
        <v>591000</v>
      </c>
      <c r="Q23" s="125">
        <f>SUM(Q24:Q25)</f>
        <v>642000</v>
      </c>
      <c r="R23" s="126">
        <f>SUM(R24:R25)</f>
        <v>692000</v>
      </c>
      <c r="S23" s="103">
        <f>SUM(S24:S25)</f>
        <v>591000</v>
      </c>
      <c r="T23" s="103"/>
      <c r="U23" s="103">
        <f>SUM(U24:U25)</f>
        <v>85000</v>
      </c>
      <c r="V23" s="103">
        <f>SUM(V24:V25)</f>
        <v>62000</v>
      </c>
      <c r="W23" s="103">
        <f>SUM(W24:W25)</f>
        <v>34000</v>
      </c>
      <c r="X23" s="103">
        <f t="shared" si="22"/>
        <v>181000</v>
      </c>
      <c r="Y23" s="103">
        <f t="shared" si="23"/>
        <v>30.626057529610829</v>
      </c>
      <c r="AA23" s="103">
        <f>SUM(AA24:AA25)</f>
        <v>47000</v>
      </c>
      <c r="AB23" s="103">
        <f>SUM(AB24:AB25)</f>
        <v>47000</v>
      </c>
      <c r="AC23" s="103">
        <f>SUM(AC24:AC25)</f>
        <v>47000</v>
      </c>
      <c r="AD23" s="103">
        <f t="shared" si="25"/>
        <v>141000</v>
      </c>
      <c r="AE23" s="170">
        <f t="shared" si="43"/>
        <v>23.857868020304569</v>
      </c>
      <c r="AG23" s="103">
        <f t="shared" si="27"/>
        <v>322000</v>
      </c>
      <c r="AH23" s="103">
        <f t="shared" si="28"/>
        <v>54.483925549915398</v>
      </c>
      <c r="AJ23" s="103">
        <f>SUM(AJ24:AJ25)</f>
        <v>54000</v>
      </c>
      <c r="AK23" s="103">
        <f>SUM(AK24:AK25)</f>
        <v>54000</v>
      </c>
      <c r="AL23" s="103">
        <f>SUM(AL24:AL25)</f>
        <v>54000</v>
      </c>
      <c r="AM23" s="103">
        <f t="shared" si="30"/>
        <v>162000</v>
      </c>
      <c r="AN23" s="170">
        <f t="shared" si="44"/>
        <v>27.411167512690355</v>
      </c>
      <c r="AP23" s="103">
        <f>SUM(AP24:AP25)</f>
        <v>43000</v>
      </c>
      <c r="AQ23" s="103">
        <f>SUM(AQ24:AQ25)</f>
        <v>27000</v>
      </c>
      <c r="AR23" s="103">
        <f>SUM(AR24:AR25)</f>
        <v>37000</v>
      </c>
      <c r="AS23" s="103">
        <f t="shared" si="33"/>
        <v>107000</v>
      </c>
      <c r="AT23" s="170">
        <f t="shared" si="45"/>
        <v>18.104906937394247</v>
      </c>
      <c r="AV23" s="103">
        <f t="shared" si="35"/>
        <v>269000</v>
      </c>
      <c r="AW23" s="103">
        <f t="shared" si="36"/>
        <v>45.516074450084602</v>
      </c>
      <c r="AY23" s="103">
        <f t="shared" si="37"/>
        <v>591000</v>
      </c>
      <c r="AZ23" s="103">
        <f t="shared" si="38"/>
        <v>100</v>
      </c>
      <c r="BB23" s="102">
        <f t="shared" si="46"/>
        <v>0</v>
      </c>
      <c r="BC23" s="103">
        <f t="shared" si="40"/>
        <v>0</v>
      </c>
      <c r="BD23" s="103">
        <f t="shared" si="47"/>
        <v>591000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78"/>
      <c r="K24" s="127">
        <v>1</v>
      </c>
      <c r="L24" s="83"/>
      <c r="M24" s="77"/>
      <c r="N24" s="128" t="s">
        <v>62</v>
      </c>
      <c r="O24" s="117">
        <v>413000</v>
      </c>
      <c r="P24" s="117">
        <v>550000</v>
      </c>
      <c r="Q24" s="117">
        <v>600000</v>
      </c>
      <c r="R24" s="117">
        <v>650000</v>
      </c>
      <c r="S24" s="117">
        <v>550000</v>
      </c>
      <c r="T24" s="117"/>
      <c r="U24" s="160">
        <v>82000</v>
      </c>
      <c r="V24" s="160">
        <v>58000</v>
      </c>
      <c r="W24" s="160">
        <v>27000</v>
      </c>
      <c r="X24" s="117">
        <f t="shared" si="22"/>
        <v>167000</v>
      </c>
      <c r="Y24" s="117">
        <f t="shared" si="23"/>
        <v>30.363636363636363</v>
      </c>
      <c r="AA24" s="160">
        <v>44000</v>
      </c>
      <c r="AB24" s="160">
        <v>44000</v>
      </c>
      <c r="AC24" s="160">
        <v>44000</v>
      </c>
      <c r="AD24" s="117">
        <f t="shared" si="25"/>
        <v>132000</v>
      </c>
      <c r="AE24" s="170">
        <f t="shared" si="43"/>
        <v>24</v>
      </c>
      <c r="AG24" s="117">
        <f t="shared" si="27"/>
        <v>299000</v>
      </c>
      <c r="AH24" s="117">
        <f t="shared" si="28"/>
        <v>54.363636363636367</v>
      </c>
      <c r="AJ24" s="160">
        <v>50000</v>
      </c>
      <c r="AK24" s="160">
        <v>50000</v>
      </c>
      <c r="AL24" s="160">
        <v>50000</v>
      </c>
      <c r="AM24" s="117">
        <f t="shared" si="30"/>
        <v>150000</v>
      </c>
      <c r="AN24" s="170">
        <f t="shared" si="44"/>
        <v>27.272727272727273</v>
      </c>
      <c r="AP24" s="160">
        <v>40000</v>
      </c>
      <c r="AQ24" s="160">
        <v>25000</v>
      </c>
      <c r="AR24" s="160">
        <v>36000</v>
      </c>
      <c r="AS24" s="117">
        <f t="shared" si="33"/>
        <v>101000</v>
      </c>
      <c r="AT24" s="170">
        <f t="shared" si="45"/>
        <v>18.363636363636363</v>
      </c>
      <c r="AV24" s="117">
        <f t="shared" si="35"/>
        <v>251000</v>
      </c>
      <c r="AW24" s="117">
        <f t="shared" si="36"/>
        <v>45.636363636363633</v>
      </c>
      <c r="AY24" s="117">
        <f t="shared" si="37"/>
        <v>550000</v>
      </c>
      <c r="AZ24" s="117">
        <f t="shared" si="38"/>
        <v>100</v>
      </c>
      <c r="BB24" s="117">
        <f t="shared" si="46"/>
        <v>0</v>
      </c>
      <c r="BC24" s="117">
        <f t="shared" si="40"/>
        <v>0</v>
      </c>
      <c r="BD24" s="117">
        <f t="shared" si="47"/>
        <v>550000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4</v>
      </c>
      <c r="L25" s="83"/>
      <c r="M25" s="77"/>
      <c r="N25" s="128" t="s">
        <v>63</v>
      </c>
      <c r="O25" s="117">
        <v>0</v>
      </c>
      <c r="P25" s="117">
        <v>41000</v>
      </c>
      <c r="Q25" s="117">
        <v>42000</v>
      </c>
      <c r="R25" s="117">
        <v>42000</v>
      </c>
      <c r="S25" s="117">
        <v>41000</v>
      </c>
      <c r="T25" s="117"/>
      <c r="U25" s="160">
        <v>3000</v>
      </c>
      <c r="V25" s="160">
        <v>4000</v>
      </c>
      <c r="W25" s="160">
        <v>7000</v>
      </c>
      <c r="X25" s="117">
        <f t="shared" si="22"/>
        <v>14000</v>
      </c>
      <c r="Y25" s="117">
        <f t="shared" si="23"/>
        <v>34.146341463414636</v>
      </c>
      <c r="AA25" s="160">
        <v>3000</v>
      </c>
      <c r="AB25" s="160">
        <v>3000</v>
      </c>
      <c r="AC25" s="160">
        <v>3000</v>
      </c>
      <c r="AD25" s="117">
        <f t="shared" si="25"/>
        <v>9000</v>
      </c>
      <c r="AE25" s="170">
        <f t="shared" si="43"/>
        <v>21.951219512195124</v>
      </c>
      <c r="AG25" s="117">
        <f t="shared" si="27"/>
        <v>23000</v>
      </c>
      <c r="AH25" s="117">
        <f t="shared" si="28"/>
        <v>56.097560975609753</v>
      </c>
      <c r="AJ25" s="160">
        <v>4000</v>
      </c>
      <c r="AK25" s="160">
        <v>4000</v>
      </c>
      <c r="AL25" s="160">
        <v>4000</v>
      </c>
      <c r="AM25" s="117">
        <f t="shared" si="30"/>
        <v>12000</v>
      </c>
      <c r="AN25" s="170">
        <f t="shared" si="44"/>
        <v>29.26829268292683</v>
      </c>
      <c r="AP25" s="160">
        <v>3000</v>
      </c>
      <c r="AQ25" s="160">
        <v>2000</v>
      </c>
      <c r="AR25" s="160">
        <v>1000</v>
      </c>
      <c r="AS25" s="117">
        <f t="shared" si="33"/>
        <v>6000</v>
      </c>
      <c r="AT25" s="170">
        <f t="shared" si="45"/>
        <v>14.634146341463415</v>
      </c>
      <c r="AV25" s="117">
        <f t="shared" ref="AV25:AV70" si="48">AM25+AS25</f>
        <v>18000</v>
      </c>
      <c r="AW25" s="117">
        <f t="shared" si="36"/>
        <v>43.902439024390247</v>
      </c>
      <c r="AY25" s="117">
        <f t="shared" si="37"/>
        <v>41000</v>
      </c>
      <c r="AZ25" s="117">
        <f t="shared" si="38"/>
        <v>100</v>
      </c>
      <c r="BB25" s="117">
        <f t="shared" si="46"/>
        <v>0</v>
      </c>
      <c r="BC25" s="117">
        <f t="shared" si="40"/>
        <v>0</v>
      </c>
      <c r="BD25" s="117">
        <f t="shared" si="47"/>
        <v>41000</v>
      </c>
      <c r="BE25" s="93"/>
    </row>
    <row r="26" spans="1:57" s="195" customFormat="1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52</v>
      </c>
      <c r="K26" s="82"/>
      <c r="L26" s="83"/>
      <c r="M26" s="77"/>
      <c r="N26" s="101" t="s">
        <v>53</v>
      </c>
      <c r="O26" s="102">
        <v>7000</v>
      </c>
      <c r="P26" s="103">
        <f>P27+P28+P29+P30</f>
        <v>6500</v>
      </c>
      <c r="Q26" s="125">
        <f>Q27+Q28+Q29+Q30</f>
        <v>6500</v>
      </c>
      <c r="R26" s="126">
        <f>R27+R28+R29+R30</f>
        <v>6500</v>
      </c>
      <c r="S26" s="103">
        <f>S27+S28+S29+S30</f>
        <v>6500</v>
      </c>
      <c r="T26" s="103"/>
      <c r="U26" s="103">
        <f>U27+U28+U29+U30</f>
        <v>0</v>
      </c>
      <c r="V26" s="103">
        <f>V27+V28+V29+V30</f>
        <v>0</v>
      </c>
      <c r="W26" s="103">
        <f>W27+W28+W29+W30</f>
        <v>3000</v>
      </c>
      <c r="X26" s="103">
        <f t="shared" si="22"/>
        <v>3000</v>
      </c>
      <c r="Y26" s="103">
        <f t="shared" si="23"/>
        <v>46.153846153846153</v>
      </c>
      <c r="Z26" s="36"/>
      <c r="AA26" s="103">
        <f>AA27+AA28+AA29+AA30</f>
        <v>2000</v>
      </c>
      <c r="AB26" s="103">
        <f>AB27+AB28+AB29+AB30</f>
        <v>500</v>
      </c>
      <c r="AC26" s="103">
        <f>AC27+AC28+AC29+AC30</f>
        <v>1000</v>
      </c>
      <c r="AD26" s="103">
        <f t="shared" si="25"/>
        <v>3500</v>
      </c>
      <c r="AE26" s="103">
        <f>AD26/(S26/100)</f>
        <v>53.846153846153847</v>
      </c>
      <c r="AF26" s="36"/>
      <c r="AG26" s="103">
        <f t="shared" si="27"/>
        <v>6500</v>
      </c>
      <c r="AH26" s="103">
        <f t="shared" si="28"/>
        <v>100</v>
      </c>
      <c r="AI26" s="36"/>
      <c r="AJ26" s="103">
        <f>AJ27+AJ28+AJ29+AJ30</f>
        <v>0</v>
      </c>
      <c r="AK26" s="103">
        <f>AK27+AK28+AK29+AK30</f>
        <v>0</v>
      </c>
      <c r="AL26" s="103">
        <f>AL27+AL28+AL29+AL30</f>
        <v>0</v>
      </c>
      <c r="AM26" s="103">
        <f t="shared" si="30"/>
        <v>0</v>
      </c>
      <c r="AN26" s="103">
        <f>AM26/(S26/100)</f>
        <v>0</v>
      </c>
      <c r="AO26" s="36"/>
      <c r="AP26" s="103">
        <f>AP27+AP28+AP29+AP30</f>
        <v>0</v>
      </c>
      <c r="AQ26" s="103">
        <f>AQ27+AQ28+AQ29+AQ30</f>
        <v>0</v>
      </c>
      <c r="AR26" s="103">
        <f>AR27+AR28+AR29+AR30</f>
        <v>0</v>
      </c>
      <c r="AS26" s="103">
        <f t="shared" si="33"/>
        <v>0</v>
      </c>
      <c r="AT26" s="103">
        <f>AS26/(S26/100)</f>
        <v>0</v>
      </c>
      <c r="AU26" s="194"/>
      <c r="AV26" s="103">
        <f t="shared" si="48"/>
        <v>0</v>
      </c>
      <c r="AW26" s="103">
        <f t="shared" si="36"/>
        <v>0</v>
      </c>
      <c r="AX26" s="194"/>
      <c r="AY26" s="103">
        <f t="shared" si="37"/>
        <v>6500</v>
      </c>
      <c r="AZ26" s="103">
        <f t="shared" si="38"/>
        <v>100</v>
      </c>
      <c r="BA26" s="194"/>
      <c r="BB26" s="102">
        <f t="shared" si="46"/>
        <v>0</v>
      </c>
      <c r="BC26" s="103">
        <f t="shared" si="40"/>
        <v>0</v>
      </c>
      <c r="BD26" s="103">
        <f t="shared" si="47"/>
        <v>6500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54</v>
      </c>
      <c r="O27" s="129">
        <v>2000</v>
      </c>
      <c r="P27" s="117">
        <v>2000</v>
      </c>
      <c r="Q27" s="117">
        <v>2000</v>
      </c>
      <c r="R27" s="117">
        <v>2000</v>
      </c>
      <c r="S27" s="117">
        <v>2000</v>
      </c>
      <c r="T27" s="117"/>
      <c r="U27" s="117"/>
      <c r="V27" s="117"/>
      <c r="W27" s="117">
        <v>1000</v>
      </c>
      <c r="X27" s="117">
        <f t="shared" si="22"/>
        <v>1000</v>
      </c>
      <c r="Y27" s="117">
        <f t="shared" si="23"/>
        <v>50</v>
      </c>
      <c r="AA27" s="117">
        <v>1000</v>
      </c>
      <c r="AB27" s="117"/>
      <c r="AC27" s="117"/>
      <c r="AD27" s="117">
        <f t="shared" si="25"/>
        <v>1000</v>
      </c>
      <c r="AE27" s="117">
        <f>AD27/(S27/100)</f>
        <v>50</v>
      </c>
      <c r="AG27" s="117">
        <f t="shared" si="27"/>
        <v>2000</v>
      </c>
      <c r="AH27" s="117">
        <f t="shared" si="28"/>
        <v>100</v>
      </c>
      <c r="AJ27" s="117"/>
      <c r="AK27" s="117"/>
      <c r="AL27" s="117"/>
      <c r="AM27" s="117">
        <f t="shared" si="30"/>
        <v>0</v>
      </c>
      <c r="AN27" s="117">
        <f>AM27/(S27/100)</f>
        <v>0</v>
      </c>
      <c r="AP27" s="117"/>
      <c r="AQ27" s="117"/>
      <c r="AR27" s="117"/>
      <c r="AS27" s="117">
        <f t="shared" si="33"/>
        <v>0</v>
      </c>
      <c r="AT27" s="117">
        <f>AS27/(S27/100)</f>
        <v>0</v>
      </c>
      <c r="AV27" s="117">
        <f t="shared" si="48"/>
        <v>0</v>
      </c>
      <c r="AW27" s="117">
        <f t="shared" si="36"/>
        <v>0</v>
      </c>
      <c r="AY27" s="117">
        <f t="shared" si="37"/>
        <v>2000</v>
      </c>
      <c r="AZ27" s="117">
        <f t="shared" si="38"/>
        <v>100</v>
      </c>
      <c r="BB27" s="117">
        <f t="shared" si="46"/>
        <v>0</v>
      </c>
      <c r="BC27" s="117">
        <f t="shared" si="40"/>
        <v>0</v>
      </c>
      <c r="BD27" s="117">
        <f t="shared" si="47"/>
        <v>2000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3</v>
      </c>
      <c r="L28" s="83"/>
      <c r="M28" s="77"/>
      <c r="N28" s="128" t="s">
        <v>66</v>
      </c>
      <c r="O28" s="129">
        <v>2000</v>
      </c>
      <c r="P28" s="117">
        <v>2500</v>
      </c>
      <c r="Q28" s="117">
        <v>2500</v>
      </c>
      <c r="R28" s="117">
        <v>2500</v>
      </c>
      <c r="S28" s="117">
        <v>2500</v>
      </c>
      <c r="T28" s="167"/>
      <c r="U28" s="117"/>
      <c r="V28" s="117"/>
      <c r="W28" s="117">
        <v>1000</v>
      </c>
      <c r="X28" s="160">
        <f t="shared" si="22"/>
        <v>1000</v>
      </c>
      <c r="Y28" s="160">
        <f t="shared" si="23"/>
        <v>40</v>
      </c>
      <c r="Z28" s="73"/>
      <c r="AA28" s="117"/>
      <c r="AB28" s="117">
        <v>500</v>
      </c>
      <c r="AC28" s="117">
        <v>1000</v>
      </c>
      <c r="AD28" s="160">
        <f t="shared" si="25"/>
        <v>1500</v>
      </c>
      <c r="AE28" s="160">
        <f>AD28/(S28/100)</f>
        <v>60</v>
      </c>
      <c r="AF28" s="73"/>
      <c r="AG28" s="160">
        <f t="shared" si="27"/>
        <v>2500</v>
      </c>
      <c r="AH28" s="160">
        <f t="shared" si="28"/>
        <v>100</v>
      </c>
      <c r="AI28" s="73"/>
      <c r="AJ28" s="117"/>
      <c r="AK28" s="117"/>
      <c r="AL28" s="117"/>
      <c r="AM28" s="160">
        <f t="shared" si="30"/>
        <v>0</v>
      </c>
      <c r="AN28" s="160">
        <f>AM28/(S28/100)</f>
        <v>0</v>
      </c>
      <c r="AO28" s="73"/>
      <c r="AP28" s="117"/>
      <c r="AQ28" s="117"/>
      <c r="AR28" s="117"/>
      <c r="AS28" s="160">
        <f t="shared" si="33"/>
        <v>0</v>
      </c>
      <c r="AT28" s="160">
        <f>AS28/(S28/100)</f>
        <v>0</v>
      </c>
      <c r="AU28" s="73"/>
      <c r="AV28" s="160">
        <f t="shared" si="48"/>
        <v>0</v>
      </c>
      <c r="AW28" s="160">
        <f t="shared" si="36"/>
        <v>0</v>
      </c>
      <c r="AX28" s="73"/>
      <c r="AY28" s="160">
        <f t="shared" si="37"/>
        <v>2500</v>
      </c>
      <c r="AZ28" s="160">
        <f t="shared" si="38"/>
        <v>100</v>
      </c>
      <c r="BA28" s="73"/>
      <c r="BB28" s="160">
        <f t="shared" si="46"/>
        <v>0</v>
      </c>
      <c r="BC28" s="160">
        <f t="shared" si="40"/>
        <v>0</v>
      </c>
      <c r="BD28" s="160">
        <f t="shared" si="47"/>
        <v>2500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5</v>
      </c>
      <c r="L29" s="83"/>
      <c r="M29" s="77"/>
      <c r="N29" s="128" t="s">
        <v>55</v>
      </c>
      <c r="O29" s="129">
        <v>1000</v>
      </c>
      <c r="P29" s="117">
        <v>1000</v>
      </c>
      <c r="Q29" s="117">
        <v>1000</v>
      </c>
      <c r="R29" s="117">
        <v>1000</v>
      </c>
      <c r="S29" s="117">
        <v>1000</v>
      </c>
      <c r="T29" s="167"/>
      <c r="U29" s="117"/>
      <c r="V29" s="117"/>
      <c r="W29" s="117">
        <v>500</v>
      </c>
      <c r="X29" s="160">
        <f t="shared" si="22"/>
        <v>500</v>
      </c>
      <c r="Y29" s="160">
        <f t="shared" si="23"/>
        <v>50</v>
      </c>
      <c r="Z29" s="73"/>
      <c r="AA29" s="117">
        <v>500</v>
      </c>
      <c r="AB29" s="117"/>
      <c r="AC29" s="117"/>
      <c r="AD29" s="160">
        <f t="shared" si="25"/>
        <v>500</v>
      </c>
      <c r="AE29" s="160">
        <f>AD29/(S29/100)</f>
        <v>50</v>
      </c>
      <c r="AF29" s="73"/>
      <c r="AG29" s="160">
        <f t="shared" si="27"/>
        <v>1000</v>
      </c>
      <c r="AH29" s="160">
        <f t="shared" si="28"/>
        <v>100</v>
      </c>
      <c r="AI29" s="73"/>
      <c r="AJ29" s="117"/>
      <c r="AK29" s="117"/>
      <c r="AL29" s="117"/>
      <c r="AM29" s="160">
        <f t="shared" si="30"/>
        <v>0</v>
      </c>
      <c r="AN29" s="160">
        <f>AM29/(S29/100)</f>
        <v>0</v>
      </c>
      <c r="AO29" s="73"/>
      <c r="AP29" s="117"/>
      <c r="AQ29" s="117"/>
      <c r="AR29" s="117"/>
      <c r="AS29" s="160">
        <f t="shared" si="33"/>
        <v>0</v>
      </c>
      <c r="AT29" s="160">
        <f>AS29/(S29/100)</f>
        <v>0</v>
      </c>
      <c r="AU29" s="73"/>
      <c r="AV29" s="160">
        <f t="shared" si="48"/>
        <v>0</v>
      </c>
      <c r="AW29" s="160">
        <f t="shared" si="36"/>
        <v>0</v>
      </c>
      <c r="AX29" s="73"/>
      <c r="AY29" s="160">
        <f t="shared" si="37"/>
        <v>1000</v>
      </c>
      <c r="AZ29" s="160">
        <f t="shared" si="38"/>
        <v>100</v>
      </c>
      <c r="BA29" s="73"/>
      <c r="BB29" s="160">
        <f t="shared" si="46"/>
        <v>0</v>
      </c>
      <c r="BC29" s="160">
        <f t="shared" si="40"/>
        <v>0</v>
      </c>
      <c r="BD29" s="160">
        <f t="shared" si="47"/>
        <v>1000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7</v>
      </c>
      <c r="L30" s="83"/>
      <c r="M30" s="77"/>
      <c r="N30" s="128" t="s">
        <v>56</v>
      </c>
      <c r="O30" s="129">
        <v>2000</v>
      </c>
      <c r="P30" s="117">
        <v>1000</v>
      </c>
      <c r="Q30" s="117">
        <v>1000</v>
      </c>
      <c r="R30" s="117">
        <v>1000</v>
      </c>
      <c r="S30" s="117">
        <v>1000</v>
      </c>
      <c r="T30" s="117"/>
      <c r="U30" s="117"/>
      <c r="V30" s="117"/>
      <c r="W30" s="117">
        <v>500</v>
      </c>
      <c r="X30" s="117">
        <f t="shared" si="22"/>
        <v>500</v>
      </c>
      <c r="Y30" s="117">
        <f t="shared" si="23"/>
        <v>50</v>
      </c>
      <c r="AA30" s="117">
        <v>500</v>
      </c>
      <c r="AB30" s="117"/>
      <c r="AC30" s="117"/>
      <c r="AD30" s="117">
        <f t="shared" si="25"/>
        <v>500</v>
      </c>
      <c r="AE30" s="117">
        <f>AD30/(S30/100)</f>
        <v>50</v>
      </c>
      <c r="AG30" s="117">
        <f t="shared" si="27"/>
        <v>1000</v>
      </c>
      <c r="AH30" s="117">
        <f t="shared" si="28"/>
        <v>100</v>
      </c>
      <c r="AJ30" s="117"/>
      <c r="AK30" s="117"/>
      <c r="AL30" s="117"/>
      <c r="AM30" s="117">
        <f t="shared" si="30"/>
        <v>0</v>
      </c>
      <c r="AN30" s="117">
        <f>AM30/(S30/100)</f>
        <v>0</v>
      </c>
      <c r="AP30" s="117"/>
      <c r="AQ30" s="117"/>
      <c r="AR30" s="117"/>
      <c r="AS30" s="117">
        <f t="shared" si="33"/>
        <v>0</v>
      </c>
      <c r="AT30" s="117">
        <f>AS30/(S30/100)</f>
        <v>0</v>
      </c>
      <c r="AV30" s="117">
        <f t="shared" si="48"/>
        <v>0</v>
      </c>
      <c r="AW30" s="117">
        <f t="shared" si="36"/>
        <v>0</v>
      </c>
      <c r="AY30" s="117">
        <f t="shared" si="37"/>
        <v>1000</v>
      </c>
      <c r="AZ30" s="117">
        <f t="shared" si="38"/>
        <v>100</v>
      </c>
      <c r="BB30" s="117">
        <f t="shared" si="46"/>
        <v>0</v>
      </c>
      <c r="BC30" s="117">
        <f t="shared" si="40"/>
        <v>0</v>
      </c>
      <c r="BD30" s="117">
        <f t="shared" si="47"/>
        <v>1000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104"/>
      <c r="H31" s="468" t="s">
        <v>52</v>
      </c>
      <c r="I31" s="469"/>
      <c r="J31" s="470"/>
      <c r="K31" s="471"/>
      <c r="L31" s="472"/>
      <c r="M31" s="473"/>
      <c r="N31" s="474" t="s">
        <v>150</v>
      </c>
      <c r="O31" s="475">
        <v>3616000</v>
      </c>
      <c r="P31" s="476">
        <f t="shared" ref="P31:S33" si="49">P32</f>
        <v>3979000</v>
      </c>
      <c r="Q31" s="477">
        <f t="shared" si="49"/>
        <v>4100000</v>
      </c>
      <c r="R31" s="478">
        <f t="shared" si="49"/>
        <v>4287000</v>
      </c>
      <c r="S31" s="476">
        <f t="shared" si="49"/>
        <v>3979000</v>
      </c>
      <c r="T31" s="476"/>
      <c r="U31" s="476">
        <f t="shared" ref="U31:V33" si="50">U32</f>
        <v>94000</v>
      </c>
      <c r="V31" s="476">
        <f t="shared" si="50"/>
        <v>599000</v>
      </c>
      <c r="W31" s="476">
        <f>W537+W32+W227+W283+W481</f>
        <v>275000</v>
      </c>
      <c r="X31" s="476">
        <f t="shared" si="22"/>
        <v>968000</v>
      </c>
      <c r="Y31" s="476">
        <f t="shared" si="23"/>
        <v>24.327720532797183</v>
      </c>
      <c r="Z31" s="413"/>
      <c r="AA31" s="476">
        <f t="shared" ref="AA31:AB33" si="51">AA32</f>
        <v>394000</v>
      </c>
      <c r="AB31" s="476">
        <f t="shared" si="51"/>
        <v>394000</v>
      </c>
      <c r="AC31" s="476">
        <f>AC537+AC32+AC227+AC283+AC481</f>
        <v>394000</v>
      </c>
      <c r="AD31" s="476">
        <f t="shared" si="25"/>
        <v>1182000</v>
      </c>
      <c r="AE31" s="476">
        <f t="shared" ref="AE31:AE70" si="52">AD31/(S31/100)</f>
        <v>29.705956270419705</v>
      </c>
      <c r="AF31" s="413"/>
      <c r="AG31" s="476">
        <f t="shared" si="27"/>
        <v>2150000</v>
      </c>
      <c r="AH31" s="476">
        <f t="shared" si="28"/>
        <v>54.033676803216892</v>
      </c>
      <c r="AI31" s="413"/>
      <c r="AJ31" s="476">
        <f t="shared" ref="AJ31:AK33" si="53">AJ32</f>
        <v>398000</v>
      </c>
      <c r="AK31" s="476">
        <f t="shared" si="53"/>
        <v>358000</v>
      </c>
      <c r="AL31" s="476">
        <f>AL537+AL32+AL227+AL283+AL481</f>
        <v>358000</v>
      </c>
      <c r="AM31" s="476">
        <f t="shared" si="30"/>
        <v>1114000</v>
      </c>
      <c r="AN31" s="476">
        <f t="shared" ref="AN31:AN70" si="54">AM31/(S31/100)</f>
        <v>27.9969841668761</v>
      </c>
      <c r="AO31" s="413"/>
      <c r="AP31" s="476">
        <f t="shared" ref="AP31:AQ33" si="55">AP32</f>
        <v>239000</v>
      </c>
      <c r="AQ31" s="476">
        <f t="shared" si="55"/>
        <v>239000</v>
      </c>
      <c r="AR31" s="476">
        <f>AR537+AR32+AR227+AR283+AR481</f>
        <v>237000</v>
      </c>
      <c r="AS31" s="476">
        <f t="shared" si="33"/>
        <v>715000</v>
      </c>
      <c r="AT31" s="476">
        <f t="shared" ref="AT31:AT70" si="56">AS31/(S31/100)</f>
        <v>17.969339029907012</v>
      </c>
      <c r="AU31" s="413"/>
      <c r="AV31" s="476">
        <f t="shared" si="48"/>
        <v>1829000</v>
      </c>
      <c r="AW31" s="476">
        <f t="shared" si="36"/>
        <v>45.966323196783108</v>
      </c>
      <c r="AX31" s="413"/>
      <c r="AY31" s="476">
        <f t="shared" si="37"/>
        <v>3979000</v>
      </c>
      <c r="AZ31" s="476">
        <f t="shared" si="38"/>
        <v>100</v>
      </c>
      <c r="BB31" s="372">
        <f t="shared" si="46"/>
        <v>0</v>
      </c>
      <c r="BC31" s="373">
        <f t="shared" si="40"/>
        <v>0</v>
      </c>
      <c r="BD31" s="373">
        <f t="shared" si="47"/>
        <v>3979000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118">
        <v>2</v>
      </c>
      <c r="J32" s="78"/>
      <c r="K32" s="82"/>
      <c r="L32" s="83"/>
      <c r="M32" s="77"/>
      <c r="N32" s="119" t="s">
        <v>51</v>
      </c>
      <c r="O32" s="120">
        <v>3616000</v>
      </c>
      <c r="P32" s="120">
        <f t="shared" si="49"/>
        <v>3979000</v>
      </c>
      <c r="Q32" s="120">
        <f t="shared" si="49"/>
        <v>4100000</v>
      </c>
      <c r="R32" s="120">
        <f t="shared" si="49"/>
        <v>4287000</v>
      </c>
      <c r="S32" s="120">
        <f t="shared" si="49"/>
        <v>3979000</v>
      </c>
      <c r="T32" s="120"/>
      <c r="U32" s="120">
        <f t="shared" si="50"/>
        <v>94000</v>
      </c>
      <c r="V32" s="120">
        <f t="shared" si="50"/>
        <v>599000</v>
      </c>
      <c r="W32" s="120">
        <f>W538+W33+W228+W284+W482</f>
        <v>275000</v>
      </c>
      <c r="X32" s="120">
        <f t="shared" si="22"/>
        <v>968000</v>
      </c>
      <c r="Y32" s="120">
        <f t="shared" si="23"/>
        <v>24.327720532797183</v>
      </c>
      <c r="AA32" s="120">
        <f t="shared" si="51"/>
        <v>394000</v>
      </c>
      <c r="AB32" s="120">
        <f t="shared" si="51"/>
        <v>394000</v>
      </c>
      <c r="AC32" s="120">
        <f>AC538+AC33+AC228+AC284+AC482</f>
        <v>394000</v>
      </c>
      <c r="AD32" s="120">
        <f t="shared" si="25"/>
        <v>1182000</v>
      </c>
      <c r="AE32" s="120">
        <f t="shared" si="52"/>
        <v>29.705956270419705</v>
      </c>
      <c r="AG32" s="120">
        <f t="shared" si="27"/>
        <v>2150000</v>
      </c>
      <c r="AH32" s="120">
        <f t="shared" si="28"/>
        <v>54.033676803216892</v>
      </c>
      <c r="AJ32" s="120">
        <f t="shared" si="53"/>
        <v>398000</v>
      </c>
      <c r="AK32" s="120">
        <f t="shared" si="53"/>
        <v>358000</v>
      </c>
      <c r="AL32" s="120">
        <f>AL538+AL33+AL228+AL284+AL482</f>
        <v>358000</v>
      </c>
      <c r="AM32" s="120">
        <f t="shared" si="30"/>
        <v>1114000</v>
      </c>
      <c r="AN32" s="120">
        <f t="shared" si="54"/>
        <v>27.9969841668761</v>
      </c>
      <c r="AP32" s="120">
        <f t="shared" si="55"/>
        <v>239000</v>
      </c>
      <c r="AQ32" s="120">
        <f t="shared" si="55"/>
        <v>239000</v>
      </c>
      <c r="AR32" s="120">
        <f>AR538+AR33+AR228+AR284+AR482</f>
        <v>237000</v>
      </c>
      <c r="AS32" s="120">
        <f t="shared" si="33"/>
        <v>715000</v>
      </c>
      <c r="AT32" s="120">
        <f t="shared" si="56"/>
        <v>17.969339029907012</v>
      </c>
      <c r="AV32" s="120">
        <f t="shared" si="48"/>
        <v>1829000</v>
      </c>
      <c r="AW32" s="120">
        <f t="shared" si="36"/>
        <v>45.966323196783108</v>
      </c>
      <c r="AY32" s="120">
        <f t="shared" si="37"/>
        <v>3979000</v>
      </c>
      <c r="AZ32" s="120">
        <f t="shared" si="38"/>
        <v>100</v>
      </c>
      <c r="BB32" s="120">
        <f t="shared" si="46"/>
        <v>0</v>
      </c>
      <c r="BC32" s="120">
        <f t="shared" si="40"/>
        <v>0</v>
      </c>
      <c r="BD32" s="120">
        <f t="shared" si="47"/>
        <v>3979000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81"/>
      <c r="J33" s="124" t="s">
        <v>52</v>
      </c>
      <c r="K33" s="82"/>
      <c r="L33" s="83"/>
      <c r="M33" s="77"/>
      <c r="N33" s="101" t="s">
        <v>53</v>
      </c>
      <c r="O33" s="102">
        <v>3616000</v>
      </c>
      <c r="P33" s="103">
        <f t="shared" si="49"/>
        <v>3979000</v>
      </c>
      <c r="Q33" s="103">
        <f t="shared" si="49"/>
        <v>4100000</v>
      </c>
      <c r="R33" s="103">
        <f t="shared" si="49"/>
        <v>4287000</v>
      </c>
      <c r="S33" s="103">
        <f t="shared" si="49"/>
        <v>3979000</v>
      </c>
      <c r="T33" s="103"/>
      <c r="U33" s="103">
        <f t="shared" si="50"/>
        <v>94000</v>
      </c>
      <c r="V33" s="103">
        <f t="shared" si="50"/>
        <v>599000</v>
      </c>
      <c r="W33" s="103">
        <f>W447+W34+W137+W193+W391</f>
        <v>275000</v>
      </c>
      <c r="X33" s="103">
        <f t="shared" si="22"/>
        <v>968000</v>
      </c>
      <c r="Y33" s="103">
        <f t="shared" si="23"/>
        <v>24.327720532797183</v>
      </c>
      <c r="AA33" s="103">
        <f t="shared" si="51"/>
        <v>394000</v>
      </c>
      <c r="AB33" s="103">
        <f t="shared" si="51"/>
        <v>394000</v>
      </c>
      <c r="AC33" s="103">
        <f>AC447+AC34+AC137+AC193+AC391</f>
        <v>394000</v>
      </c>
      <c r="AD33" s="103">
        <f t="shared" si="25"/>
        <v>1182000</v>
      </c>
      <c r="AE33" s="103">
        <f t="shared" si="52"/>
        <v>29.705956270419705</v>
      </c>
      <c r="AG33" s="103">
        <f t="shared" si="27"/>
        <v>2150000</v>
      </c>
      <c r="AH33" s="103">
        <f t="shared" si="28"/>
        <v>54.033676803216892</v>
      </c>
      <c r="AJ33" s="103">
        <f t="shared" si="53"/>
        <v>398000</v>
      </c>
      <c r="AK33" s="103">
        <f t="shared" si="53"/>
        <v>358000</v>
      </c>
      <c r="AL33" s="103">
        <f>AL447+AL34+AL137+AL193+AL391</f>
        <v>358000</v>
      </c>
      <c r="AM33" s="103">
        <f t="shared" si="30"/>
        <v>1114000</v>
      </c>
      <c r="AN33" s="103">
        <f t="shared" si="54"/>
        <v>27.9969841668761</v>
      </c>
      <c r="AP33" s="103">
        <f t="shared" si="55"/>
        <v>239000</v>
      </c>
      <c r="AQ33" s="103">
        <f t="shared" si="55"/>
        <v>239000</v>
      </c>
      <c r="AR33" s="103">
        <f>AR447+AR34+AR137+AR193+AR391</f>
        <v>237000</v>
      </c>
      <c r="AS33" s="103">
        <f t="shared" si="33"/>
        <v>715000</v>
      </c>
      <c r="AT33" s="103">
        <f t="shared" si="56"/>
        <v>17.969339029907012</v>
      </c>
      <c r="AV33" s="103">
        <f t="shared" si="48"/>
        <v>1829000</v>
      </c>
      <c r="AW33" s="103">
        <f t="shared" si="36"/>
        <v>45.966323196783108</v>
      </c>
      <c r="AY33" s="103">
        <f t="shared" si="37"/>
        <v>3979000</v>
      </c>
      <c r="AZ33" s="103">
        <f t="shared" si="38"/>
        <v>100</v>
      </c>
      <c r="BB33" s="102">
        <f t="shared" si="46"/>
        <v>0</v>
      </c>
      <c r="BC33" s="103">
        <f t="shared" si="40"/>
        <v>0</v>
      </c>
      <c r="BD33" s="103">
        <f t="shared" si="47"/>
        <v>3979000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78"/>
      <c r="K34" s="127">
        <v>2</v>
      </c>
      <c r="L34" s="83"/>
      <c r="M34" s="77"/>
      <c r="N34" s="128" t="s">
        <v>54</v>
      </c>
      <c r="O34" s="129">
        <v>3616000</v>
      </c>
      <c r="P34" s="117">
        <v>3979000</v>
      </c>
      <c r="Q34" s="117">
        <v>4100000</v>
      </c>
      <c r="R34" s="117">
        <v>4287000</v>
      </c>
      <c r="S34" s="117">
        <v>3979000</v>
      </c>
      <c r="T34" s="117"/>
      <c r="U34" s="117">
        <v>94000</v>
      </c>
      <c r="V34" s="117">
        <v>599000</v>
      </c>
      <c r="W34" s="117">
        <v>275000</v>
      </c>
      <c r="X34" s="117">
        <f t="shared" si="22"/>
        <v>968000</v>
      </c>
      <c r="Y34" s="117">
        <f t="shared" si="23"/>
        <v>24.327720532797183</v>
      </c>
      <c r="AA34" s="117">
        <v>394000</v>
      </c>
      <c r="AB34" s="117">
        <v>394000</v>
      </c>
      <c r="AC34" s="117">
        <v>394000</v>
      </c>
      <c r="AD34" s="117">
        <f t="shared" si="25"/>
        <v>1182000</v>
      </c>
      <c r="AE34" s="117">
        <f t="shared" si="52"/>
        <v>29.705956270419705</v>
      </c>
      <c r="AG34" s="117">
        <f t="shared" si="27"/>
        <v>2150000</v>
      </c>
      <c r="AH34" s="117">
        <f t="shared" si="28"/>
        <v>54.033676803216892</v>
      </c>
      <c r="AJ34" s="117">
        <v>398000</v>
      </c>
      <c r="AK34" s="117">
        <v>358000</v>
      </c>
      <c r="AL34" s="117">
        <v>358000</v>
      </c>
      <c r="AM34" s="117">
        <f t="shared" si="30"/>
        <v>1114000</v>
      </c>
      <c r="AN34" s="117">
        <f t="shared" si="54"/>
        <v>27.9969841668761</v>
      </c>
      <c r="AP34" s="117">
        <v>239000</v>
      </c>
      <c r="AQ34" s="117">
        <v>239000</v>
      </c>
      <c r="AR34" s="117">
        <v>237000</v>
      </c>
      <c r="AS34" s="117">
        <f t="shared" si="33"/>
        <v>715000</v>
      </c>
      <c r="AT34" s="117">
        <f t="shared" si="56"/>
        <v>17.969339029907012</v>
      </c>
      <c r="AV34" s="117">
        <f t="shared" si="48"/>
        <v>1829000</v>
      </c>
      <c r="AW34" s="117">
        <f t="shared" si="36"/>
        <v>45.966323196783108</v>
      </c>
      <c r="AY34" s="117">
        <f t="shared" si="37"/>
        <v>3979000</v>
      </c>
      <c r="AZ34" s="117">
        <f t="shared" si="38"/>
        <v>100</v>
      </c>
      <c r="BB34" s="117">
        <f t="shared" si="46"/>
        <v>0</v>
      </c>
      <c r="BC34" s="117">
        <f t="shared" si="40"/>
        <v>0</v>
      </c>
      <c r="BD34" s="117">
        <f t="shared" si="47"/>
        <v>3979000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104"/>
      <c r="H35" s="468" t="s">
        <v>41</v>
      </c>
      <c r="I35" s="469"/>
      <c r="J35" s="470"/>
      <c r="K35" s="471"/>
      <c r="L35" s="472"/>
      <c r="M35" s="473"/>
      <c r="N35" s="474" t="s">
        <v>151</v>
      </c>
      <c r="O35" s="475">
        <v>1961000</v>
      </c>
      <c r="P35" s="476">
        <f t="shared" ref="P35:S36" si="57">P36</f>
        <v>2494000</v>
      </c>
      <c r="Q35" s="476">
        <f t="shared" si="57"/>
        <v>2732000</v>
      </c>
      <c r="R35" s="476">
        <f t="shared" si="57"/>
        <v>3003000</v>
      </c>
      <c r="S35" s="476">
        <f t="shared" si="57"/>
        <v>2494000</v>
      </c>
      <c r="T35" s="476"/>
      <c r="U35" s="476">
        <f>U36</f>
        <v>24000</v>
      </c>
      <c r="V35" s="476">
        <f>V36</f>
        <v>481000</v>
      </c>
      <c r="W35" s="476">
        <f>W541+W36+W231+W287+W485</f>
        <v>200000</v>
      </c>
      <c r="X35" s="476">
        <f t="shared" si="22"/>
        <v>705000</v>
      </c>
      <c r="Y35" s="476">
        <f t="shared" si="23"/>
        <v>28.267842822774661</v>
      </c>
      <c r="Z35" s="413"/>
      <c r="AA35" s="476">
        <f>AA36</f>
        <v>44000</v>
      </c>
      <c r="AB35" s="476">
        <f>AB36</f>
        <v>45000</v>
      </c>
      <c r="AC35" s="476">
        <f>AC541+AC36+AC231+AC287+AC485</f>
        <v>84000</v>
      </c>
      <c r="AD35" s="476">
        <f t="shared" si="25"/>
        <v>173000</v>
      </c>
      <c r="AE35" s="476">
        <f t="shared" si="52"/>
        <v>6.9366479550922211</v>
      </c>
      <c r="AF35" s="413"/>
      <c r="AG35" s="476">
        <f t="shared" si="27"/>
        <v>878000</v>
      </c>
      <c r="AH35" s="476">
        <f t="shared" si="28"/>
        <v>35.20449077786688</v>
      </c>
      <c r="AI35" s="413"/>
      <c r="AJ35" s="476">
        <f>AJ36</f>
        <v>249000</v>
      </c>
      <c r="AK35" s="476">
        <f>AK36</f>
        <v>225000</v>
      </c>
      <c r="AL35" s="476">
        <f>AL541+AL36+AL231+AL287+AL485</f>
        <v>225000</v>
      </c>
      <c r="AM35" s="476">
        <f t="shared" si="30"/>
        <v>699000</v>
      </c>
      <c r="AN35" s="476">
        <f t="shared" si="54"/>
        <v>28.027265437048918</v>
      </c>
      <c r="AO35" s="413"/>
      <c r="AP35" s="476">
        <f>AP36</f>
        <v>145000</v>
      </c>
      <c r="AQ35" s="476">
        <f>AQ36</f>
        <v>145000</v>
      </c>
      <c r="AR35" s="476">
        <f>AR541+AR36+AR231+AR287+AR485</f>
        <v>627000</v>
      </c>
      <c r="AS35" s="476">
        <f t="shared" si="33"/>
        <v>917000</v>
      </c>
      <c r="AT35" s="476">
        <f t="shared" si="56"/>
        <v>36.768243785084202</v>
      </c>
      <c r="AU35" s="413"/>
      <c r="AV35" s="476">
        <f t="shared" si="48"/>
        <v>1616000</v>
      </c>
      <c r="AW35" s="476">
        <f t="shared" si="36"/>
        <v>64.79550922213312</v>
      </c>
      <c r="AX35" s="413"/>
      <c r="AY35" s="476">
        <f t="shared" si="37"/>
        <v>2494000</v>
      </c>
      <c r="AZ35" s="476">
        <f t="shared" si="38"/>
        <v>100</v>
      </c>
      <c r="BB35" s="372">
        <f t="shared" si="46"/>
        <v>0</v>
      </c>
      <c r="BC35" s="373">
        <f t="shared" si="40"/>
        <v>0</v>
      </c>
      <c r="BD35" s="373">
        <f t="shared" si="47"/>
        <v>2494000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118">
        <v>2</v>
      </c>
      <c r="J36" s="78"/>
      <c r="K36" s="82"/>
      <c r="L36" s="83"/>
      <c r="M36" s="77"/>
      <c r="N36" s="119" t="s">
        <v>51</v>
      </c>
      <c r="O36" s="120">
        <v>1961000</v>
      </c>
      <c r="P36" s="121">
        <f t="shared" si="57"/>
        <v>2494000</v>
      </c>
      <c r="Q36" s="121">
        <f t="shared" si="57"/>
        <v>2732000</v>
      </c>
      <c r="R36" s="121">
        <f t="shared" si="57"/>
        <v>3003000</v>
      </c>
      <c r="S36" s="121">
        <f t="shared" si="57"/>
        <v>2494000</v>
      </c>
      <c r="T36" s="121"/>
      <c r="U36" s="121">
        <f>U37</f>
        <v>24000</v>
      </c>
      <c r="V36" s="121">
        <f>V37</f>
        <v>481000</v>
      </c>
      <c r="W36" s="121">
        <f>W542+W37+W232+W288+W486</f>
        <v>200000</v>
      </c>
      <c r="X36" s="121">
        <f t="shared" si="22"/>
        <v>705000</v>
      </c>
      <c r="Y36" s="121">
        <f t="shared" si="23"/>
        <v>28.267842822774661</v>
      </c>
      <c r="AA36" s="121">
        <f>AA37</f>
        <v>44000</v>
      </c>
      <c r="AB36" s="121">
        <f>AB37</f>
        <v>45000</v>
      </c>
      <c r="AC36" s="121">
        <f>AC542+AC37+AC232+AC288+AC486</f>
        <v>84000</v>
      </c>
      <c r="AD36" s="121">
        <f t="shared" si="25"/>
        <v>173000</v>
      </c>
      <c r="AE36" s="121">
        <f t="shared" si="52"/>
        <v>6.9366479550922211</v>
      </c>
      <c r="AG36" s="121">
        <f t="shared" si="27"/>
        <v>878000</v>
      </c>
      <c r="AH36" s="121">
        <f t="shared" si="28"/>
        <v>35.20449077786688</v>
      </c>
      <c r="AJ36" s="121">
        <f>AJ37</f>
        <v>249000</v>
      </c>
      <c r="AK36" s="121">
        <f>AK37</f>
        <v>225000</v>
      </c>
      <c r="AL36" s="121">
        <f>AL542+AL37+AL232+AL288+AL486</f>
        <v>225000</v>
      </c>
      <c r="AM36" s="121">
        <f t="shared" si="30"/>
        <v>699000</v>
      </c>
      <c r="AN36" s="121">
        <f t="shared" si="54"/>
        <v>28.027265437048918</v>
      </c>
      <c r="AP36" s="121">
        <f>AP37</f>
        <v>145000</v>
      </c>
      <c r="AQ36" s="121">
        <f>AQ37</f>
        <v>145000</v>
      </c>
      <c r="AR36" s="121">
        <f>AR542+AR37+AR232+AR288+AR486</f>
        <v>627000</v>
      </c>
      <c r="AS36" s="121">
        <f t="shared" si="33"/>
        <v>917000</v>
      </c>
      <c r="AT36" s="121">
        <f t="shared" si="56"/>
        <v>36.768243785084202</v>
      </c>
      <c r="AV36" s="121">
        <f t="shared" si="48"/>
        <v>1616000</v>
      </c>
      <c r="AW36" s="121">
        <f t="shared" si="36"/>
        <v>64.79550922213312</v>
      </c>
      <c r="AY36" s="121">
        <f t="shared" si="37"/>
        <v>2494000</v>
      </c>
      <c r="AZ36" s="121">
        <f t="shared" si="38"/>
        <v>100</v>
      </c>
      <c r="BB36" s="120">
        <f t="shared" si="46"/>
        <v>0</v>
      </c>
      <c r="BC36" s="121">
        <f t="shared" si="40"/>
        <v>0</v>
      </c>
      <c r="BD36" s="121">
        <f t="shared" si="47"/>
        <v>2494000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124" t="s">
        <v>52</v>
      </c>
      <c r="K37" s="82"/>
      <c r="L37" s="83"/>
      <c r="M37" s="77"/>
      <c r="N37" s="101" t="s">
        <v>53</v>
      </c>
      <c r="O37" s="102">
        <v>1961000</v>
      </c>
      <c r="P37" s="103">
        <f>P38+P39+P40</f>
        <v>2494000</v>
      </c>
      <c r="Q37" s="103">
        <f>Q38+Q39+Q40</f>
        <v>2732000</v>
      </c>
      <c r="R37" s="103">
        <f>R38+R39+R40</f>
        <v>3003000</v>
      </c>
      <c r="S37" s="103">
        <f>S38+S39+S40</f>
        <v>2494000</v>
      </c>
      <c r="T37" s="103"/>
      <c r="U37" s="103">
        <f>U38+U39+U40</f>
        <v>24000</v>
      </c>
      <c r="V37" s="103">
        <f>V38+V39+V40</f>
        <v>481000</v>
      </c>
      <c r="W37" s="103">
        <f>W38+W39+W40</f>
        <v>200000</v>
      </c>
      <c r="X37" s="103">
        <f t="shared" si="22"/>
        <v>705000</v>
      </c>
      <c r="Y37" s="103">
        <f t="shared" ref="Y37:Y70" si="58">X37/(S37/100)</f>
        <v>28.267842822774661</v>
      </c>
      <c r="AA37" s="103">
        <f>AA38+AA39+AA40</f>
        <v>44000</v>
      </c>
      <c r="AB37" s="103">
        <f>AB38+AB39+AB40</f>
        <v>45000</v>
      </c>
      <c r="AC37" s="103">
        <f>AC38+AC39+AC40</f>
        <v>84000</v>
      </c>
      <c r="AD37" s="103">
        <f t="shared" si="25"/>
        <v>173000</v>
      </c>
      <c r="AE37" s="103">
        <f t="shared" si="52"/>
        <v>6.9366479550922211</v>
      </c>
      <c r="AG37" s="103">
        <f t="shared" ref="AG37:AG70" si="59">X37+AD37</f>
        <v>878000</v>
      </c>
      <c r="AH37" s="103">
        <f t="shared" ref="AH37:AH70" si="60">AG37/(S37/100)</f>
        <v>35.20449077786688</v>
      </c>
      <c r="AJ37" s="103">
        <f>AJ38+AJ39+AJ40</f>
        <v>249000</v>
      </c>
      <c r="AK37" s="103">
        <f>AK38+AK39+AK40</f>
        <v>225000</v>
      </c>
      <c r="AL37" s="103">
        <f>AL38+AL39+AL40</f>
        <v>225000</v>
      </c>
      <c r="AM37" s="103">
        <f t="shared" si="30"/>
        <v>699000</v>
      </c>
      <c r="AN37" s="103">
        <f t="shared" si="54"/>
        <v>28.027265437048918</v>
      </c>
      <c r="AP37" s="103">
        <f>AP38+AP39+AP40</f>
        <v>145000</v>
      </c>
      <c r="AQ37" s="103">
        <f>AQ38+AQ39+AQ40</f>
        <v>145000</v>
      </c>
      <c r="AR37" s="103">
        <f>AR38+AR39+AR40</f>
        <v>627000</v>
      </c>
      <c r="AS37" s="103">
        <f t="shared" si="33"/>
        <v>917000</v>
      </c>
      <c r="AT37" s="103">
        <f t="shared" si="56"/>
        <v>36.768243785084202</v>
      </c>
      <c r="AV37" s="103">
        <f t="shared" si="48"/>
        <v>1616000</v>
      </c>
      <c r="AW37" s="103">
        <f t="shared" ref="AW37:AW70" si="61">AV37/(S37/100)</f>
        <v>64.79550922213312</v>
      </c>
      <c r="AY37" s="103">
        <f t="shared" ref="AY37:AY70" si="62">AG37+AV37</f>
        <v>2494000</v>
      </c>
      <c r="AZ37" s="103">
        <f t="shared" ref="AZ37:AZ70" si="63">AY37/(S37/100)</f>
        <v>100</v>
      </c>
      <c r="BB37" s="102">
        <f t="shared" si="46"/>
        <v>0</v>
      </c>
      <c r="BC37" s="103">
        <f t="shared" si="40"/>
        <v>0</v>
      </c>
      <c r="BD37" s="103">
        <f t="shared" si="47"/>
        <v>2494000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78"/>
      <c r="K38" s="127">
        <v>2</v>
      </c>
      <c r="L38" s="83"/>
      <c r="M38" s="77"/>
      <c r="N38" s="128" t="s">
        <v>54</v>
      </c>
      <c r="O38" s="129">
        <v>254000</v>
      </c>
      <c r="P38" s="117">
        <v>375000</v>
      </c>
      <c r="Q38" s="117">
        <v>395000</v>
      </c>
      <c r="R38" s="117">
        <v>415000</v>
      </c>
      <c r="S38" s="117">
        <v>375000</v>
      </c>
      <c r="T38" s="117"/>
      <c r="U38" s="117">
        <v>12000</v>
      </c>
      <c r="V38" s="160">
        <v>45000</v>
      </c>
      <c r="W38" s="117">
        <v>27000</v>
      </c>
      <c r="X38" s="117">
        <f t="shared" si="22"/>
        <v>84000</v>
      </c>
      <c r="Y38" s="117">
        <f t="shared" si="58"/>
        <v>22.4</v>
      </c>
      <c r="AA38" s="117">
        <v>39000</v>
      </c>
      <c r="AB38" s="160">
        <v>40000</v>
      </c>
      <c r="AC38" s="117">
        <v>40000</v>
      </c>
      <c r="AD38" s="117">
        <f t="shared" si="25"/>
        <v>119000</v>
      </c>
      <c r="AE38" s="117">
        <f t="shared" si="52"/>
        <v>31.733333333333334</v>
      </c>
      <c r="AG38" s="117">
        <f t="shared" si="59"/>
        <v>203000</v>
      </c>
      <c r="AH38" s="117">
        <f t="shared" si="60"/>
        <v>54.133333333333333</v>
      </c>
      <c r="AJ38" s="117">
        <v>38000</v>
      </c>
      <c r="AK38" s="160">
        <v>34000</v>
      </c>
      <c r="AL38" s="117">
        <v>34000</v>
      </c>
      <c r="AM38" s="117">
        <f t="shared" si="30"/>
        <v>106000</v>
      </c>
      <c r="AN38" s="117">
        <f t="shared" si="54"/>
        <v>28.266666666666666</v>
      </c>
      <c r="AP38" s="117">
        <v>23000</v>
      </c>
      <c r="AQ38" s="160">
        <v>23000</v>
      </c>
      <c r="AR38" s="117">
        <v>20000</v>
      </c>
      <c r="AS38" s="117">
        <f t="shared" si="33"/>
        <v>66000</v>
      </c>
      <c r="AT38" s="117">
        <f t="shared" si="56"/>
        <v>17.600000000000001</v>
      </c>
      <c r="AV38" s="117">
        <f t="shared" si="48"/>
        <v>172000</v>
      </c>
      <c r="AW38" s="117">
        <f t="shared" si="61"/>
        <v>45.866666666666667</v>
      </c>
      <c r="AY38" s="117">
        <f t="shared" si="62"/>
        <v>375000</v>
      </c>
      <c r="AZ38" s="117">
        <f t="shared" si="63"/>
        <v>100</v>
      </c>
      <c r="BB38" s="117">
        <f t="shared" si="46"/>
        <v>0</v>
      </c>
      <c r="BC38" s="117">
        <f t="shared" si="40"/>
        <v>0</v>
      </c>
      <c r="BD38" s="117">
        <f t="shared" si="47"/>
        <v>375000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5</v>
      </c>
      <c r="L39" s="83"/>
      <c r="M39" s="77"/>
      <c r="N39" s="128" t="s">
        <v>55</v>
      </c>
      <c r="O39" s="129">
        <v>1692000</v>
      </c>
      <c r="P39" s="117">
        <v>2039000</v>
      </c>
      <c r="Q39" s="117">
        <v>2251000</v>
      </c>
      <c r="R39" s="117">
        <v>2498000</v>
      </c>
      <c r="S39" s="117">
        <v>2039000</v>
      </c>
      <c r="T39" s="117"/>
      <c r="U39" s="117">
        <v>12000</v>
      </c>
      <c r="V39" s="117">
        <v>436000</v>
      </c>
      <c r="W39" s="117">
        <v>169000</v>
      </c>
      <c r="X39" s="117">
        <f t="shared" ref="X39:X70" si="64">U39+V39+W39</f>
        <v>617000</v>
      </c>
      <c r="Y39" s="117">
        <f t="shared" si="58"/>
        <v>30.259931338891615</v>
      </c>
      <c r="AA39" s="117"/>
      <c r="AB39" s="117"/>
      <c r="AC39" s="117"/>
      <c r="AD39" s="117">
        <f t="shared" ref="AD39:AD70" si="65">AA39+AB39+AC39</f>
        <v>0</v>
      </c>
      <c r="AE39" s="117">
        <f t="shared" si="52"/>
        <v>0</v>
      </c>
      <c r="AG39" s="117">
        <f t="shared" si="59"/>
        <v>617000</v>
      </c>
      <c r="AH39" s="117">
        <f t="shared" si="60"/>
        <v>30.259931338891615</v>
      </c>
      <c r="AJ39" s="117">
        <v>203000</v>
      </c>
      <c r="AK39" s="117">
        <v>184000</v>
      </c>
      <c r="AL39" s="117">
        <v>184000</v>
      </c>
      <c r="AM39" s="117">
        <f t="shared" ref="AM39:AM70" si="66">AJ39+AK39+AL39</f>
        <v>571000</v>
      </c>
      <c r="AN39" s="117">
        <f t="shared" si="54"/>
        <v>28.003923491907798</v>
      </c>
      <c r="AP39" s="117">
        <v>122000</v>
      </c>
      <c r="AQ39" s="117">
        <v>122000</v>
      </c>
      <c r="AR39" s="117">
        <v>607000</v>
      </c>
      <c r="AS39" s="117">
        <f t="shared" ref="AS39:AS70" si="67">AP39+AQ39+AR39</f>
        <v>851000</v>
      </c>
      <c r="AT39" s="117">
        <f t="shared" si="56"/>
        <v>41.73614516920059</v>
      </c>
      <c r="AV39" s="117">
        <f t="shared" si="48"/>
        <v>1422000</v>
      </c>
      <c r="AW39" s="117">
        <f t="shared" si="61"/>
        <v>69.740068661108381</v>
      </c>
      <c r="AY39" s="117">
        <f t="shared" si="62"/>
        <v>2039000</v>
      </c>
      <c r="AZ39" s="117">
        <f t="shared" si="63"/>
        <v>100</v>
      </c>
      <c r="BB39" s="117">
        <f t="shared" si="46"/>
        <v>0</v>
      </c>
      <c r="BC39" s="117">
        <f t="shared" ref="BC39:BC70" si="68">BB39/(S39/100)</f>
        <v>0</v>
      </c>
      <c r="BD39" s="117">
        <f t="shared" si="47"/>
        <v>2039000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78"/>
      <c r="K40" s="127">
        <v>7</v>
      </c>
      <c r="L40" s="83"/>
      <c r="M40" s="77"/>
      <c r="N40" s="128" t="s">
        <v>56</v>
      </c>
      <c r="O40" s="129">
        <v>15000</v>
      </c>
      <c r="P40" s="117">
        <v>80000</v>
      </c>
      <c r="Q40" s="117">
        <v>86000</v>
      </c>
      <c r="R40" s="117">
        <v>90000</v>
      </c>
      <c r="S40" s="117">
        <v>80000</v>
      </c>
      <c r="T40" s="117"/>
      <c r="U40" s="117"/>
      <c r="V40" s="117"/>
      <c r="W40" s="117">
        <v>4000</v>
      </c>
      <c r="X40" s="117">
        <f t="shared" si="64"/>
        <v>4000</v>
      </c>
      <c r="Y40" s="117">
        <f t="shared" si="58"/>
        <v>5</v>
      </c>
      <c r="AA40" s="117">
        <v>5000</v>
      </c>
      <c r="AB40" s="117">
        <v>5000</v>
      </c>
      <c r="AC40" s="117">
        <v>44000</v>
      </c>
      <c r="AD40" s="117">
        <f t="shared" si="65"/>
        <v>54000</v>
      </c>
      <c r="AE40" s="117">
        <f t="shared" si="52"/>
        <v>67.5</v>
      </c>
      <c r="AG40" s="117">
        <f t="shared" si="59"/>
        <v>58000</v>
      </c>
      <c r="AH40" s="117">
        <f t="shared" si="60"/>
        <v>72.5</v>
      </c>
      <c r="AJ40" s="117">
        <v>8000</v>
      </c>
      <c r="AK40" s="117">
        <v>7000</v>
      </c>
      <c r="AL40" s="117">
        <v>7000</v>
      </c>
      <c r="AM40" s="117">
        <f t="shared" si="66"/>
        <v>22000</v>
      </c>
      <c r="AN40" s="117">
        <f t="shared" si="54"/>
        <v>27.5</v>
      </c>
      <c r="AP40" s="117"/>
      <c r="AQ40" s="117"/>
      <c r="AR40" s="117"/>
      <c r="AS40" s="117">
        <f t="shared" si="67"/>
        <v>0</v>
      </c>
      <c r="AT40" s="117">
        <f t="shared" si="56"/>
        <v>0</v>
      </c>
      <c r="AV40" s="117">
        <f t="shared" si="48"/>
        <v>22000</v>
      </c>
      <c r="AW40" s="117">
        <f t="shared" si="61"/>
        <v>27.5</v>
      </c>
      <c r="AY40" s="117">
        <f t="shared" si="62"/>
        <v>80000</v>
      </c>
      <c r="AZ40" s="117">
        <f t="shared" si="63"/>
        <v>100</v>
      </c>
      <c r="BB40" s="117">
        <f t="shared" si="46"/>
        <v>0</v>
      </c>
      <c r="BC40" s="117">
        <f t="shared" si="68"/>
        <v>0</v>
      </c>
      <c r="BD40" s="117">
        <f t="shared" si="47"/>
        <v>80000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104"/>
      <c r="H41" s="468" t="s">
        <v>84</v>
      </c>
      <c r="I41" s="469"/>
      <c r="J41" s="470"/>
      <c r="K41" s="471"/>
      <c r="L41" s="472"/>
      <c r="M41" s="473"/>
      <c r="N41" s="474" t="s">
        <v>152</v>
      </c>
      <c r="O41" s="475">
        <v>170000</v>
      </c>
      <c r="P41" s="476">
        <f t="shared" ref="P41:S42" si="69">P42</f>
        <v>165000</v>
      </c>
      <c r="Q41" s="477">
        <f t="shared" si="69"/>
        <v>175000</v>
      </c>
      <c r="R41" s="478">
        <f t="shared" si="69"/>
        <v>187000</v>
      </c>
      <c r="S41" s="476">
        <f t="shared" si="69"/>
        <v>165000</v>
      </c>
      <c r="T41" s="476"/>
      <c r="U41" s="476">
        <f>U42</f>
        <v>1000</v>
      </c>
      <c r="V41" s="476">
        <f>V42</f>
        <v>0</v>
      </c>
      <c r="W41" s="476">
        <f>W547+W42+W237+W293+W491</f>
        <v>41000</v>
      </c>
      <c r="X41" s="476">
        <f t="shared" si="64"/>
        <v>42000</v>
      </c>
      <c r="Y41" s="476">
        <f t="shared" si="58"/>
        <v>25.454545454545453</v>
      </c>
      <c r="Z41" s="413"/>
      <c r="AA41" s="476">
        <f>AA42</f>
        <v>8000</v>
      </c>
      <c r="AB41" s="476">
        <f>AB42</f>
        <v>10000</v>
      </c>
      <c r="AC41" s="476">
        <f>AC547+AC42+AC237+AC293+AC491</f>
        <v>58000</v>
      </c>
      <c r="AD41" s="476">
        <f t="shared" si="65"/>
        <v>76000</v>
      </c>
      <c r="AE41" s="476">
        <f t="shared" si="52"/>
        <v>46.060606060606062</v>
      </c>
      <c r="AF41" s="413"/>
      <c r="AG41" s="476">
        <f t="shared" si="59"/>
        <v>118000</v>
      </c>
      <c r="AH41" s="476">
        <f t="shared" si="60"/>
        <v>71.515151515151516</v>
      </c>
      <c r="AI41" s="413"/>
      <c r="AJ41" s="476">
        <f>AJ42</f>
        <v>17000</v>
      </c>
      <c r="AK41" s="476">
        <f>AK42</f>
        <v>15000</v>
      </c>
      <c r="AL41" s="476">
        <f>AL547+AL42+AL237+AL293+AL491</f>
        <v>15000</v>
      </c>
      <c r="AM41" s="476">
        <f t="shared" si="66"/>
        <v>47000</v>
      </c>
      <c r="AN41" s="476">
        <f t="shared" si="54"/>
        <v>28.484848484848484</v>
      </c>
      <c r="AO41" s="413"/>
      <c r="AP41" s="476">
        <f>AP42</f>
        <v>0</v>
      </c>
      <c r="AQ41" s="476">
        <f>AQ42</f>
        <v>0</v>
      </c>
      <c r="AR41" s="476">
        <f>AR547+AR42+AR237+AR293+AR491</f>
        <v>0</v>
      </c>
      <c r="AS41" s="476">
        <f t="shared" si="67"/>
        <v>0</v>
      </c>
      <c r="AT41" s="476">
        <f t="shared" si="56"/>
        <v>0</v>
      </c>
      <c r="AU41" s="413"/>
      <c r="AV41" s="476">
        <f t="shared" si="48"/>
        <v>47000</v>
      </c>
      <c r="AW41" s="476">
        <f t="shared" si="61"/>
        <v>28.484848484848484</v>
      </c>
      <c r="AX41" s="413"/>
      <c r="AY41" s="476">
        <f t="shared" si="62"/>
        <v>165000</v>
      </c>
      <c r="AZ41" s="476">
        <f t="shared" si="63"/>
        <v>100</v>
      </c>
      <c r="BB41" s="372">
        <f t="shared" si="46"/>
        <v>0</v>
      </c>
      <c r="BC41" s="373">
        <f t="shared" si="68"/>
        <v>0</v>
      </c>
      <c r="BD41" s="373">
        <f t="shared" si="47"/>
        <v>165000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79"/>
      <c r="H42" s="80"/>
      <c r="I42" s="118">
        <v>2</v>
      </c>
      <c r="J42" s="78"/>
      <c r="K42" s="82"/>
      <c r="L42" s="83"/>
      <c r="M42" s="77"/>
      <c r="N42" s="119" t="s">
        <v>51</v>
      </c>
      <c r="O42" s="120">
        <v>170000</v>
      </c>
      <c r="P42" s="121">
        <f t="shared" si="69"/>
        <v>165000</v>
      </c>
      <c r="Q42" s="122">
        <f t="shared" si="69"/>
        <v>175000</v>
      </c>
      <c r="R42" s="123">
        <f t="shared" si="69"/>
        <v>187000</v>
      </c>
      <c r="S42" s="121">
        <f t="shared" si="69"/>
        <v>165000</v>
      </c>
      <c r="T42" s="121"/>
      <c r="U42" s="121">
        <f>U43</f>
        <v>1000</v>
      </c>
      <c r="V42" s="121">
        <f>V43</f>
        <v>0</v>
      </c>
      <c r="W42" s="121">
        <f>W548+W43+W238+W294+W492</f>
        <v>41000</v>
      </c>
      <c r="X42" s="121">
        <f t="shared" si="64"/>
        <v>42000</v>
      </c>
      <c r="Y42" s="121">
        <f t="shared" si="58"/>
        <v>25.454545454545453</v>
      </c>
      <c r="AA42" s="121">
        <f>AA43</f>
        <v>8000</v>
      </c>
      <c r="AB42" s="121">
        <f>AB43</f>
        <v>10000</v>
      </c>
      <c r="AC42" s="121">
        <f>AC548+AC43+AC238+AC294+AC492</f>
        <v>58000</v>
      </c>
      <c r="AD42" s="121">
        <f t="shared" si="65"/>
        <v>76000</v>
      </c>
      <c r="AE42" s="121">
        <f t="shared" si="52"/>
        <v>46.060606060606062</v>
      </c>
      <c r="AG42" s="121">
        <f t="shared" si="59"/>
        <v>118000</v>
      </c>
      <c r="AH42" s="121">
        <f t="shared" si="60"/>
        <v>71.515151515151516</v>
      </c>
      <c r="AJ42" s="121">
        <f>AJ43</f>
        <v>17000</v>
      </c>
      <c r="AK42" s="121">
        <f>AK43</f>
        <v>15000</v>
      </c>
      <c r="AL42" s="121">
        <f>AL548+AL43+AL238+AL294+AL492</f>
        <v>15000</v>
      </c>
      <c r="AM42" s="121">
        <f t="shared" si="66"/>
        <v>47000</v>
      </c>
      <c r="AN42" s="121">
        <f t="shared" si="54"/>
        <v>28.484848484848484</v>
      </c>
      <c r="AP42" s="121">
        <f>AP43</f>
        <v>0</v>
      </c>
      <c r="AQ42" s="121">
        <f>AQ43</f>
        <v>0</v>
      </c>
      <c r="AR42" s="121">
        <f>AR548+AR43+AR238+AR294+AR492</f>
        <v>0</v>
      </c>
      <c r="AS42" s="121">
        <f t="shared" si="67"/>
        <v>0</v>
      </c>
      <c r="AT42" s="121">
        <f t="shared" si="56"/>
        <v>0</v>
      </c>
      <c r="AV42" s="121">
        <f t="shared" si="48"/>
        <v>47000</v>
      </c>
      <c r="AW42" s="121">
        <f t="shared" si="61"/>
        <v>28.484848484848484</v>
      </c>
      <c r="AY42" s="121">
        <f t="shared" si="62"/>
        <v>165000</v>
      </c>
      <c r="AZ42" s="121">
        <f t="shared" si="63"/>
        <v>100</v>
      </c>
      <c r="BB42" s="120">
        <f t="shared" si="46"/>
        <v>0</v>
      </c>
      <c r="BC42" s="121">
        <f t="shared" si="68"/>
        <v>0</v>
      </c>
      <c r="BD42" s="121">
        <f t="shared" si="47"/>
        <v>165000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81"/>
      <c r="J43" s="124" t="s">
        <v>52</v>
      </c>
      <c r="K43" s="82"/>
      <c r="L43" s="83"/>
      <c r="M43" s="77"/>
      <c r="N43" s="101" t="s">
        <v>53</v>
      </c>
      <c r="O43" s="102">
        <v>170000</v>
      </c>
      <c r="P43" s="102">
        <f>P44+P45+P46+P47</f>
        <v>165000</v>
      </c>
      <c r="Q43" s="102">
        <f>Q44+Q45+Q46+Q47</f>
        <v>175000</v>
      </c>
      <c r="R43" s="102">
        <f>R44+R45+R46+R47</f>
        <v>187000</v>
      </c>
      <c r="S43" s="102">
        <f>S44+S45+S46+S47</f>
        <v>165000</v>
      </c>
      <c r="T43" s="102"/>
      <c r="U43" s="102">
        <f>U44+U45+U46+U47</f>
        <v>1000</v>
      </c>
      <c r="V43" s="102">
        <f>V44+V45+V46+V47</f>
        <v>0</v>
      </c>
      <c r="W43" s="102">
        <f>W44+W45+W46+W47</f>
        <v>41000</v>
      </c>
      <c r="X43" s="102">
        <f t="shared" si="64"/>
        <v>42000</v>
      </c>
      <c r="Y43" s="102">
        <f t="shared" si="58"/>
        <v>25.454545454545453</v>
      </c>
      <c r="AA43" s="102">
        <f>AA44+AA45+AA46+AA47</f>
        <v>8000</v>
      </c>
      <c r="AB43" s="102">
        <f>AB44+AB45+AB46+AB47</f>
        <v>10000</v>
      </c>
      <c r="AC43" s="102">
        <f>AC44+AC45+AC46+AC47</f>
        <v>58000</v>
      </c>
      <c r="AD43" s="102">
        <f t="shared" si="65"/>
        <v>76000</v>
      </c>
      <c r="AE43" s="102">
        <f t="shared" si="52"/>
        <v>46.060606060606062</v>
      </c>
      <c r="AG43" s="102">
        <f t="shared" si="59"/>
        <v>118000</v>
      </c>
      <c r="AH43" s="102">
        <f t="shared" si="60"/>
        <v>71.515151515151516</v>
      </c>
      <c r="AJ43" s="102">
        <f>AJ44+AJ45+AJ46+AJ47</f>
        <v>17000</v>
      </c>
      <c r="AK43" s="102">
        <f>AK44+AK45+AK46+AK47</f>
        <v>15000</v>
      </c>
      <c r="AL43" s="102">
        <f>AL44+AL45+AL46+AL47</f>
        <v>15000</v>
      </c>
      <c r="AM43" s="102">
        <f t="shared" si="66"/>
        <v>47000</v>
      </c>
      <c r="AN43" s="102">
        <f t="shared" si="54"/>
        <v>28.484848484848484</v>
      </c>
      <c r="AP43" s="102">
        <f>AP44+AP45+AP46+AP47</f>
        <v>0</v>
      </c>
      <c r="AQ43" s="102">
        <f>AQ44+AQ45+AQ46+AQ47</f>
        <v>0</v>
      </c>
      <c r="AR43" s="102">
        <f>AR44+AR45+AR46+AR47</f>
        <v>0</v>
      </c>
      <c r="AS43" s="102">
        <f t="shared" si="67"/>
        <v>0</v>
      </c>
      <c r="AT43" s="102">
        <f t="shared" si="56"/>
        <v>0</v>
      </c>
      <c r="AV43" s="102">
        <f t="shared" si="48"/>
        <v>47000</v>
      </c>
      <c r="AW43" s="102">
        <f t="shared" si="61"/>
        <v>28.484848484848484</v>
      </c>
      <c r="AY43" s="102">
        <f t="shared" si="62"/>
        <v>165000</v>
      </c>
      <c r="AZ43" s="102">
        <f t="shared" si="63"/>
        <v>100</v>
      </c>
      <c r="BB43" s="102">
        <f t="shared" si="46"/>
        <v>0</v>
      </c>
      <c r="BC43" s="102">
        <f t="shared" si="68"/>
        <v>0</v>
      </c>
      <c r="BD43" s="102">
        <f t="shared" si="47"/>
        <v>165000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79"/>
      <c r="H44" s="80"/>
      <c r="I44" s="81"/>
      <c r="J44" s="78"/>
      <c r="K44" s="127">
        <v>2</v>
      </c>
      <c r="L44" s="83"/>
      <c r="M44" s="77"/>
      <c r="N44" s="128" t="s">
        <v>54</v>
      </c>
      <c r="O44" s="129">
        <v>104000</v>
      </c>
      <c r="P44" s="117">
        <v>120000</v>
      </c>
      <c r="Q44" s="117">
        <v>126000</v>
      </c>
      <c r="R44" s="117">
        <v>134000</v>
      </c>
      <c r="S44" s="117">
        <v>120000</v>
      </c>
      <c r="T44" s="117"/>
      <c r="U44" s="117"/>
      <c r="V44" s="117"/>
      <c r="W44" s="117">
        <v>29000</v>
      </c>
      <c r="X44" s="117">
        <f t="shared" si="64"/>
        <v>29000</v>
      </c>
      <c r="Y44" s="117">
        <f t="shared" si="58"/>
        <v>24.166666666666668</v>
      </c>
      <c r="AA44" s="117">
        <v>6000</v>
      </c>
      <c r="AB44" s="117">
        <v>7000</v>
      </c>
      <c r="AC44" s="117">
        <v>44000</v>
      </c>
      <c r="AD44" s="117">
        <f t="shared" si="65"/>
        <v>57000</v>
      </c>
      <c r="AE44" s="117">
        <f t="shared" si="52"/>
        <v>47.5</v>
      </c>
      <c r="AG44" s="117">
        <f t="shared" si="59"/>
        <v>86000</v>
      </c>
      <c r="AH44" s="117">
        <f t="shared" si="60"/>
        <v>71.666666666666671</v>
      </c>
      <c r="AJ44" s="117">
        <v>12000</v>
      </c>
      <c r="AK44" s="117">
        <v>11000</v>
      </c>
      <c r="AL44" s="117">
        <v>11000</v>
      </c>
      <c r="AM44" s="117">
        <f t="shared" si="66"/>
        <v>34000</v>
      </c>
      <c r="AN44" s="117">
        <f t="shared" si="54"/>
        <v>28.333333333333332</v>
      </c>
      <c r="AP44" s="117"/>
      <c r="AQ44" s="117"/>
      <c r="AR44" s="117"/>
      <c r="AS44" s="117">
        <f t="shared" si="67"/>
        <v>0</v>
      </c>
      <c r="AT44" s="117">
        <f t="shared" si="56"/>
        <v>0</v>
      </c>
      <c r="AV44" s="117">
        <f t="shared" si="48"/>
        <v>34000</v>
      </c>
      <c r="AW44" s="117">
        <f t="shared" si="61"/>
        <v>28.333333333333332</v>
      </c>
      <c r="AY44" s="117">
        <f t="shared" si="62"/>
        <v>120000</v>
      </c>
      <c r="AZ44" s="117">
        <f t="shared" si="63"/>
        <v>100</v>
      </c>
      <c r="BB44" s="117">
        <f t="shared" si="46"/>
        <v>0</v>
      </c>
      <c r="BC44" s="117">
        <f t="shared" si="68"/>
        <v>0</v>
      </c>
      <c r="BD44" s="117">
        <f t="shared" si="47"/>
        <v>120000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81"/>
      <c r="J45" s="78"/>
      <c r="K45" s="127">
        <v>5</v>
      </c>
      <c r="L45" s="83"/>
      <c r="M45" s="77"/>
      <c r="N45" s="128" t="s">
        <v>55</v>
      </c>
      <c r="O45" s="129">
        <v>20000</v>
      </c>
      <c r="P45" s="117">
        <v>20000</v>
      </c>
      <c r="Q45" s="117">
        <v>22000</v>
      </c>
      <c r="R45" s="117">
        <v>24000</v>
      </c>
      <c r="S45" s="117">
        <v>20000</v>
      </c>
      <c r="T45" s="117"/>
      <c r="U45" s="117">
        <v>1000</v>
      </c>
      <c r="V45" s="117"/>
      <c r="W45" s="117">
        <v>6000</v>
      </c>
      <c r="X45" s="117">
        <f t="shared" si="64"/>
        <v>7000</v>
      </c>
      <c r="Y45" s="117">
        <f t="shared" si="58"/>
        <v>35</v>
      </c>
      <c r="AA45" s="117">
        <v>1000</v>
      </c>
      <c r="AB45" s="117">
        <v>1000</v>
      </c>
      <c r="AC45" s="117">
        <v>5000</v>
      </c>
      <c r="AD45" s="117">
        <f t="shared" si="65"/>
        <v>7000</v>
      </c>
      <c r="AE45" s="117">
        <f t="shared" si="52"/>
        <v>35</v>
      </c>
      <c r="AG45" s="117">
        <f t="shared" si="59"/>
        <v>14000</v>
      </c>
      <c r="AH45" s="117">
        <f t="shared" si="60"/>
        <v>70</v>
      </c>
      <c r="AJ45" s="117">
        <v>2000</v>
      </c>
      <c r="AK45" s="117">
        <v>2000</v>
      </c>
      <c r="AL45" s="117">
        <v>2000</v>
      </c>
      <c r="AM45" s="117">
        <f t="shared" si="66"/>
        <v>6000</v>
      </c>
      <c r="AN45" s="117">
        <f t="shared" si="54"/>
        <v>30</v>
      </c>
      <c r="AP45" s="117"/>
      <c r="AQ45" s="117"/>
      <c r="AR45" s="117"/>
      <c r="AS45" s="117">
        <f t="shared" si="67"/>
        <v>0</v>
      </c>
      <c r="AT45" s="117">
        <f t="shared" si="56"/>
        <v>0</v>
      </c>
      <c r="AV45" s="117">
        <f t="shared" si="48"/>
        <v>6000</v>
      </c>
      <c r="AW45" s="117">
        <f t="shared" si="61"/>
        <v>30</v>
      </c>
      <c r="AY45" s="117">
        <f t="shared" si="62"/>
        <v>20000</v>
      </c>
      <c r="AZ45" s="117">
        <f t="shared" si="63"/>
        <v>100</v>
      </c>
      <c r="BB45" s="117">
        <f t="shared" si="46"/>
        <v>0</v>
      </c>
      <c r="BC45" s="117">
        <f t="shared" si="68"/>
        <v>0</v>
      </c>
      <c r="BD45" s="117">
        <f t="shared" si="47"/>
        <v>20000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78"/>
      <c r="K46" s="127">
        <v>7</v>
      </c>
      <c r="L46" s="83"/>
      <c r="M46" s="77"/>
      <c r="N46" s="128" t="s">
        <v>56</v>
      </c>
      <c r="O46" s="129">
        <v>33000</v>
      </c>
      <c r="P46" s="117">
        <v>15000</v>
      </c>
      <c r="Q46" s="117">
        <v>16000</v>
      </c>
      <c r="R46" s="117">
        <v>17000</v>
      </c>
      <c r="S46" s="117">
        <v>15000</v>
      </c>
      <c r="T46" s="117"/>
      <c r="U46" s="117"/>
      <c r="V46" s="117"/>
      <c r="W46" s="117">
        <v>2000</v>
      </c>
      <c r="X46" s="117">
        <f t="shared" si="64"/>
        <v>2000</v>
      </c>
      <c r="Y46" s="117">
        <f t="shared" si="58"/>
        <v>13.333333333333334</v>
      </c>
      <c r="AA46" s="117">
        <v>1000</v>
      </c>
      <c r="AB46" s="117">
        <v>1000</v>
      </c>
      <c r="AC46" s="117">
        <v>7000</v>
      </c>
      <c r="AD46" s="117">
        <f t="shared" si="65"/>
        <v>9000</v>
      </c>
      <c r="AE46" s="117">
        <f t="shared" si="52"/>
        <v>60</v>
      </c>
      <c r="AG46" s="117">
        <f t="shared" si="59"/>
        <v>11000</v>
      </c>
      <c r="AH46" s="117">
        <f t="shared" si="60"/>
        <v>73.333333333333329</v>
      </c>
      <c r="AJ46" s="117">
        <v>2000</v>
      </c>
      <c r="AK46" s="117">
        <v>1000</v>
      </c>
      <c r="AL46" s="117">
        <v>1000</v>
      </c>
      <c r="AM46" s="117">
        <f t="shared" si="66"/>
        <v>4000</v>
      </c>
      <c r="AN46" s="117">
        <f t="shared" si="54"/>
        <v>26.666666666666668</v>
      </c>
      <c r="AP46" s="117"/>
      <c r="AQ46" s="117"/>
      <c r="AR46" s="117"/>
      <c r="AS46" s="117">
        <f t="shared" si="67"/>
        <v>0</v>
      </c>
      <c r="AT46" s="117">
        <f t="shared" si="56"/>
        <v>0</v>
      </c>
      <c r="AV46" s="117">
        <f t="shared" si="48"/>
        <v>4000</v>
      </c>
      <c r="AW46" s="117">
        <f t="shared" si="61"/>
        <v>26.666666666666668</v>
      </c>
      <c r="AY46" s="117">
        <f t="shared" si="62"/>
        <v>15000</v>
      </c>
      <c r="AZ46" s="117">
        <f t="shared" si="63"/>
        <v>100</v>
      </c>
      <c r="BB46" s="117">
        <f t="shared" si="46"/>
        <v>0</v>
      </c>
      <c r="BC46" s="117">
        <f t="shared" si="68"/>
        <v>0</v>
      </c>
      <c r="BD46" s="117">
        <f t="shared" si="47"/>
        <v>15000</v>
      </c>
      <c r="BE46" s="93"/>
    </row>
    <row r="47" spans="1:57" ht="24.95" customHeight="1" x14ac:dyDescent="0.2">
      <c r="A47" s="74"/>
      <c r="B47" s="76"/>
      <c r="C47" s="76"/>
      <c r="D47" s="77"/>
      <c r="E47" s="78"/>
      <c r="F47" s="76"/>
      <c r="G47" s="79"/>
      <c r="H47" s="80"/>
      <c r="I47" s="81"/>
      <c r="J47" s="78"/>
      <c r="K47" s="127">
        <v>8</v>
      </c>
      <c r="L47" s="83"/>
      <c r="M47" s="77"/>
      <c r="N47" s="128" t="s">
        <v>132</v>
      </c>
      <c r="O47" s="129">
        <v>13000</v>
      </c>
      <c r="P47" s="117">
        <v>10000</v>
      </c>
      <c r="Q47" s="117">
        <v>11000</v>
      </c>
      <c r="R47" s="117">
        <v>12000</v>
      </c>
      <c r="S47" s="117">
        <v>10000</v>
      </c>
      <c r="T47" s="129"/>
      <c r="U47" s="129"/>
      <c r="V47" s="129"/>
      <c r="W47" s="129">
        <v>4000</v>
      </c>
      <c r="X47" s="129">
        <f t="shared" si="64"/>
        <v>4000</v>
      </c>
      <c r="Y47" s="129">
        <f t="shared" si="58"/>
        <v>40</v>
      </c>
      <c r="AA47" s="129"/>
      <c r="AB47" s="129">
        <v>1000</v>
      </c>
      <c r="AC47" s="129">
        <v>2000</v>
      </c>
      <c r="AD47" s="129">
        <f t="shared" si="65"/>
        <v>3000</v>
      </c>
      <c r="AE47" s="129">
        <f t="shared" si="52"/>
        <v>30</v>
      </c>
      <c r="AG47" s="129">
        <f t="shared" si="59"/>
        <v>7000</v>
      </c>
      <c r="AH47" s="129">
        <f t="shared" si="60"/>
        <v>70</v>
      </c>
      <c r="AJ47" s="129">
        <v>1000</v>
      </c>
      <c r="AK47" s="129">
        <v>1000</v>
      </c>
      <c r="AL47" s="129">
        <v>1000</v>
      </c>
      <c r="AM47" s="129">
        <f t="shared" si="66"/>
        <v>3000</v>
      </c>
      <c r="AN47" s="129">
        <f t="shared" si="54"/>
        <v>30</v>
      </c>
      <c r="AP47" s="129"/>
      <c r="AQ47" s="129"/>
      <c r="AR47" s="129"/>
      <c r="AS47" s="129">
        <f t="shared" si="67"/>
        <v>0</v>
      </c>
      <c r="AT47" s="129">
        <f t="shared" si="56"/>
        <v>0</v>
      </c>
      <c r="AV47" s="129">
        <f t="shared" si="48"/>
        <v>3000</v>
      </c>
      <c r="AW47" s="129">
        <f t="shared" si="61"/>
        <v>30</v>
      </c>
      <c r="AY47" s="129">
        <f t="shared" si="62"/>
        <v>10000</v>
      </c>
      <c r="AZ47" s="129">
        <f t="shared" si="63"/>
        <v>100</v>
      </c>
      <c r="BB47" s="129">
        <f t="shared" si="46"/>
        <v>0</v>
      </c>
      <c r="BC47" s="129">
        <f t="shared" si="68"/>
        <v>0</v>
      </c>
      <c r="BD47" s="129">
        <f t="shared" si="47"/>
        <v>10000</v>
      </c>
      <c r="BE47" s="93"/>
    </row>
    <row r="48" spans="1:57" ht="24.95" customHeight="1" x14ac:dyDescent="0.2">
      <c r="A48" s="74"/>
      <c r="B48" s="76"/>
      <c r="C48" s="76"/>
      <c r="D48" s="77"/>
      <c r="E48" s="78"/>
      <c r="F48" s="76"/>
      <c r="G48" s="104"/>
      <c r="H48" s="468" t="s">
        <v>89</v>
      </c>
      <c r="I48" s="469"/>
      <c r="J48" s="470"/>
      <c r="K48" s="471"/>
      <c r="L48" s="472"/>
      <c r="M48" s="473"/>
      <c r="N48" s="474" t="s">
        <v>153</v>
      </c>
      <c r="O48" s="475">
        <v>231000</v>
      </c>
      <c r="P48" s="476">
        <f t="shared" ref="P48:S49" si="70">P49</f>
        <v>211000</v>
      </c>
      <c r="Q48" s="477">
        <f t="shared" si="70"/>
        <v>231000</v>
      </c>
      <c r="R48" s="478">
        <f t="shared" si="70"/>
        <v>246000</v>
      </c>
      <c r="S48" s="476">
        <f t="shared" si="70"/>
        <v>211000</v>
      </c>
      <c r="T48" s="476"/>
      <c r="U48" s="476">
        <f>U49</f>
        <v>2000</v>
      </c>
      <c r="V48" s="476">
        <f>V49</f>
        <v>12000</v>
      </c>
      <c r="W48" s="476">
        <f>W554+W49+W244+W300+W498</f>
        <v>38000</v>
      </c>
      <c r="X48" s="476">
        <f t="shared" si="64"/>
        <v>52000</v>
      </c>
      <c r="Y48" s="476">
        <f t="shared" si="58"/>
        <v>24.644549763033176</v>
      </c>
      <c r="Z48" s="413"/>
      <c r="AA48" s="476">
        <f>AA49</f>
        <v>13000</v>
      </c>
      <c r="AB48" s="476">
        <f>AB49</f>
        <v>13000</v>
      </c>
      <c r="AC48" s="476">
        <f>AC554+AC49+AC244+AC300+AC498</f>
        <v>76000</v>
      </c>
      <c r="AD48" s="476">
        <f t="shared" si="65"/>
        <v>102000</v>
      </c>
      <c r="AE48" s="476">
        <f t="shared" si="52"/>
        <v>48.341232227488149</v>
      </c>
      <c r="AF48" s="413"/>
      <c r="AG48" s="476">
        <f t="shared" si="59"/>
        <v>154000</v>
      </c>
      <c r="AH48" s="476">
        <f t="shared" si="60"/>
        <v>72.985781990521332</v>
      </c>
      <c r="AI48" s="413"/>
      <c r="AJ48" s="476">
        <f>AJ49</f>
        <v>21000</v>
      </c>
      <c r="AK48" s="476">
        <f>AK49</f>
        <v>18000</v>
      </c>
      <c r="AL48" s="476">
        <f>AL554+AL49+AL244+AL300+AL498</f>
        <v>18000</v>
      </c>
      <c r="AM48" s="476">
        <f t="shared" si="66"/>
        <v>57000</v>
      </c>
      <c r="AN48" s="476">
        <f t="shared" si="54"/>
        <v>27.014218009478672</v>
      </c>
      <c r="AO48" s="413"/>
      <c r="AP48" s="476">
        <f>AP49</f>
        <v>0</v>
      </c>
      <c r="AQ48" s="476">
        <f>AQ49</f>
        <v>0</v>
      </c>
      <c r="AR48" s="476">
        <f>AR554+AR49+AR244+AR300+AR498</f>
        <v>0</v>
      </c>
      <c r="AS48" s="476">
        <f t="shared" si="67"/>
        <v>0</v>
      </c>
      <c r="AT48" s="476">
        <f t="shared" si="56"/>
        <v>0</v>
      </c>
      <c r="AU48" s="413"/>
      <c r="AV48" s="476">
        <f t="shared" si="48"/>
        <v>57000</v>
      </c>
      <c r="AW48" s="476">
        <f t="shared" si="61"/>
        <v>27.014218009478672</v>
      </c>
      <c r="AX48" s="413"/>
      <c r="AY48" s="476">
        <f t="shared" si="62"/>
        <v>211000</v>
      </c>
      <c r="AZ48" s="476">
        <f t="shared" si="63"/>
        <v>100</v>
      </c>
      <c r="BB48" s="372">
        <f t="shared" si="46"/>
        <v>0</v>
      </c>
      <c r="BC48" s="373">
        <f t="shared" si="68"/>
        <v>0</v>
      </c>
      <c r="BD48" s="373">
        <f t="shared" si="47"/>
        <v>211000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80"/>
      <c r="I49" s="118">
        <v>2</v>
      </c>
      <c r="J49" s="78"/>
      <c r="K49" s="82"/>
      <c r="L49" s="83"/>
      <c r="M49" s="77"/>
      <c r="N49" s="119" t="s">
        <v>51</v>
      </c>
      <c r="O49" s="120">
        <v>231000</v>
      </c>
      <c r="P49" s="121">
        <f t="shared" si="70"/>
        <v>211000</v>
      </c>
      <c r="Q49" s="121">
        <f t="shared" si="70"/>
        <v>231000</v>
      </c>
      <c r="R49" s="121">
        <f t="shared" si="70"/>
        <v>246000</v>
      </c>
      <c r="S49" s="121">
        <f t="shared" si="70"/>
        <v>211000</v>
      </c>
      <c r="T49" s="121"/>
      <c r="U49" s="121">
        <f>U50</f>
        <v>2000</v>
      </c>
      <c r="V49" s="121">
        <f>V50</f>
        <v>12000</v>
      </c>
      <c r="W49" s="121">
        <f>W555+W50+W245+W301+W499</f>
        <v>38000</v>
      </c>
      <c r="X49" s="121">
        <f t="shared" si="64"/>
        <v>52000</v>
      </c>
      <c r="Y49" s="121">
        <f t="shared" si="58"/>
        <v>24.644549763033176</v>
      </c>
      <c r="AA49" s="121">
        <f>AA50</f>
        <v>13000</v>
      </c>
      <c r="AB49" s="121">
        <f>AB50</f>
        <v>13000</v>
      </c>
      <c r="AC49" s="121">
        <f>AC555+AC50+AC245+AC301+AC499</f>
        <v>76000</v>
      </c>
      <c r="AD49" s="121">
        <f t="shared" si="65"/>
        <v>102000</v>
      </c>
      <c r="AE49" s="121">
        <f t="shared" si="52"/>
        <v>48.341232227488149</v>
      </c>
      <c r="AG49" s="121">
        <f t="shared" si="59"/>
        <v>154000</v>
      </c>
      <c r="AH49" s="121">
        <f t="shared" si="60"/>
        <v>72.985781990521332</v>
      </c>
      <c r="AJ49" s="121">
        <f>AJ50</f>
        <v>21000</v>
      </c>
      <c r="AK49" s="121">
        <f>AK50</f>
        <v>18000</v>
      </c>
      <c r="AL49" s="121">
        <f>AL555+AL50+AL245+AL301+AL499</f>
        <v>18000</v>
      </c>
      <c r="AM49" s="121">
        <f t="shared" si="66"/>
        <v>57000</v>
      </c>
      <c r="AN49" s="121">
        <f t="shared" si="54"/>
        <v>27.014218009478672</v>
      </c>
      <c r="AP49" s="121">
        <f>AP50</f>
        <v>0</v>
      </c>
      <c r="AQ49" s="121">
        <f>AQ50</f>
        <v>0</v>
      </c>
      <c r="AR49" s="121">
        <f>AR555+AR50+AR245+AR301+AR499</f>
        <v>0</v>
      </c>
      <c r="AS49" s="121">
        <f t="shared" si="67"/>
        <v>0</v>
      </c>
      <c r="AT49" s="121">
        <f t="shared" si="56"/>
        <v>0</v>
      </c>
      <c r="AV49" s="121">
        <f t="shared" si="48"/>
        <v>57000</v>
      </c>
      <c r="AW49" s="121">
        <f t="shared" si="61"/>
        <v>27.014218009478672</v>
      </c>
      <c r="AY49" s="121">
        <f t="shared" si="62"/>
        <v>211000</v>
      </c>
      <c r="AZ49" s="121">
        <f t="shared" si="63"/>
        <v>100</v>
      </c>
      <c r="BB49" s="120">
        <f t="shared" si="46"/>
        <v>0</v>
      </c>
      <c r="BC49" s="121">
        <f t="shared" si="68"/>
        <v>0</v>
      </c>
      <c r="BD49" s="121">
        <f t="shared" si="47"/>
        <v>211000</v>
      </c>
      <c r="BE49" s="93"/>
    </row>
    <row r="50" spans="1:57" ht="24.95" customHeight="1" x14ac:dyDescent="0.2">
      <c r="A50" s="74"/>
      <c r="B50" s="76"/>
      <c r="C50" s="76"/>
      <c r="D50" s="77"/>
      <c r="E50" s="78"/>
      <c r="F50" s="76"/>
      <c r="G50" s="79"/>
      <c r="H50" s="80"/>
      <c r="I50" s="81"/>
      <c r="J50" s="124" t="s">
        <v>52</v>
      </c>
      <c r="K50" s="82"/>
      <c r="L50" s="83"/>
      <c r="M50" s="77"/>
      <c r="N50" s="101" t="s">
        <v>53</v>
      </c>
      <c r="O50" s="102">
        <v>231000</v>
      </c>
      <c r="P50" s="102">
        <f>P51+P52+P53+P54</f>
        <v>211000</v>
      </c>
      <c r="Q50" s="102">
        <f>Q51+Q52+Q53+Q54</f>
        <v>231000</v>
      </c>
      <c r="R50" s="102">
        <f>R51+R52+R53+R54</f>
        <v>246000</v>
      </c>
      <c r="S50" s="102">
        <f>S51+S52+S53+S54</f>
        <v>211000</v>
      </c>
      <c r="T50" s="102"/>
      <c r="U50" s="102">
        <f>U51+U52+U53+U54</f>
        <v>2000</v>
      </c>
      <c r="V50" s="102">
        <f>V51+V52+V53+V54</f>
        <v>12000</v>
      </c>
      <c r="W50" s="102">
        <f>W51+W52+W53+W54</f>
        <v>38000</v>
      </c>
      <c r="X50" s="102">
        <f t="shared" si="64"/>
        <v>52000</v>
      </c>
      <c r="Y50" s="102">
        <f t="shared" si="58"/>
        <v>24.644549763033176</v>
      </c>
      <c r="AA50" s="102">
        <f>AA51+AA52+AA53+AA54</f>
        <v>13000</v>
      </c>
      <c r="AB50" s="102">
        <f>AB51+AB52+AB53+AB54</f>
        <v>13000</v>
      </c>
      <c r="AC50" s="102">
        <f>AC51+AC52+AC53+AC54</f>
        <v>76000</v>
      </c>
      <c r="AD50" s="102">
        <f t="shared" si="65"/>
        <v>102000</v>
      </c>
      <c r="AE50" s="102">
        <f t="shared" si="52"/>
        <v>48.341232227488149</v>
      </c>
      <c r="AG50" s="102">
        <f t="shared" si="59"/>
        <v>154000</v>
      </c>
      <c r="AH50" s="102">
        <f t="shared" si="60"/>
        <v>72.985781990521332</v>
      </c>
      <c r="AJ50" s="102">
        <f>AJ51+AJ52+AJ53+AJ54</f>
        <v>21000</v>
      </c>
      <c r="AK50" s="102">
        <f>AK51+AK52+AK53+AK54</f>
        <v>18000</v>
      </c>
      <c r="AL50" s="102">
        <f>AL51+AL52+AL53+AL54</f>
        <v>18000</v>
      </c>
      <c r="AM50" s="102">
        <f t="shared" si="66"/>
        <v>57000</v>
      </c>
      <c r="AN50" s="102">
        <f t="shared" si="54"/>
        <v>27.014218009478672</v>
      </c>
      <c r="AP50" s="102">
        <f>AP51+AP52+AP53+AP54</f>
        <v>0</v>
      </c>
      <c r="AQ50" s="102">
        <f>AQ51+AQ52+AQ53+AQ54</f>
        <v>0</v>
      </c>
      <c r="AR50" s="102">
        <f>AR51+AR52+AR53+AR54</f>
        <v>0</v>
      </c>
      <c r="AS50" s="102">
        <f t="shared" si="67"/>
        <v>0</v>
      </c>
      <c r="AT50" s="102">
        <f t="shared" si="56"/>
        <v>0</v>
      </c>
      <c r="AV50" s="102">
        <f t="shared" si="48"/>
        <v>57000</v>
      </c>
      <c r="AW50" s="102">
        <f t="shared" si="61"/>
        <v>27.014218009478672</v>
      </c>
      <c r="AY50" s="102">
        <f t="shared" si="62"/>
        <v>211000</v>
      </c>
      <c r="AZ50" s="102">
        <f t="shared" si="63"/>
        <v>100</v>
      </c>
      <c r="BB50" s="102">
        <f t="shared" si="46"/>
        <v>0</v>
      </c>
      <c r="BC50" s="102">
        <f t="shared" si="68"/>
        <v>0</v>
      </c>
      <c r="BD50" s="102">
        <f t="shared" si="47"/>
        <v>211000</v>
      </c>
      <c r="BE50" s="93"/>
    </row>
    <row r="51" spans="1:57" ht="24.95" customHeight="1" x14ac:dyDescent="0.2">
      <c r="A51" s="74"/>
      <c r="B51" s="76"/>
      <c r="C51" s="76"/>
      <c r="D51" s="77"/>
      <c r="E51" s="78"/>
      <c r="F51" s="76"/>
      <c r="G51" s="79"/>
      <c r="H51" s="80"/>
      <c r="I51" s="81"/>
      <c r="J51" s="78"/>
      <c r="K51" s="127">
        <v>2</v>
      </c>
      <c r="L51" s="83"/>
      <c r="M51" s="77"/>
      <c r="N51" s="128" t="s">
        <v>54</v>
      </c>
      <c r="O51" s="129">
        <v>74000</v>
      </c>
      <c r="P51" s="117">
        <v>79000</v>
      </c>
      <c r="Q51" s="117">
        <v>88000</v>
      </c>
      <c r="R51" s="117">
        <v>94000</v>
      </c>
      <c r="S51" s="117">
        <v>79000</v>
      </c>
      <c r="T51" s="117"/>
      <c r="U51" s="117"/>
      <c r="V51" s="117"/>
      <c r="W51" s="117">
        <v>20000</v>
      </c>
      <c r="X51" s="117">
        <f t="shared" si="64"/>
        <v>20000</v>
      </c>
      <c r="Y51" s="117">
        <f t="shared" si="58"/>
        <v>25.316455696202532</v>
      </c>
      <c r="AA51" s="117">
        <v>5000</v>
      </c>
      <c r="AB51" s="117">
        <v>5000</v>
      </c>
      <c r="AC51" s="117">
        <v>27000</v>
      </c>
      <c r="AD51" s="117">
        <f t="shared" si="65"/>
        <v>37000</v>
      </c>
      <c r="AE51" s="117">
        <f t="shared" si="52"/>
        <v>46.835443037974684</v>
      </c>
      <c r="AG51" s="117">
        <f t="shared" si="59"/>
        <v>57000</v>
      </c>
      <c r="AH51" s="117">
        <f t="shared" si="60"/>
        <v>72.151898734177209</v>
      </c>
      <c r="AJ51" s="117">
        <v>8000</v>
      </c>
      <c r="AK51" s="117">
        <v>7000</v>
      </c>
      <c r="AL51" s="117">
        <v>7000</v>
      </c>
      <c r="AM51" s="117">
        <f t="shared" si="66"/>
        <v>22000</v>
      </c>
      <c r="AN51" s="117">
        <f t="shared" si="54"/>
        <v>27.848101265822784</v>
      </c>
      <c r="AP51" s="117"/>
      <c r="AQ51" s="117"/>
      <c r="AR51" s="117"/>
      <c r="AS51" s="117">
        <f t="shared" si="67"/>
        <v>0</v>
      </c>
      <c r="AT51" s="117">
        <f t="shared" si="56"/>
        <v>0</v>
      </c>
      <c r="AV51" s="117">
        <f t="shared" si="48"/>
        <v>22000</v>
      </c>
      <c r="AW51" s="117">
        <f t="shared" si="61"/>
        <v>27.848101265822784</v>
      </c>
      <c r="AY51" s="117">
        <f t="shared" si="62"/>
        <v>79000</v>
      </c>
      <c r="AZ51" s="117">
        <f t="shared" si="63"/>
        <v>100</v>
      </c>
      <c r="BB51" s="117">
        <f t="shared" si="46"/>
        <v>0</v>
      </c>
      <c r="BC51" s="117">
        <f t="shared" si="68"/>
        <v>0</v>
      </c>
      <c r="BD51" s="117">
        <f t="shared" si="47"/>
        <v>79000</v>
      </c>
      <c r="BE51" s="93"/>
    </row>
    <row r="52" spans="1:57" ht="24.95" customHeight="1" x14ac:dyDescent="0.2">
      <c r="A52" s="74"/>
      <c r="B52" s="76"/>
      <c r="C52" s="76"/>
      <c r="D52" s="77"/>
      <c r="E52" s="78"/>
      <c r="F52" s="76"/>
      <c r="G52" s="79"/>
      <c r="H52" s="80"/>
      <c r="I52" s="81"/>
      <c r="J52" s="78"/>
      <c r="K52" s="127">
        <v>3</v>
      </c>
      <c r="L52" s="83"/>
      <c r="M52" s="77"/>
      <c r="N52" s="128" t="s">
        <v>66</v>
      </c>
      <c r="O52" s="129">
        <v>100000</v>
      </c>
      <c r="P52" s="117">
        <v>68000</v>
      </c>
      <c r="Q52" s="117">
        <v>72000</v>
      </c>
      <c r="R52" s="117">
        <v>76000</v>
      </c>
      <c r="S52" s="117">
        <v>68000</v>
      </c>
      <c r="T52" s="117"/>
      <c r="U52" s="117">
        <v>2000</v>
      </c>
      <c r="V52" s="117">
        <v>12000</v>
      </c>
      <c r="W52" s="117">
        <v>3000</v>
      </c>
      <c r="X52" s="117">
        <f t="shared" si="64"/>
        <v>17000</v>
      </c>
      <c r="Y52" s="117">
        <f t="shared" si="58"/>
        <v>25</v>
      </c>
      <c r="AA52" s="117">
        <v>4000</v>
      </c>
      <c r="AB52" s="117">
        <v>4000</v>
      </c>
      <c r="AC52" s="117">
        <v>24000</v>
      </c>
      <c r="AD52" s="117">
        <f t="shared" si="65"/>
        <v>32000</v>
      </c>
      <c r="AE52" s="117">
        <f t="shared" si="52"/>
        <v>47.058823529411768</v>
      </c>
      <c r="AG52" s="117">
        <f t="shared" si="59"/>
        <v>49000</v>
      </c>
      <c r="AH52" s="117">
        <f t="shared" si="60"/>
        <v>72.058823529411768</v>
      </c>
      <c r="AJ52" s="117">
        <v>7000</v>
      </c>
      <c r="AK52" s="117">
        <v>6000</v>
      </c>
      <c r="AL52" s="117">
        <v>6000</v>
      </c>
      <c r="AM52" s="117">
        <f t="shared" si="66"/>
        <v>19000</v>
      </c>
      <c r="AN52" s="117">
        <f t="shared" si="54"/>
        <v>27.941176470588236</v>
      </c>
      <c r="AP52" s="117"/>
      <c r="AQ52" s="117"/>
      <c r="AR52" s="117"/>
      <c r="AS52" s="117">
        <f t="shared" si="67"/>
        <v>0</v>
      </c>
      <c r="AT52" s="117">
        <f t="shared" si="56"/>
        <v>0</v>
      </c>
      <c r="AV52" s="117">
        <f t="shared" si="48"/>
        <v>19000</v>
      </c>
      <c r="AW52" s="117">
        <f t="shared" si="61"/>
        <v>27.941176470588236</v>
      </c>
      <c r="AY52" s="117">
        <f t="shared" si="62"/>
        <v>68000</v>
      </c>
      <c r="AZ52" s="117">
        <f t="shared" si="63"/>
        <v>100</v>
      </c>
      <c r="BB52" s="117">
        <f t="shared" si="46"/>
        <v>0</v>
      </c>
      <c r="BC52" s="117">
        <f t="shared" si="68"/>
        <v>0</v>
      </c>
      <c r="BD52" s="117">
        <f t="shared" si="47"/>
        <v>68000</v>
      </c>
      <c r="BE52" s="93"/>
    </row>
    <row r="53" spans="1:57" ht="24.95" customHeight="1" x14ac:dyDescent="0.2">
      <c r="A53" s="74"/>
      <c r="B53" s="76"/>
      <c r="C53" s="76"/>
      <c r="D53" s="77"/>
      <c r="E53" s="78"/>
      <c r="F53" s="76"/>
      <c r="G53" s="79"/>
      <c r="H53" s="80"/>
      <c r="I53" s="81"/>
      <c r="J53" s="78"/>
      <c r="K53" s="127">
        <v>5</v>
      </c>
      <c r="L53" s="83"/>
      <c r="M53" s="77"/>
      <c r="N53" s="128" t="s">
        <v>55</v>
      </c>
      <c r="O53" s="129">
        <v>35000</v>
      </c>
      <c r="P53" s="117">
        <v>60000</v>
      </c>
      <c r="Q53" s="117">
        <v>63000</v>
      </c>
      <c r="R53" s="117">
        <v>68000</v>
      </c>
      <c r="S53" s="117">
        <v>60000</v>
      </c>
      <c r="T53" s="117"/>
      <c r="U53" s="117"/>
      <c r="V53" s="117"/>
      <c r="W53" s="117">
        <v>14000</v>
      </c>
      <c r="X53" s="117">
        <f t="shared" si="64"/>
        <v>14000</v>
      </c>
      <c r="Y53" s="117">
        <f t="shared" si="58"/>
        <v>23.333333333333332</v>
      </c>
      <c r="AA53" s="117">
        <v>4000</v>
      </c>
      <c r="AB53" s="117">
        <v>4000</v>
      </c>
      <c r="AC53" s="117">
        <v>22000</v>
      </c>
      <c r="AD53" s="117">
        <f t="shared" si="65"/>
        <v>30000</v>
      </c>
      <c r="AE53" s="117">
        <f t="shared" si="52"/>
        <v>50</v>
      </c>
      <c r="AG53" s="117">
        <f t="shared" si="59"/>
        <v>44000</v>
      </c>
      <c r="AH53" s="117">
        <f t="shared" si="60"/>
        <v>73.333333333333329</v>
      </c>
      <c r="AJ53" s="117">
        <v>6000</v>
      </c>
      <c r="AK53" s="117">
        <v>5000</v>
      </c>
      <c r="AL53" s="117">
        <v>5000</v>
      </c>
      <c r="AM53" s="117">
        <f t="shared" si="66"/>
        <v>16000</v>
      </c>
      <c r="AN53" s="117">
        <f t="shared" si="54"/>
        <v>26.666666666666668</v>
      </c>
      <c r="AP53" s="117"/>
      <c r="AQ53" s="117"/>
      <c r="AR53" s="117"/>
      <c r="AS53" s="117">
        <f t="shared" si="67"/>
        <v>0</v>
      </c>
      <c r="AT53" s="117">
        <f t="shared" si="56"/>
        <v>0</v>
      </c>
      <c r="AV53" s="117">
        <f t="shared" si="48"/>
        <v>16000</v>
      </c>
      <c r="AW53" s="117">
        <f t="shared" si="61"/>
        <v>26.666666666666668</v>
      </c>
      <c r="AY53" s="117">
        <f t="shared" si="62"/>
        <v>60000</v>
      </c>
      <c r="AZ53" s="117">
        <f t="shared" si="63"/>
        <v>100</v>
      </c>
      <c r="BB53" s="117">
        <f t="shared" si="46"/>
        <v>0</v>
      </c>
      <c r="BC53" s="117">
        <f t="shared" si="68"/>
        <v>0</v>
      </c>
      <c r="BD53" s="117">
        <f t="shared" si="47"/>
        <v>60000</v>
      </c>
      <c r="BE53" s="93"/>
    </row>
    <row r="54" spans="1:57" ht="24.95" customHeight="1" x14ac:dyDescent="0.2">
      <c r="A54" s="74"/>
      <c r="B54" s="76"/>
      <c r="C54" s="76"/>
      <c r="D54" s="77"/>
      <c r="E54" s="78"/>
      <c r="F54" s="76"/>
      <c r="G54" s="79"/>
      <c r="H54" s="80"/>
      <c r="I54" s="81"/>
      <c r="J54" s="78"/>
      <c r="K54" s="127">
        <v>7</v>
      </c>
      <c r="L54" s="83"/>
      <c r="M54" s="77"/>
      <c r="N54" s="128" t="s">
        <v>56</v>
      </c>
      <c r="O54" s="129">
        <v>22000</v>
      </c>
      <c r="P54" s="117">
        <v>4000</v>
      </c>
      <c r="Q54" s="117">
        <v>8000</v>
      </c>
      <c r="R54" s="117">
        <v>8000</v>
      </c>
      <c r="S54" s="117">
        <v>4000</v>
      </c>
      <c r="T54" s="117"/>
      <c r="U54" s="117"/>
      <c r="V54" s="117"/>
      <c r="W54" s="117">
        <v>1000</v>
      </c>
      <c r="X54" s="117">
        <f t="shared" si="64"/>
        <v>1000</v>
      </c>
      <c r="Y54" s="117">
        <f t="shared" si="58"/>
        <v>25</v>
      </c>
      <c r="AA54" s="117"/>
      <c r="AB54" s="117"/>
      <c r="AC54" s="117">
        <v>3000</v>
      </c>
      <c r="AD54" s="117">
        <f t="shared" si="65"/>
        <v>3000</v>
      </c>
      <c r="AE54" s="117">
        <f t="shared" si="52"/>
        <v>75</v>
      </c>
      <c r="AG54" s="117">
        <f t="shared" si="59"/>
        <v>4000</v>
      </c>
      <c r="AH54" s="117">
        <f t="shared" si="60"/>
        <v>100</v>
      </c>
      <c r="AJ54" s="117"/>
      <c r="AK54" s="117"/>
      <c r="AL54" s="117"/>
      <c r="AM54" s="117">
        <f t="shared" si="66"/>
        <v>0</v>
      </c>
      <c r="AN54" s="117"/>
      <c r="AP54" s="117"/>
      <c r="AQ54" s="117"/>
      <c r="AR54" s="117"/>
      <c r="AS54" s="117">
        <f t="shared" si="67"/>
        <v>0</v>
      </c>
      <c r="AT54" s="117">
        <f t="shared" si="56"/>
        <v>0</v>
      </c>
      <c r="AV54" s="117">
        <f t="shared" si="48"/>
        <v>0</v>
      </c>
      <c r="AW54" s="117">
        <f t="shared" si="61"/>
        <v>0</v>
      </c>
      <c r="AY54" s="117">
        <f t="shared" si="62"/>
        <v>4000</v>
      </c>
      <c r="AZ54" s="117">
        <f t="shared" si="63"/>
        <v>100</v>
      </c>
      <c r="BB54" s="117">
        <f t="shared" si="46"/>
        <v>0</v>
      </c>
      <c r="BC54" s="117">
        <f t="shared" si="68"/>
        <v>0</v>
      </c>
      <c r="BD54" s="117">
        <f t="shared" si="47"/>
        <v>4000</v>
      </c>
      <c r="BE54" s="93"/>
    </row>
    <row r="55" spans="1:57" ht="24.95" customHeight="1" x14ac:dyDescent="0.2">
      <c r="A55" s="74"/>
      <c r="B55" s="76"/>
      <c r="C55" s="76"/>
      <c r="D55" s="77"/>
      <c r="E55" s="78"/>
      <c r="F55" s="76"/>
      <c r="G55" s="104"/>
      <c r="H55" s="468" t="s">
        <v>49</v>
      </c>
      <c r="I55" s="469"/>
      <c r="J55" s="470"/>
      <c r="K55" s="471"/>
      <c r="L55" s="472"/>
      <c r="M55" s="473"/>
      <c r="N55" s="474" t="s">
        <v>154</v>
      </c>
      <c r="O55" s="475">
        <v>5286000</v>
      </c>
      <c r="P55" s="476">
        <f>P56</f>
        <v>4580000</v>
      </c>
      <c r="Q55" s="477">
        <f>Q56</f>
        <v>4946000</v>
      </c>
      <c r="R55" s="478">
        <f>R56</f>
        <v>5148000</v>
      </c>
      <c r="S55" s="476">
        <f>S56</f>
        <v>4580000</v>
      </c>
      <c r="T55" s="476"/>
      <c r="U55" s="476">
        <f>U56</f>
        <v>299000</v>
      </c>
      <c r="V55" s="476">
        <f>V56</f>
        <v>90000</v>
      </c>
      <c r="W55" s="476">
        <f>W561+W56+W251+W307+W505</f>
        <v>1161000</v>
      </c>
      <c r="X55" s="476">
        <f t="shared" si="64"/>
        <v>1550000</v>
      </c>
      <c r="Y55" s="476">
        <f t="shared" si="58"/>
        <v>33.842794759825324</v>
      </c>
      <c r="Z55" s="413"/>
      <c r="AA55" s="476">
        <f>AA56</f>
        <v>309000</v>
      </c>
      <c r="AB55" s="476">
        <f>AB56</f>
        <v>304000</v>
      </c>
      <c r="AC55" s="476">
        <f>AC561+AC56+AC251+AC307+AC505</f>
        <v>304000</v>
      </c>
      <c r="AD55" s="476">
        <f t="shared" si="65"/>
        <v>917000</v>
      </c>
      <c r="AE55" s="476">
        <f t="shared" si="52"/>
        <v>20.021834061135372</v>
      </c>
      <c r="AF55" s="413"/>
      <c r="AG55" s="476">
        <f t="shared" si="59"/>
        <v>2467000</v>
      </c>
      <c r="AH55" s="476">
        <f t="shared" si="60"/>
        <v>53.864628820960696</v>
      </c>
      <c r="AI55" s="413"/>
      <c r="AJ55" s="476">
        <f>AJ56</f>
        <v>513000</v>
      </c>
      <c r="AK55" s="476">
        <f>AK56</f>
        <v>474000</v>
      </c>
      <c r="AL55" s="476">
        <f>AL561+AL56+AL251+AL307+AL505</f>
        <v>442000</v>
      </c>
      <c r="AM55" s="476">
        <f t="shared" si="66"/>
        <v>1429000</v>
      </c>
      <c r="AN55" s="476">
        <f t="shared" si="54"/>
        <v>31.200873362445414</v>
      </c>
      <c r="AO55" s="413"/>
      <c r="AP55" s="476">
        <f>AP56</f>
        <v>313000</v>
      </c>
      <c r="AQ55" s="476">
        <f>AQ56</f>
        <v>219000</v>
      </c>
      <c r="AR55" s="476">
        <f>AR561+AR56+AR251+AR307+AR505</f>
        <v>152000</v>
      </c>
      <c r="AS55" s="476">
        <f t="shared" si="67"/>
        <v>684000</v>
      </c>
      <c r="AT55" s="476">
        <f t="shared" si="56"/>
        <v>14.934497816593886</v>
      </c>
      <c r="AU55" s="413"/>
      <c r="AV55" s="476">
        <f t="shared" si="48"/>
        <v>2113000</v>
      </c>
      <c r="AW55" s="476">
        <f t="shared" si="61"/>
        <v>46.135371179039304</v>
      </c>
      <c r="AX55" s="413"/>
      <c r="AY55" s="476">
        <f t="shared" si="62"/>
        <v>4580000</v>
      </c>
      <c r="AZ55" s="476">
        <f t="shared" si="63"/>
        <v>100</v>
      </c>
      <c r="BB55" s="372">
        <f t="shared" si="46"/>
        <v>0</v>
      </c>
      <c r="BC55" s="373">
        <f t="shared" si="68"/>
        <v>0</v>
      </c>
      <c r="BD55" s="373">
        <f t="shared" si="47"/>
        <v>4580000</v>
      </c>
      <c r="BE55" s="93"/>
    </row>
    <row r="56" spans="1:57" ht="24.95" customHeight="1" x14ac:dyDescent="0.2">
      <c r="A56" s="74"/>
      <c r="B56" s="76"/>
      <c r="C56" s="76"/>
      <c r="D56" s="77"/>
      <c r="E56" s="78"/>
      <c r="F56" s="76"/>
      <c r="G56" s="79"/>
      <c r="H56" s="80"/>
      <c r="I56" s="118">
        <v>2</v>
      </c>
      <c r="J56" s="78"/>
      <c r="K56" s="82"/>
      <c r="L56" s="83"/>
      <c r="M56" s="77"/>
      <c r="N56" s="119" t="s">
        <v>51</v>
      </c>
      <c r="O56" s="120">
        <v>5286000</v>
      </c>
      <c r="P56" s="121">
        <f>P57+P61+P65+P71</f>
        <v>4580000</v>
      </c>
      <c r="Q56" s="122">
        <f>Q57+Q61+Q65+Q71</f>
        <v>4946000</v>
      </c>
      <c r="R56" s="123">
        <f>R57+R61+R65+R71</f>
        <v>5148000</v>
      </c>
      <c r="S56" s="121">
        <f>S57+S61+S65+S71</f>
        <v>4580000</v>
      </c>
      <c r="T56" s="121"/>
      <c r="U56" s="121">
        <f>U57+U61+U65+U71</f>
        <v>299000</v>
      </c>
      <c r="V56" s="121">
        <f>V57+V61+V65+V71</f>
        <v>90000</v>
      </c>
      <c r="W56" s="121">
        <f>W57+W61+W65+W71</f>
        <v>1161000</v>
      </c>
      <c r="X56" s="121">
        <f t="shared" si="64"/>
        <v>1550000</v>
      </c>
      <c r="Y56" s="121">
        <f t="shared" si="58"/>
        <v>33.842794759825324</v>
      </c>
      <c r="AA56" s="121">
        <f>AA57+AA61+AA65+AA71</f>
        <v>309000</v>
      </c>
      <c r="AB56" s="121">
        <f>AB57+AB61+AB65+AB71</f>
        <v>304000</v>
      </c>
      <c r="AC56" s="121">
        <f>AC57+AC61+AC65+AC71</f>
        <v>304000</v>
      </c>
      <c r="AD56" s="121">
        <f t="shared" si="65"/>
        <v>917000</v>
      </c>
      <c r="AE56" s="121">
        <f t="shared" si="52"/>
        <v>20.021834061135372</v>
      </c>
      <c r="AG56" s="121">
        <f t="shared" si="59"/>
        <v>2467000</v>
      </c>
      <c r="AH56" s="121">
        <f t="shared" si="60"/>
        <v>53.864628820960696</v>
      </c>
      <c r="AJ56" s="121">
        <f>AJ57+AJ61+AJ65+AJ71</f>
        <v>513000</v>
      </c>
      <c r="AK56" s="121">
        <f>AK57+AK61+AK65+AK71</f>
        <v>474000</v>
      </c>
      <c r="AL56" s="121">
        <f>AL57+AL61+AL65+AL71</f>
        <v>442000</v>
      </c>
      <c r="AM56" s="121">
        <f t="shared" si="66"/>
        <v>1429000</v>
      </c>
      <c r="AN56" s="121">
        <f t="shared" si="54"/>
        <v>31.200873362445414</v>
      </c>
      <c r="AP56" s="121">
        <f>AP57+AP61+AP65+AP71</f>
        <v>313000</v>
      </c>
      <c r="AQ56" s="121">
        <f>AQ57+AQ61+AQ65+AQ71</f>
        <v>219000</v>
      </c>
      <c r="AR56" s="121">
        <f>AR57+AR61+AR65+AR71</f>
        <v>152000</v>
      </c>
      <c r="AS56" s="121">
        <f t="shared" si="67"/>
        <v>684000</v>
      </c>
      <c r="AT56" s="121">
        <f t="shared" si="56"/>
        <v>14.934497816593886</v>
      </c>
      <c r="AV56" s="121">
        <f t="shared" si="48"/>
        <v>2113000</v>
      </c>
      <c r="AW56" s="121">
        <f t="shared" si="61"/>
        <v>46.135371179039304</v>
      </c>
      <c r="AY56" s="121">
        <f t="shared" si="62"/>
        <v>4580000</v>
      </c>
      <c r="AZ56" s="121">
        <f t="shared" si="63"/>
        <v>100</v>
      </c>
      <c r="BB56" s="120">
        <f t="shared" si="46"/>
        <v>0</v>
      </c>
      <c r="BC56" s="121">
        <f t="shared" si="68"/>
        <v>0</v>
      </c>
      <c r="BD56" s="121">
        <f t="shared" si="47"/>
        <v>4580000</v>
      </c>
      <c r="BE56" s="93"/>
    </row>
    <row r="57" spans="1:57" ht="24.95" customHeight="1" x14ac:dyDescent="0.2">
      <c r="A57" s="74"/>
      <c r="B57" s="76"/>
      <c r="C57" s="76"/>
      <c r="D57" s="77"/>
      <c r="E57" s="78"/>
      <c r="F57" s="76"/>
      <c r="G57" s="79"/>
      <c r="H57" s="80"/>
      <c r="I57" s="81"/>
      <c r="J57" s="124" t="s">
        <v>60</v>
      </c>
      <c r="K57" s="82"/>
      <c r="L57" s="83"/>
      <c r="M57" s="77"/>
      <c r="N57" s="101" t="s">
        <v>61</v>
      </c>
      <c r="O57" s="102">
        <v>2431000</v>
      </c>
      <c r="P57" s="102">
        <f>P58+P59+P60</f>
        <v>2530000</v>
      </c>
      <c r="Q57" s="102">
        <f>Q58+Q59+Q60</f>
        <v>2741000</v>
      </c>
      <c r="R57" s="102">
        <f>R58+R59+R60</f>
        <v>2840000</v>
      </c>
      <c r="S57" s="102">
        <f>S58+S59+S60</f>
        <v>2530000</v>
      </c>
      <c r="T57" s="102"/>
      <c r="U57" s="102">
        <f>U58+U59+U60</f>
        <v>290000</v>
      </c>
      <c r="V57" s="102">
        <f>V58+V59+V60</f>
        <v>62000</v>
      </c>
      <c r="W57" s="102">
        <f>W58+W59+W60</f>
        <v>529000</v>
      </c>
      <c r="X57" s="102">
        <f t="shared" si="64"/>
        <v>881000</v>
      </c>
      <c r="Y57" s="102">
        <f t="shared" si="58"/>
        <v>34.822134387351781</v>
      </c>
      <c r="AA57" s="102">
        <f>AA58+AA59+AA60</f>
        <v>235000</v>
      </c>
      <c r="AB57" s="102">
        <f>AB58+AB59+AB60</f>
        <v>236000</v>
      </c>
      <c r="AC57" s="102">
        <f>AC58+AC59+AC60</f>
        <v>236000</v>
      </c>
      <c r="AD57" s="102">
        <f t="shared" si="65"/>
        <v>707000</v>
      </c>
      <c r="AE57" s="102">
        <f t="shared" si="52"/>
        <v>27.944664031620555</v>
      </c>
      <c r="AG57" s="102">
        <f t="shared" si="59"/>
        <v>1588000</v>
      </c>
      <c r="AH57" s="102">
        <f t="shared" si="60"/>
        <v>62.766798418972328</v>
      </c>
      <c r="AJ57" s="102">
        <f>AJ58+AJ59+AJ60</f>
        <v>228000</v>
      </c>
      <c r="AK57" s="102">
        <f>AK58+AK59+AK60</f>
        <v>228000</v>
      </c>
      <c r="AL57" s="102">
        <f>AL58+AL59+AL60</f>
        <v>228000</v>
      </c>
      <c r="AM57" s="102">
        <f t="shared" si="66"/>
        <v>684000</v>
      </c>
      <c r="AN57" s="102">
        <f t="shared" si="54"/>
        <v>27.035573122529645</v>
      </c>
      <c r="AP57" s="102">
        <f>AP58+AP59+AP60</f>
        <v>168000</v>
      </c>
      <c r="AQ57" s="102">
        <f>AQ58+AQ59+AQ60</f>
        <v>85000</v>
      </c>
      <c r="AR57" s="102">
        <f>AR58+AR59+AR60</f>
        <v>5000</v>
      </c>
      <c r="AS57" s="102">
        <f t="shared" si="67"/>
        <v>258000</v>
      </c>
      <c r="AT57" s="102">
        <f t="shared" si="56"/>
        <v>10.197628458498023</v>
      </c>
      <c r="AV57" s="102">
        <f t="shared" si="48"/>
        <v>942000</v>
      </c>
      <c r="AW57" s="102">
        <f t="shared" si="61"/>
        <v>37.233201581027672</v>
      </c>
      <c r="AY57" s="102">
        <f t="shared" si="62"/>
        <v>2530000</v>
      </c>
      <c r="AZ57" s="102">
        <f t="shared" si="63"/>
        <v>100</v>
      </c>
      <c r="BB57" s="102">
        <f t="shared" si="46"/>
        <v>0</v>
      </c>
      <c r="BC57" s="102">
        <f t="shared" si="68"/>
        <v>0</v>
      </c>
      <c r="BD57" s="102">
        <f t="shared" si="47"/>
        <v>2530000</v>
      </c>
      <c r="BE57" s="93"/>
    </row>
    <row r="58" spans="1:57" ht="24.95" customHeight="1" x14ac:dyDescent="0.2">
      <c r="A58" s="74"/>
      <c r="B58" s="76"/>
      <c r="C58" s="76"/>
      <c r="D58" s="77"/>
      <c r="E58" s="78"/>
      <c r="F58" s="76"/>
      <c r="G58" s="79"/>
      <c r="H58" s="80"/>
      <c r="I58" s="81"/>
      <c r="J58" s="78"/>
      <c r="K58" s="127">
        <v>1</v>
      </c>
      <c r="L58" s="83"/>
      <c r="M58" s="77"/>
      <c r="N58" s="128" t="s">
        <v>62</v>
      </c>
      <c r="O58" s="129">
        <v>1300000</v>
      </c>
      <c r="P58" s="129">
        <v>1341000</v>
      </c>
      <c r="Q58" s="129">
        <v>1442000</v>
      </c>
      <c r="R58" s="129">
        <v>1442000</v>
      </c>
      <c r="S58" s="129">
        <v>1341000</v>
      </c>
      <c r="T58" s="129"/>
      <c r="U58" s="129">
        <v>1000</v>
      </c>
      <c r="V58" s="129"/>
      <c r="W58" s="129">
        <v>507000</v>
      </c>
      <c r="X58" s="129">
        <f t="shared" si="64"/>
        <v>508000</v>
      </c>
      <c r="Y58" s="129">
        <f t="shared" si="58"/>
        <v>37.882177479492917</v>
      </c>
      <c r="AA58" s="129">
        <v>125000</v>
      </c>
      <c r="AB58" s="129">
        <v>125000</v>
      </c>
      <c r="AC58" s="129">
        <v>125000</v>
      </c>
      <c r="AD58" s="129">
        <f t="shared" si="65"/>
        <v>375000</v>
      </c>
      <c r="AE58" s="129">
        <f t="shared" si="52"/>
        <v>27.964205816554809</v>
      </c>
      <c r="AG58" s="129">
        <f t="shared" si="59"/>
        <v>883000</v>
      </c>
      <c r="AH58" s="129">
        <f t="shared" si="60"/>
        <v>65.846383296047719</v>
      </c>
      <c r="AJ58" s="129">
        <v>121000</v>
      </c>
      <c r="AK58" s="129">
        <v>121000</v>
      </c>
      <c r="AL58" s="129">
        <v>121000</v>
      </c>
      <c r="AM58" s="129">
        <f t="shared" si="66"/>
        <v>363000</v>
      </c>
      <c r="AN58" s="129">
        <f t="shared" si="54"/>
        <v>27.069351230425056</v>
      </c>
      <c r="AP58" s="129">
        <v>89000</v>
      </c>
      <c r="AQ58" s="129">
        <v>6000</v>
      </c>
      <c r="AR58" s="129"/>
      <c r="AS58" s="129">
        <f t="shared" si="67"/>
        <v>95000</v>
      </c>
      <c r="AT58" s="129">
        <f t="shared" si="56"/>
        <v>7.0842654735272186</v>
      </c>
      <c r="AV58" s="129">
        <f t="shared" si="48"/>
        <v>458000</v>
      </c>
      <c r="AW58" s="129">
        <f t="shared" si="61"/>
        <v>34.153616703952274</v>
      </c>
      <c r="AY58" s="129">
        <f t="shared" si="62"/>
        <v>1341000</v>
      </c>
      <c r="AZ58" s="129">
        <f t="shared" si="63"/>
        <v>100</v>
      </c>
      <c r="BB58" s="129">
        <f t="shared" si="46"/>
        <v>0</v>
      </c>
      <c r="BC58" s="129">
        <f t="shared" si="68"/>
        <v>0</v>
      </c>
      <c r="BD58" s="129">
        <f t="shared" si="47"/>
        <v>1341000</v>
      </c>
      <c r="BE58" s="93"/>
    </row>
    <row r="59" spans="1:57" ht="24.95" customHeight="1" x14ac:dyDescent="0.2">
      <c r="A59" s="74"/>
      <c r="B59" s="76"/>
      <c r="C59" s="76"/>
      <c r="D59" s="77"/>
      <c r="E59" s="78"/>
      <c r="F59" s="76"/>
      <c r="G59" s="79"/>
      <c r="H59" s="80"/>
      <c r="I59" s="81"/>
      <c r="J59" s="78"/>
      <c r="K59" s="127">
        <v>3</v>
      </c>
      <c r="L59" s="83"/>
      <c r="M59" s="77"/>
      <c r="N59" s="128" t="s">
        <v>128</v>
      </c>
      <c r="O59" s="129">
        <v>80000</v>
      </c>
      <c r="P59" s="129">
        <v>104000</v>
      </c>
      <c r="Q59" s="129">
        <v>113000</v>
      </c>
      <c r="R59" s="129">
        <v>113000</v>
      </c>
      <c r="S59" s="129">
        <v>104000</v>
      </c>
      <c r="T59" s="117"/>
      <c r="U59" s="117">
        <v>5000</v>
      </c>
      <c r="V59" s="117">
        <v>6000</v>
      </c>
      <c r="W59" s="117">
        <v>22000</v>
      </c>
      <c r="X59" s="117">
        <f t="shared" si="64"/>
        <v>33000</v>
      </c>
      <c r="Y59" s="117">
        <f t="shared" si="58"/>
        <v>31.73076923076923</v>
      </c>
      <c r="AA59" s="117">
        <v>9000</v>
      </c>
      <c r="AB59" s="117">
        <v>10000</v>
      </c>
      <c r="AC59" s="117">
        <v>10000</v>
      </c>
      <c r="AD59" s="117">
        <f t="shared" si="65"/>
        <v>29000</v>
      </c>
      <c r="AE59" s="117">
        <f t="shared" si="52"/>
        <v>27.884615384615383</v>
      </c>
      <c r="AG59" s="117">
        <f t="shared" si="59"/>
        <v>62000</v>
      </c>
      <c r="AH59" s="117">
        <f t="shared" si="60"/>
        <v>59.615384615384613</v>
      </c>
      <c r="AJ59" s="117">
        <v>9000</v>
      </c>
      <c r="AK59" s="117">
        <v>9000</v>
      </c>
      <c r="AL59" s="117">
        <v>9000</v>
      </c>
      <c r="AM59" s="117">
        <f t="shared" si="66"/>
        <v>27000</v>
      </c>
      <c r="AN59" s="117">
        <f t="shared" si="54"/>
        <v>25.96153846153846</v>
      </c>
      <c r="AP59" s="117">
        <v>7000</v>
      </c>
      <c r="AQ59" s="117">
        <v>7000</v>
      </c>
      <c r="AR59" s="117">
        <v>1000</v>
      </c>
      <c r="AS59" s="117">
        <f t="shared" si="67"/>
        <v>15000</v>
      </c>
      <c r="AT59" s="117">
        <f t="shared" si="56"/>
        <v>14.423076923076923</v>
      </c>
      <c r="AV59" s="117">
        <f t="shared" si="48"/>
        <v>42000</v>
      </c>
      <c r="AW59" s="117">
        <f t="shared" si="61"/>
        <v>40.384615384615387</v>
      </c>
      <c r="AY59" s="117">
        <f t="shared" si="62"/>
        <v>104000</v>
      </c>
      <c r="AZ59" s="117">
        <f t="shared" si="63"/>
        <v>100</v>
      </c>
      <c r="BB59" s="117">
        <f t="shared" si="46"/>
        <v>0</v>
      </c>
      <c r="BC59" s="117">
        <f t="shared" si="68"/>
        <v>0</v>
      </c>
      <c r="BD59" s="117">
        <f t="shared" si="47"/>
        <v>104000</v>
      </c>
      <c r="BE59" s="93"/>
    </row>
    <row r="60" spans="1:57" ht="24.95" customHeight="1" x14ac:dyDescent="0.2">
      <c r="A60" s="74"/>
      <c r="B60" s="76"/>
      <c r="C60" s="76"/>
      <c r="D60" s="77"/>
      <c r="E60" s="78"/>
      <c r="F60" s="76"/>
      <c r="G60" s="79"/>
      <c r="H60" s="80"/>
      <c r="I60" s="81"/>
      <c r="J60" s="78"/>
      <c r="K60" s="127">
        <v>4</v>
      </c>
      <c r="L60" s="83"/>
      <c r="M60" s="77"/>
      <c r="N60" s="128" t="s">
        <v>63</v>
      </c>
      <c r="O60" s="129">
        <v>1051000</v>
      </c>
      <c r="P60" s="129">
        <v>1085000</v>
      </c>
      <c r="Q60" s="129">
        <v>1186000</v>
      </c>
      <c r="R60" s="129">
        <v>1285000</v>
      </c>
      <c r="S60" s="129">
        <v>1085000</v>
      </c>
      <c r="T60" s="117"/>
      <c r="U60" s="117">
        <v>284000</v>
      </c>
      <c r="V60" s="117">
        <v>56000</v>
      </c>
      <c r="W60" s="117"/>
      <c r="X60" s="117">
        <f t="shared" si="64"/>
        <v>340000</v>
      </c>
      <c r="Y60" s="117">
        <f t="shared" si="58"/>
        <v>31.336405529953918</v>
      </c>
      <c r="AA60" s="117">
        <v>101000</v>
      </c>
      <c r="AB60" s="117">
        <v>101000</v>
      </c>
      <c r="AC60" s="117">
        <v>101000</v>
      </c>
      <c r="AD60" s="117">
        <f t="shared" si="65"/>
        <v>303000</v>
      </c>
      <c r="AE60" s="117">
        <f t="shared" si="52"/>
        <v>27.926267281105989</v>
      </c>
      <c r="AG60" s="117">
        <f t="shared" si="59"/>
        <v>643000</v>
      </c>
      <c r="AH60" s="117">
        <f t="shared" si="60"/>
        <v>59.262672811059907</v>
      </c>
      <c r="AJ60" s="117">
        <v>98000</v>
      </c>
      <c r="AK60" s="117">
        <v>98000</v>
      </c>
      <c r="AL60" s="117">
        <v>98000</v>
      </c>
      <c r="AM60" s="117">
        <f t="shared" si="66"/>
        <v>294000</v>
      </c>
      <c r="AN60" s="117">
        <f t="shared" si="54"/>
        <v>27.096774193548388</v>
      </c>
      <c r="AP60" s="117">
        <v>72000</v>
      </c>
      <c r="AQ60" s="117">
        <v>72000</v>
      </c>
      <c r="AR60" s="117">
        <v>4000</v>
      </c>
      <c r="AS60" s="117">
        <f t="shared" si="67"/>
        <v>148000</v>
      </c>
      <c r="AT60" s="117">
        <f t="shared" si="56"/>
        <v>13.640552995391705</v>
      </c>
      <c r="AV60" s="117">
        <f t="shared" si="48"/>
        <v>442000</v>
      </c>
      <c r="AW60" s="117">
        <f t="shared" si="61"/>
        <v>40.737327188940093</v>
      </c>
      <c r="AY60" s="117">
        <f t="shared" si="62"/>
        <v>1085000</v>
      </c>
      <c r="AZ60" s="117">
        <f t="shared" si="63"/>
        <v>100</v>
      </c>
      <c r="BB60" s="117">
        <f t="shared" si="46"/>
        <v>0</v>
      </c>
      <c r="BC60" s="117">
        <f t="shared" si="68"/>
        <v>0</v>
      </c>
      <c r="BD60" s="117">
        <f t="shared" si="47"/>
        <v>1085000</v>
      </c>
      <c r="BE60" s="93"/>
    </row>
    <row r="61" spans="1:57" ht="24.95" customHeight="1" x14ac:dyDescent="0.2">
      <c r="A61" s="74"/>
      <c r="B61" s="76"/>
      <c r="C61" s="76"/>
      <c r="D61" s="77"/>
      <c r="E61" s="78"/>
      <c r="F61" s="76"/>
      <c r="G61" s="79"/>
      <c r="H61" s="80"/>
      <c r="I61" s="81"/>
      <c r="J61" s="124" t="s">
        <v>64</v>
      </c>
      <c r="K61" s="82"/>
      <c r="L61" s="83"/>
      <c r="M61" s="77"/>
      <c r="N61" s="101" t="s">
        <v>65</v>
      </c>
      <c r="O61" s="102">
        <v>475000</v>
      </c>
      <c r="P61" s="102">
        <f>P62+P63+P64</f>
        <v>561000</v>
      </c>
      <c r="Q61" s="102">
        <f>Q62+Q63+Q64</f>
        <v>613000</v>
      </c>
      <c r="R61" s="102">
        <f>R62+R63+R64</f>
        <v>638000</v>
      </c>
      <c r="S61" s="102">
        <f>S62+S63+S64</f>
        <v>561000</v>
      </c>
      <c r="T61" s="102"/>
      <c r="U61" s="102">
        <f>U62+U63+U64</f>
        <v>9000</v>
      </c>
      <c r="V61" s="102">
        <f>V62+V63+V64</f>
        <v>19000</v>
      </c>
      <c r="W61" s="102">
        <f>W62+W63+W64</f>
        <v>159000</v>
      </c>
      <c r="X61" s="102">
        <f t="shared" si="64"/>
        <v>187000</v>
      </c>
      <c r="Y61" s="102">
        <f t="shared" si="58"/>
        <v>33.333333333333336</v>
      </c>
      <c r="AA61" s="102">
        <f>AA62+AA63+AA64</f>
        <v>35000</v>
      </c>
      <c r="AB61" s="102">
        <f>AB62+AB63+AB64</f>
        <v>36000</v>
      </c>
      <c r="AC61" s="102">
        <f>AC62+AC63+AC64</f>
        <v>36000</v>
      </c>
      <c r="AD61" s="102">
        <f t="shared" si="65"/>
        <v>107000</v>
      </c>
      <c r="AE61" s="102">
        <f t="shared" si="52"/>
        <v>19.073083778966133</v>
      </c>
      <c r="AG61" s="102">
        <f t="shared" si="59"/>
        <v>294000</v>
      </c>
      <c r="AH61" s="102">
        <f t="shared" si="60"/>
        <v>52.406417112299465</v>
      </c>
      <c r="AJ61" s="102">
        <f>AJ62+AJ63+AJ64</f>
        <v>51000</v>
      </c>
      <c r="AK61" s="102">
        <f>AK62+AK63+AK64</f>
        <v>51000</v>
      </c>
      <c r="AL61" s="102">
        <f>AL62+AL63+AL64</f>
        <v>51000</v>
      </c>
      <c r="AM61" s="102">
        <f t="shared" si="66"/>
        <v>153000</v>
      </c>
      <c r="AN61" s="102">
        <f t="shared" si="54"/>
        <v>27.272727272727273</v>
      </c>
      <c r="AP61" s="102">
        <f>AP62+AP63+AP64</f>
        <v>45000</v>
      </c>
      <c r="AQ61" s="102">
        <f>AQ62+AQ63+AQ64</f>
        <v>34000</v>
      </c>
      <c r="AR61" s="102">
        <f>AR62+AR63+AR64</f>
        <v>35000</v>
      </c>
      <c r="AS61" s="102">
        <f t="shared" si="67"/>
        <v>114000</v>
      </c>
      <c r="AT61" s="102">
        <f t="shared" si="56"/>
        <v>20.320855614973262</v>
      </c>
      <c r="AV61" s="102">
        <f t="shared" si="48"/>
        <v>267000</v>
      </c>
      <c r="AW61" s="102">
        <f t="shared" si="61"/>
        <v>47.593582887700535</v>
      </c>
      <c r="AY61" s="102">
        <f t="shared" si="62"/>
        <v>561000</v>
      </c>
      <c r="AZ61" s="102">
        <f t="shared" si="63"/>
        <v>100</v>
      </c>
      <c r="BB61" s="102">
        <f t="shared" si="46"/>
        <v>0</v>
      </c>
      <c r="BC61" s="102">
        <f t="shared" si="68"/>
        <v>0</v>
      </c>
      <c r="BD61" s="102">
        <f t="shared" si="47"/>
        <v>561000</v>
      </c>
    </row>
    <row r="62" spans="1:57" ht="24.95" customHeight="1" x14ac:dyDescent="0.2">
      <c r="A62" s="74"/>
      <c r="B62" s="76"/>
      <c r="C62" s="76"/>
      <c r="D62" s="77"/>
      <c r="E62" s="78"/>
      <c r="F62" s="76"/>
      <c r="G62" s="79"/>
      <c r="H62" s="80"/>
      <c r="I62" s="81"/>
      <c r="J62" s="78"/>
      <c r="K62" s="127">
        <v>1</v>
      </c>
      <c r="L62" s="83"/>
      <c r="M62" s="77"/>
      <c r="N62" s="128" t="s">
        <v>62</v>
      </c>
      <c r="O62" s="129">
        <v>300000</v>
      </c>
      <c r="P62" s="129">
        <v>366000</v>
      </c>
      <c r="Q62" s="129">
        <v>395000</v>
      </c>
      <c r="R62" s="129">
        <v>395000</v>
      </c>
      <c r="S62" s="129">
        <v>366000</v>
      </c>
      <c r="T62" s="129"/>
      <c r="U62" s="129"/>
      <c r="V62" s="129"/>
      <c r="W62" s="129">
        <v>115000</v>
      </c>
      <c r="X62" s="129">
        <f t="shared" si="64"/>
        <v>115000</v>
      </c>
      <c r="Y62" s="129">
        <f t="shared" si="58"/>
        <v>31.420765027322403</v>
      </c>
      <c r="AA62" s="129">
        <v>26000</v>
      </c>
      <c r="AB62" s="129">
        <v>26000</v>
      </c>
      <c r="AC62" s="129">
        <v>26000</v>
      </c>
      <c r="AD62" s="129">
        <f t="shared" si="65"/>
        <v>78000</v>
      </c>
      <c r="AE62" s="129">
        <f t="shared" si="52"/>
        <v>21.311475409836067</v>
      </c>
      <c r="AG62" s="129">
        <f t="shared" si="59"/>
        <v>193000</v>
      </c>
      <c r="AH62" s="129">
        <f t="shared" si="60"/>
        <v>52.732240437158467</v>
      </c>
      <c r="AJ62" s="129">
        <v>33000</v>
      </c>
      <c r="AK62" s="129">
        <v>33000</v>
      </c>
      <c r="AL62" s="129">
        <v>33000</v>
      </c>
      <c r="AM62" s="129">
        <f t="shared" si="66"/>
        <v>99000</v>
      </c>
      <c r="AN62" s="129">
        <f t="shared" si="54"/>
        <v>27.049180327868854</v>
      </c>
      <c r="AP62" s="129">
        <v>29000</v>
      </c>
      <c r="AQ62" s="129">
        <v>22000</v>
      </c>
      <c r="AR62" s="129">
        <v>23000</v>
      </c>
      <c r="AS62" s="129">
        <f t="shared" si="67"/>
        <v>74000</v>
      </c>
      <c r="AT62" s="129">
        <f t="shared" si="56"/>
        <v>20.218579234972676</v>
      </c>
      <c r="AV62" s="129">
        <f t="shared" si="48"/>
        <v>173000</v>
      </c>
      <c r="AW62" s="129">
        <f t="shared" si="61"/>
        <v>47.267759562841533</v>
      </c>
      <c r="AY62" s="129">
        <f t="shared" si="62"/>
        <v>366000</v>
      </c>
      <c r="AZ62" s="129">
        <f t="shared" si="63"/>
        <v>100</v>
      </c>
      <c r="BB62" s="129">
        <f t="shared" si="46"/>
        <v>0</v>
      </c>
      <c r="BC62" s="129">
        <f t="shared" si="68"/>
        <v>0</v>
      </c>
      <c r="BD62" s="129">
        <f t="shared" si="47"/>
        <v>366000</v>
      </c>
    </row>
    <row r="63" spans="1:57" ht="24.95" customHeight="1" x14ac:dyDescent="0.2">
      <c r="A63" s="74"/>
      <c r="B63" s="76"/>
      <c r="C63" s="76"/>
      <c r="D63" s="77"/>
      <c r="E63" s="78"/>
      <c r="F63" s="76"/>
      <c r="G63" s="79"/>
      <c r="H63" s="80"/>
      <c r="I63" s="81"/>
      <c r="J63" s="78"/>
      <c r="K63" s="127">
        <v>3</v>
      </c>
      <c r="L63" s="83"/>
      <c r="M63" s="77"/>
      <c r="N63" s="128" t="s">
        <v>128</v>
      </c>
      <c r="O63" s="129">
        <v>15000</v>
      </c>
      <c r="P63" s="129">
        <v>19000</v>
      </c>
      <c r="Q63" s="129">
        <v>22000</v>
      </c>
      <c r="R63" s="129">
        <v>22000</v>
      </c>
      <c r="S63" s="129">
        <v>19000</v>
      </c>
      <c r="T63" s="117"/>
      <c r="U63" s="117">
        <v>1000</v>
      </c>
      <c r="V63" s="117">
        <v>1000</v>
      </c>
      <c r="W63" s="117">
        <v>5000</v>
      </c>
      <c r="X63" s="117">
        <f t="shared" si="64"/>
        <v>7000</v>
      </c>
      <c r="Y63" s="117">
        <f t="shared" si="58"/>
        <v>36.842105263157897</v>
      </c>
      <c r="AA63" s="117"/>
      <c r="AB63" s="117">
        <v>1000</v>
      </c>
      <c r="AC63" s="117">
        <v>1000</v>
      </c>
      <c r="AD63" s="117">
        <f t="shared" si="65"/>
        <v>2000</v>
      </c>
      <c r="AE63" s="117">
        <f t="shared" si="52"/>
        <v>10.526315789473685</v>
      </c>
      <c r="AG63" s="117">
        <f t="shared" si="59"/>
        <v>9000</v>
      </c>
      <c r="AH63" s="117">
        <f t="shared" si="60"/>
        <v>47.368421052631582</v>
      </c>
      <c r="AJ63" s="117">
        <v>2000</v>
      </c>
      <c r="AK63" s="117">
        <v>2000</v>
      </c>
      <c r="AL63" s="117">
        <v>2000</v>
      </c>
      <c r="AM63" s="117">
        <f t="shared" si="66"/>
        <v>6000</v>
      </c>
      <c r="AN63" s="117">
        <f t="shared" si="54"/>
        <v>31.578947368421051</v>
      </c>
      <c r="AP63" s="117">
        <v>2000</v>
      </c>
      <c r="AQ63" s="117">
        <v>1000</v>
      </c>
      <c r="AR63" s="117">
        <v>1000</v>
      </c>
      <c r="AS63" s="117">
        <f t="shared" si="67"/>
        <v>4000</v>
      </c>
      <c r="AT63" s="117">
        <f t="shared" si="56"/>
        <v>21.05263157894737</v>
      </c>
      <c r="AV63" s="117">
        <f t="shared" si="48"/>
        <v>10000</v>
      </c>
      <c r="AW63" s="117">
        <f t="shared" si="61"/>
        <v>52.631578947368418</v>
      </c>
      <c r="AY63" s="117">
        <f t="shared" si="62"/>
        <v>19000</v>
      </c>
      <c r="AZ63" s="117">
        <f t="shared" si="63"/>
        <v>100</v>
      </c>
      <c r="BB63" s="117">
        <f t="shared" si="46"/>
        <v>0</v>
      </c>
      <c r="BC63" s="117">
        <f t="shared" si="68"/>
        <v>0</v>
      </c>
      <c r="BD63" s="117">
        <f t="shared" si="47"/>
        <v>19000</v>
      </c>
    </row>
    <row r="64" spans="1:57" ht="24.95" customHeight="1" x14ac:dyDescent="0.2">
      <c r="A64" s="74"/>
      <c r="B64" s="76"/>
      <c r="C64" s="76"/>
      <c r="D64" s="77"/>
      <c r="E64" s="78"/>
      <c r="F64" s="76"/>
      <c r="G64" s="79"/>
      <c r="H64" s="80"/>
      <c r="I64" s="81"/>
      <c r="J64" s="78"/>
      <c r="K64" s="127">
        <v>4</v>
      </c>
      <c r="L64" s="83"/>
      <c r="M64" s="77"/>
      <c r="N64" s="128" t="s">
        <v>63</v>
      </c>
      <c r="O64" s="129">
        <v>160000</v>
      </c>
      <c r="P64" s="129">
        <v>176000</v>
      </c>
      <c r="Q64" s="129">
        <v>196000</v>
      </c>
      <c r="R64" s="129">
        <v>221000</v>
      </c>
      <c r="S64" s="129">
        <v>176000</v>
      </c>
      <c r="T64" s="117"/>
      <c r="U64" s="117">
        <v>8000</v>
      </c>
      <c r="V64" s="117">
        <v>18000</v>
      </c>
      <c r="W64" s="117">
        <v>39000</v>
      </c>
      <c r="X64" s="117">
        <f t="shared" si="64"/>
        <v>65000</v>
      </c>
      <c r="Y64" s="117">
        <f t="shared" si="58"/>
        <v>36.93181818181818</v>
      </c>
      <c r="AA64" s="117">
        <v>9000</v>
      </c>
      <c r="AB64" s="117">
        <v>9000</v>
      </c>
      <c r="AC64" s="117">
        <v>9000</v>
      </c>
      <c r="AD64" s="117">
        <f t="shared" si="65"/>
        <v>27000</v>
      </c>
      <c r="AE64" s="117">
        <f t="shared" si="52"/>
        <v>15.340909090909092</v>
      </c>
      <c r="AG64" s="117">
        <f t="shared" si="59"/>
        <v>92000</v>
      </c>
      <c r="AH64" s="117">
        <f t="shared" si="60"/>
        <v>52.272727272727273</v>
      </c>
      <c r="AJ64" s="117">
        <v>16000</v>
      </c>
      <c r="AK64" s="117">
        <v>16000</v>
      </c>
      <c r="AL64" s="117">
        <v>16000</v>
      </c>
      <c r="AM64" s="117">
        <f t="shared" si="66"/>
        <v>48000</v>
      </c>
      <c r="AN64" s="117">
        <f t="shared" si="54"/>
        <v>27.272727272727273</v>
      </c>
      <c r="AP64" s="117">
        <v>14000</v>
      </c>
      <c r="AQ64" s="117">
        <v>11000</v>
      </c>
      <c r="AR64" s="117">
        <v>11000</v>
      </c>
      <c r="AS64" s="117">
        <f t="shared" si="67"/>
        <v>36000</v>
      </c>
      <c r="AT64" s="117">
        <f t="shared" si="56"/>
        <v>20.454545454545453</v>
      </c>
      <c r="AV64" s="117">
        <f t="shared" si="48"/>
        <v>84000</v>
      </c>
      <c r="AW64" s="117">
        <f t="shared" si="61"/>
        <v>47.727272727272727</v>
      </c>
      <c r="AY64" s="117">
        <f t="shared" si="62"/>
        <v>176000</v>
      </c>
      <c r="AZ64" s="117">
        <f t="shared" si="63"/>
        <v>100</v>
      </c>
      <c r="BB64" s="117">
        <f t="shared" si="46"/>
        <v>0</v>
      </c>
      <c r="BC64" s="117">
        <f t="shared" si="68"/>
        <v>0</v>
      </c>
      <c r="BD64" s="117">
        <f t="shared" si="47"/>
        <v>176000</v>
      </c>
    </row>
    <row r="65" spans="1:57" ht="24.95" customHeight="1" x14ac:dyDescent="0.2">
      <c r="A65" s="74"/>
      <c r="B65" s="76"/>
      <c r="C65" s="76"/>
      <c r="D65" s="77"/>
      <c r="E65" s="78"/>
      <c r="F65" s="76"/>
      <c r="G65" s="79"/>
      <c r="H65" s="80"/>
      <c r="I65" s="81"/>
      <c r="J65" s="124" t="s">
        <v>52</v>
      </c>
      <c r="K65" s="82"/>
      <c r="L65" s="83"/>
      <c r="M65" s="77"/>
      <c r="N65" s="101" t="s">
        <v>53</v>
      </c>
      <c r="O65" s="102">
        <v>360000</v>
      </c>
      <c r="P65" s="103">
        <f>P66+P67+P68+P69+P70</f>
        <v>239000</v>
      </c>
      <c r="Q65" s="103">
        <f>Q66+Q67+Q68+Q69+Q70</f>
        <v>273000</v>
      </c>
      <c r="R65" s="103">
        <f>R66+R67+R68+R69+R70</f>
        <v>272000</v>
      </c>
      <c r="S65" s="103">
        <f>S66+S67+S68+S69+S70</f>
        <v>239000</v>
      </c>
      <c r="T65" s="103"/>
      <c r="U65" s="103">
        <f>U66+U67+U68+U69+U70</f>
        <v>0</v>
      </c>
      <c r="V65" s="103">
        <f>V66+V67+V68+V69+V70</f>
        <v>9000</v>
      </c>
      <c r="W65" s="103">
        <f>W66+W67+W68+W69+W70</f>
        <v>49000</v>
      </c>
      <c r="X65" s="103">
        <f t="shared" si="64"/>
        <v>58000</v>
      </c>
      <c r="Y65" s="103">
        <f t="shared" si="58"/>
        <v>24.267782426778243</v>
      </c>
      <c r="AA65" s="103">
        <f>AA66+AA67+AA68+AA69+AA70</f>
        <v>22000</v>
      </c>
      <c r="AB65" s="103">
        <f>AB66+AB67+AB68+AB69+AB70</f>
        <v>15000</v>
      </c>
      <c r="AC65" s="103">
        <f>AC66+AC67+AC68+AC69+AC70</f>
        <v>15000</v>
      </c>
      <c r="AD65" s="103">
        <f t="shared" si="65"/>
        <v>52000</v>
      </c>
      <c r="AE65" s="103">
        <f t="shared" si="52"/>
        <v>21.757322175732217</v>
      </c>
      <c r="AG65" s="103">
        <f t="shared" si="59"/>
        <v>110000</v>
      </c>
      <c r="AH65" s="103">
        <f t="shared" si="60"/>
        <v>46.02510460251046</v>
      </c>
      <c r="AJ65" s="103">
        <f>AJ66+AJ67+AJ68+AJ69+AJ70</f>
        <v>84000</v>
      </c>
      <c r="AK65" s="103">
        <f>AK66+AK67+AK68+AK69+AK70</f>
        <v>45000</v>
      </c>
      <c r="AL65" s="103">
        <f>AL66+AL67+AL68+AL69+AL70</f>
        <v>0</v>
      </c>
      <c r="AM65" s="103">
        <f t="shared" si="66"/>
        <v>129000</v>
      </c>
      <c r="AN65" s="103">
        <f t="shared" si="54"/>
        <v>53.97489539748954</v>
      </c>
      <c r="AP65" s="103">
        <f>AP66+AP67+AP68+AP69+AP70</f>
        <v>0</v>
      </c>
      <c r="AQ65" s="103">
        <f>AQ66+AQ67+AQ68+AQ69+AQ70</f>
        <v>0</v>
      </c>
      <c r="AR65" s="103">
        <f>AR66+AR67+AR68+AR69+AR70</f>
        <v>0</v>
      </c>
      <c r="AS65" s="103">
        <f t="shared" si="67"/>
        <v>0</v>
      </c>
      <c r="AT65" s="103">
        <f t="shared" si="56"/>
        <v>0</v>
      </c>
      <c r="AV65" s="103">
        <f t="shared" si="48"/>
        <v>129000</v>
      </c>
      <c r="AW65" s="103">
        <f t="shared" si="61"/>
        <v>53.97489539748954</v>
      </c>
      <c r="AY65" s="103">
        <f t="shared" si="62"/>
        <v>239000</v>
      </c>
      <c r="AZ65" s="103">
        <f t="shared" si="63"/>
        <v>100</v>
      </c>
      <c r="BB65" s="102">
        <f t="shared" si="46"/>
        <v>0</v>
      </c>
      <c r="BC65" s="103">
        <f t="shared" si="68"/>
        <v>0</v>
      </c>
      <c r="BD65" s="103">
        <f t="shared" si="47"/>
        <v>239000</v>
      </c>
      <c r="BE65" s="93"/>
    </row>
    <row r="66" spans="1:57" ht="24.95" customHeight="1" x14ac:dyDescent="0.2">
      <c r="A66" s="74"/>
      <c r="B66" s="76"/>
      <c r="C66" s="76"/>
      <c r="D66" s="77"/>
      <c r="E66" s="78"/>
      <c r="F66" s="76"/>
      <c r="G66" s="79"/>
      <c r="H66" s="80"/>
      <c r="I66" s="81"/>
      <c r="J66" s="78"/>
      <c r="K66" s="127">
        <v>1</v>
      </c>
      <c r="L66" s="330"/>
      <c r="M66" s="94"/>
      <c r="N66" s="128" t="s">
        <v>131</v>
      </c>
      <c r="O66" s="129">
        <v>2000</v>
      </c>
      <c r="P66" s="117">
        <v>9000</v>
      </c>
      <c r="Q66" s="117">
        <v>12000</v>
      </c>
      <c r="R66" s="117">
        <v>12000</v>
      </c>
      <c r="S66" s="117">
        <v>9000</v>
      </c>
      <c r="T66" s="117"/>
      <c r="U66" s="117"/>
      <c r="V66" s="117"/>
      <c r="W66" s="117">
        <v>3000</v>
      </c>
      <c r="X66" s="117">
        <f t="shared" si="64"/>
        <v>3000</v>
      </c>
      <c r="Y66" s="117">
        <f t="shared" si="58"/>
        <v>33.333333333333336</v>
      </c>
      <c r="AA66" s="117"/>
      <c r="AB66" s="117">
        <v>1000</v>
      </c>
      <c r="AC66" s="117">
        <v>1000</v>
      </c>
      <c r="AD66" s="117">
        <f t="shared" si="65"/>
        <v>2000</v>
      </c>
      <c r="AE66" s="117">
        <f t="shared" si="52"/>
        <v>22.222222222222221</v>
      </c>
      <c r="AG66" s="117">
        <f t="shared" si="59"/>
        <v>5000</v>
      </c>
      <c r="AH66" s="117">
        <f t="shared" si="60"/>
        <v>55.555555555555557</v>
      </c>
      <c r="AJ66" s="117">
        <v>2000</v>
      </c>
      <c r="AK66" s="117">
        <v>2000</v>
      </c>
      <c r="AL66" s="117"/>
      <c r="AM66" s="117">
        <f t="shared" si="66"/>
        <v>4000</v>
      </c>
      <c r="AN66" s="117">
        <f t="shared" si="54"/>
        <v>44.444444444444443</v>
      </c>
      <c r="AP66" s="117"/>
      <c r="AQ66" s="117"/>
      <c r="AR66" s="117"/>
      <c r="AS66" s="117">
        <f t="shared" si="67"/>
        <v>0</v>
      </c>
      <c r="AT66" s="117">
        <f t="shared" si="56"/>
        <v>0</v>
      </c>
      <c r="AV66" s="117">
        <f t="shared" si="48"/>
        <v>4000</v>
      </c>
      <c r="AW66" s="117">
        <f t="shared" si="61"/>
        <v>44.444444444444443</v>
      </c>
      <c r="AY66" s="117">
        <f t="shared" si="62"/>
        <v>9000</v>
      </c>
      <c r="AZ66" s="117">
        <f t="shared" si="63"/>
        <v>100</v>
      </c>
      <c r="BB66" s="117">
        <f t="shared" si="46"/>
        <v>0</v>
      </c>
      <c r="BC66" s="117">
        <f t="shared" si="68"/>
        <v>0</v>
      </c>
      <c r="BD66" s="117">
        <f t="shared" si="47"/>
        <v>9000</v>
      </c>
      <c r="BE66" s="93"/>
    </row>
    <row r="67" spans="1:57" ht="24.95" customHeight="1" x14ac:dyDescent="0.2">
      <c r="A67" s="74"/>
      <c r="B67" s="76"/>
      <c r="C67" s="76"/>
      <c r="D67" s="77"/>
      <c r="E67" s="78"/>
      <c r="F67" s="76"/>
      <c r="G67" s="79"/>
      <c r="H67" s="80"/>
      <c r="I67" s="81"/>
      <c r="J67" s="78"/>
      <c r="K67" s="127">
        <v>2</v>
      </c>
      <c r="L67" s="83"/>
      <c r="M67" s="77"/>
      <c r="N67" s="128" t="s">
        <v>54</v>
      </c>
      <c r="O67" s="129">
        <v>345000</v>
      </c>
      <c r="P67" s="117">
        <v>160000</v>
      </c>
      <c r="Q67" s="117">
        <v>184000</v>
      </c>
      <c r="R67" s="117">
        <v>179000</v>
      </c>
      <c r="S67" s="117">
        <v>160000</v>
      </c>
      <c r="T67" s="117"/>
      <c r="U67" s="117"/>
      <c r="V67" s="117">
        <v>9000</v>
      </c>
      <c r="W67" s="117">
        <v>31000</v>
      </c>
      <c r="X67" s="117">
        <f t="shared" si="64"/>
        <v>40000</v>
      </c>
      <c r="Y67" s="117">
        <f t="shared" si="58"/>
        <v>25</v>
      </c>
      <c r="AA67" s="117">
        <v>14000</v>
      </c>
      <c r="AB67" s="117">
        <v>10000</v>
      </c>
      <c r="AC67" s="117">
        <v>10000</v>
      </c>
      <c r="AD67" s="117">
        <f t="shared" si="65"/>
        <v>34000</v>
      </c>
      <c r="AE67" s="117">
        <f t="shared" si="52"/>
        <v>21.25</v>
      </c>
      <c r="AG67" s="117">
        <f t="shared" si="59"/>
        <v>74000</v>
      </c>
      <c r="AH67" s="117">
        <f t="shared" si="60"/>
        <v>46.25</v>
      </c>
      <c r="AJ67" s="117">
        <v>56000</v>
      </c>
      <c r="AK67" s="117">
        <v>30000</v>
      </c>
      <c r="AL67" s="117"/>
      <c r="AM67" s="117">
        <f t="shared" si="66"/>
        <v>86000</v>
      </c>
      <c r="AN67" s="117">
        <f t="shared" si="54"/>
        <v>53.75</v>
      </c>
      <c r="AP67" s="117"/>
      <c r="AQ67" s="117"/>
      <c r="AR67" s="117"/>
      <c r="AS67" s="117">
        <f t="shared" si="67"/>
        <v>0</v>
      </c>
      <c r="AT67" s="117">
        <f t="shared" si="56"/>
        <v>0</v>
      </c>
      <c r="AV67" s="117">
        <f t="shared" si="48"/>
        <v>86000</v>
      </c>
      <c r="AW67" s="117">
        <f t="shared" si="61"/>
        <v>53.75</v>
      </c>
      <c r="AY67" s="117">
        <f t="shared" si="62"/>
        <v>160000</v>
      </c>
      <c r="AZ67" s="117">
        <f t="shared" si="63"/>
        <v>100</v>
      </c>
      <c r="BB67" s="117">
        <f t="shared" si="46"/>
        <v>0</v>
      </c>
      <c r="BC67" s="117">
        <f t="shared" si="68"/>
        <v>0</v>
      </c>
      <c r="BD67" s="117">
        <f t="shared" si="47"/>
        <v>160000</v>
      </c>
      <c r="BE67" s="93"/>
    </row>
    <row r="68" spans="1:57" ht="24.95" customHeight="1" x14ac:dyDescent="0.2">
      <c r="A68" s="74"/>
      <c r="B68" s="76"/>
      <c r="C68" s="76"/>
      <c r="D68" s="77"/>
      <c r="E68" s="78"/>
      <c r="F68" s="76"/>
      <c r="G68" s="79"/>
      <c r="H68" s="80"/>
      <c r="I68" s="81"/>
      <c r="J68" s="78"/>
      <c r="K68" s="127">
        <v>5</v>
      </c>
      <c r="L68" s="83"/>
      <c r="M68" s="77"/>
      <c r="N68" s="128" t="s">
        <v>55</v>
      </c>
      <c r="O68" s="129">
        <v>6000</v>
      </c>
      <c r="P68" s="117">
        <v>6000</v>
      </c>
      <c r="Q68" s="117">
        <v>7000</v>
      </c>
      <c r="R68" s="117">
        <v>7000</v>
      </c>
      <c r="S68" s="117">
        <v>6000</v>
      </c>
      <c r="T68" s="117"/>
      <c r="U68" s="117"/>
      <c r="V68" s="117"/>
      <c r="W68" s="117">
        <v>3000</v>
      </c>
      <c r="X68" s="117">
        <f t="shared" si="64"/>
        <v>3000</v>
      </c>
      <c r="Y68" s="117">
        <f t="shared" si="58"/>
        <v>50</v>
      </c>
      <c r="AA68" s="117">
        <v>3000</v>
      </c>
      <c r="AB68" s="117"/>
      <c r="AC68" s="117"/>
      <c r="AD68" s="117">
        <f t="shared" si="65"/>
        <v>3000</v>
      </c>
      <c r="AE68" s="117">
        <f t="shared" si="52"/>
        <v>50</v>
      </c>
      <c r="AG68" s="117">
        <f t="shared" si="59"/>
        <v>6000</v>
      </c>
      <c r="AH68" s="117">
        <f t="shared" si="60"/>
        <v>100</v>
      </c>
      <c r="AJ68" s="117"/>
      <c r="AK68" s="117"/>
      <c r="AL68" s="117"/>
      <c r="AM68" s="117">
        <f t="shared" si="66"/>
        <v>0</v>
      </c>
      <c r="AN68" s="117">
        <f t="shared" si="54"/>
        <v>0</v>
      </c>
      <c r="AP68" s="117"/>
      <c r="AQ68" s="117"/>
      <c r="AR68" s="117"/>
      <c r="AS68" s="117">
        <f t="shared" si="67"/>
        <v>0</v>
      </c>
      <c r="AT68" s="117">
        <f t="shared" si="56"/>
        <v>0</v>
      </c>
      <c r="AV68" s="117">
        <f t="shared" si="48"/>
        <v>0</v>
      </c>
      <c r="AW68" s="117">
        <f t="shared" si="61"/>
        <v>0</v>
      </c>
      <c r="AY68" s="117">
        <f t="shared" si="62"/>
        <v>6000</v>
      </c>
      <c r="AZ68" s="117">
        <f t="shared" si="63"/>
        <v>100</v>
      </c>
      <c r="BB68" s="117">
        <f t="shared" si="46"/>
        <v>0</v>
      </c>
      <c r="BC68" s="117">
        <f t="shared" si="68"/>
        <v>0</v>
      </c>
      <c r="BD68" s="117">
        <f t="shared" si="47"/>
        <v>6000</v>
      </c>
      <c r="BE68" s="93"/>
    </row>
    <row r="69" spans="1:57" ht="24.95" customHeight="1" x14ac:dyDescent="0.2">
      <c r="A69" s="74"/>
      <c r="B69" s="76"/>
      <c r="C69" s="76"/>
      <c r="D69" s="77"/>
      <c r="E69" s="78"/>
      <c r="F69" s="76"/>
      <c r="G69" s="79"/>
      <c r="H69" s="80"/>
      <c r="I69" s="81"/>
      <c r="J69" s="78"/>
      <c r="K69" s="127">
        <v>7</v>
      </c>
      <c r="L69" s="83"/>
      <c r="M69" s="77"/>
      <c r="N69" s="128" t="s">
        <v>56</v>
      </c>
      <c r="O69" s="129">
        <v>2000</v>
      </c>
      <c r="P69" s="117">
        <v>39000</v>
      </c>
      <c r="Q69" s="117">
        <v>43000</v>
      </c>
      <c r="R69" s="117">
        <v>45000</v>
      </c>
      <c r="S69" s="117">
        <v>39000</v>
      </c>
      <c r="T69" s="117"/>
      <c r="U69" s="117"/>
      <c r="V69" s="117"/>
      <c r="W69" s="117">
        <v>5000</v>
      </c>
      <c r="X69" s="117">
        <f t="shared" si="64"/>
        <v>5000</v>
      </c>
      <c r="Y69" s="117">
        <f t="shared" si="58"/>
        <v>12.820512820512821</v>
      </c>
      <c r="AA69" s="117">
        <v>4000</v>
      </c>
      <c r="AB69" s="117">
        <v>2000</v>
      </c>
      <c r="AC69" s="117">
        <v>2000</v>
      </c>
      <c r="AD69" s="117">
        <f t="shared" si="65"/>
        <v>8000</v>
      </c>
      <c r="AE69" s="117">
        <f t="shared" si="52"/>
        <v>20.512820512820515</v>
      </c>
      <c r="AG69" s="117">
        <f t="shared" si="59"/>
        <v>13000</v>
      </c>
      <c r="AH69" s="117">
        <f t="shared" si="60"/>
        <v>33.333333333333336</v>
      </c>
      <c r="AJ69" s="117">
        <v>18000</v>
      </c>
      <c r="AK69" s="117">
        <v>8000</v>
      </c>
      <c r="AL69" s="117"/>
      <c r="AM69" s="117">
        <f t="shared" si="66"/>
        <v>26000</v>
      </c>
      <c r="AN69" s="117">
        <f t="shared" si="54"/>
        <v>66.666666666666671</v>
      </c>
      <c r="AP69" s="117"/>
      <c r="AQ69" s="117"/>
      <c r="AR69" s="117"/>
      <c r="AS69" s="117">
        <f t="shared" si="67"/>
        <v>0</v>
      </c>
      <c r="AT69" s="117">
        <f t="shared" si="56"/>
        <v>0</v>
      </c>
      <c r="AV69" s="117">
        <f t="shared" si="48"/>
        <v>26000</v>
      </c>
      <c r="AW69" s="117">
        <f t="shared" si="61"/>
        <v>66.666666666666671</v>
      </c>
      <c r="AY69" s="117">
        <f t="shared" si="62"/>
        <v>39000</v>
      </c>
      <c r="AZ69" s="117">
        <f t="shared" si="63"/>
        <v>100</v>
      </c>
      <c r="BB69" s="117">
        <f t="shared" si="46"/>
        <v>0</v>
      </c>
      <c r="BC69" s="117">
        <f t="shared" si="68"/>
        <v>0</v>
      </c>
      <c r="BD69" s="117">
        <f t="shared" si="47"/>
        <v>39000</v>
      </c>
      <c r="BE69" s="93"/>
    </row>
    <row r="70" spans="1:57" ht="24.95" customHeight="1" x14ac:dyDescent="0.2">
      <c r="A70" s="74"/>
      <c r="B70" s="76"/>
      <c r="C70" s="76"/>
      <c r="D70" s="77"/>
      <c r="E70" s="78"/>
      <c r="F70" s="76"/>
      <c r="G70" s="79"/>
      <c r="H70" s="80"/>
      <c r="I70" s="81"/>
      <c r="J70" s="78"/>
      <c r="K70" s="127">
        <v>8</v>
      </c>
      <c r="L70" s="83"/>
      <c r="M70" s="77"/>
      <c r="N70" s="128" t="s">
        <v>132</v>
      </c>
      <c r="O70" s="129">
        <v>5000</v>
      </c>
      <c r="P70" s="117">
        <v>25000</v>
      </c>
      <c r="Q70" s="117">
        <v>27000</v>
      </c>
      <c r="R70" s="117">
        <v>29000</v>
      </c>
      <c r="S70" s="117">
        <v>25000</v>
      </c>
      <c r="T70" s="117"/>
      <c r="U70" s="117"/>
      <c r="V70" s="117"/>
      <c r="W70" s="117">
        <v>7000</v>
      </c>
      <c r="X70" s="117">
        <f t="shared" si="64"/>
        <v>7000</v>
      </c>
      <c r="Y70" s="117">
        <f t="shared" si="58"/>
        <v>28</v>
      </c>
      <c r="AA70" s="117">
        <v>1000</v>
      </c>
      <c r="AB70" s="117">
        <v>2000</v>
      </c>
      <c r="AC70" s="117">
        <v>2000</v>
      </c>
      <c r="AD70" s="117">
        <f t="shared" si="65"/>
        <v>5000</v>
      </c>
      <c r="AE70" s="117">
        <f t="shared" si="52"/>
        <v>20</v>
      </c>
      <c r="AG70" s="117">
        <f t="shared" si="59"/>
        <v>12000</v>
      </c>
      <c r="AH70" s="117">
        <f t="shared" si="60"/>
        <v>48</v>
      </c>
      <c r="AJ70" s="117">
        <v>8000</v>
      </c>
      <c r="AK70" s="117">
        <v>5000</v>
      </c>
      <c r="AL70" s="117"/>
      <c r="AM70" s="117">
        <f t="shared" si="66"/>
        <v>13000</v>
      </c>
      <c r="AN70" s="117">
        <f t="shared" si="54"/>
        <v>52</v>
      </c>
      <c r="AP70" s="117"/>
      <c r="AQ70" s="117"/>
      <c r="AR70" s="117"/>
      <c r="AS70" s="117">
        <f t="shared" si="67"/>
        <v>0</v>
      </c>
      <c r="AT70" s="117">
        <f t="shared" si="56"/>
        <v>0</v>
      </c>
      <c r="AV70" s="117">
        <f t="shared" si="48"/>
        <v>13000</v>
      </c>
      <c r="AW70" s="117">
        <f t="shared" si="61"/>
        <v>52</v>
      </c>
      <c r="AY70" s="117">
        <f t="shared" si="62"/>
        <v>25000</v>
      </c>
      <c r="AZ70" s="117">
        <f t="shared" si="63"/>
        <v>100</v>
      </c>
      <c r="BB70" s="117">
        <f t="shared" si="46"/>
        <v>0</v>
      </c>
      <c r="BC70" s="117">
        <f t="shared" si="68"/>
        <v>0</v>
      </c>
      <c r="BD70" s="117">
        <f t="shared" si="47"/>
        <v>25000</v>
      </c>
      <c r="BE70" s="93"/>
    </row>
    <row r="71" spans="1:57" ht="24.95" customHeight="1" x14ac:dyDescent="0.2">
      <c r="A71" s="74"/>
      <c r="B71" s="76"/>
      <c r="C71" s="76"/>
      <c r="D71" s="77"/>
      <c r="E71" s="78"/>
      <c r="F71" s="76"/>
      <c r="G71" s="79"/>
      <c r="H71" s="80"/>
      <c r="I71" s="81"/>
      <c r="J71" s="124" t="s">
        <v>89</v>
      </c>
      <c r="K71" s="82"/>
      <c r="L71" s="83"/>
      <c r="M71" s="77"/>
      <c r="N71" s="101" t="s">
        <v>111</v>
      </c>
      <c r="O71" s="102">
        <v>2020000</v>
      </c>
      <c r="P71" s="103">
        <f>P72</f>
        <v>1250000</v>
      </c>
      <c r="Q71" s="103">
        <f>Q72</f>
        <v>1319000</v>
      </c>
      <c r="R71" s="103">
        <f>R72</f>
        <v>1398000</v>
      </c>
      <c r="S71" s="103">
        <f>S72</f>
        <v>1250000</v>
      </c>
      <c r="T71" s="103"/>
      <c r="U71" s="103">
        <f>U72</f>
        <v>0</v>
      </c>
      <c r="V71" s="103">
        <f>V72</f>
        <v>0</v>
      </c>
      <c r="W71" s="103">
        <f>W72</f>
        <v>424000</v>
      </c>
      <c r="X71" s="103">
        <f>U71+V71+W71</f>
        <v>424000</v>
      </c>
      <c r="Y71" s="103">
        <f>X71/(S71/100)</f>
        <v>33.92</v>
      </c>
      <c r="AA71" s="103">
        <f>AA72</f>
        <v>17000</v>
      </c>
      <c r="AB71" s="103">
        <f>AB72</f>
        <v>17000</v>
      </c>
      <c r="AC71" s="103">
        <f>AC72</f>
        <v>17000</v>
      </c>
      <c r="AD71" s="103">
        <f>AA71+AB71+AC71</f>
        <v>51000</v>
      </c>
      <c r="AE71" s="103">
        <f>AD71/(S71/100)</f>
        <v>4.08</v>
      </c>
      <c r="AG71" s="103">
        <f>X71+AD71</f>
        <v>475000</v>
      </c>
      <c r="AH71" s="103">
        <f>AG71/(S71/100)</f>
        <v>38</v>
      </c>
      <c r="AJ71" s="103">
        <f>AJ72</f>
        <v>150000</v>
      </c>
      <c r="AK71" s="103">
        <f>AK72</f>
        <v>150000</v>
      </c>
      <c r="AL71" s="103">
        <f>AL72</f>
        <v>163000</v>
      </c>
      <c r="AM71" s="103">
        <f>AJ71+AK71+AL71</f>
        <v>463000</v>
      </c>
      <c r="AN71" s="103">
        <f>AM71/(S71/100)</f>
        <v>37.04</v>
      </c>
      <c r="AP71" s="103">
        <f>AP72</f>
        <v>100000</v>
      </c>
      <c r="AQ71" s="103">
        <f>AQ72</f>
        <v>100000</v>
      </c>
      <c r="AR71" s="103">
        <f>AR72</f>
        <v>112000</v>
      </c>
      <c r="AS71" s="103">
        <f>AP71+AQ71+AR71</f>
        <v>312000</v>
      </c>
      <c r="AT71" s="103">
        <f>AS71/(S71/100)</f>
        <v>24.96</v>
      </c>
      <c r="AV71" s="103">
        <f>AM71+AS71</f>
        <v>775000</v>
      </c>
      <c r="AW71" s="103">
        <f>AV71/(S71/100)</f>
        <v>62</v>
      </c>
      <c r="AY71" s="103">
        <f>AG71+AV71</f>
        <v>1250000</v>
      </c>
      <c r="AZ71" s="103">
        <f>AY71/(S71/100)</f>
        <v>100</v>
      </c>
      <c r="BB71" s="102">
        <f>S71-AY71</f>
        <v>0</v>
      </c>
      <c r="BC71" s="103">
        <f>BB71/(S71/100)</f>
        <v>0</v>
      </c>
      <c r="BD71" s="103">
        <f>S71-BB71</f>
        <v>1250000</v>
      </c>
      <c r="BE71" s="93"/>
    </row>
    <row r="72" spans="1:57" ht="24.95" customHeight="1" x14ac:dyDescent="0.2">
      <c r="A72" s="74"/>
      <c r="B72" s="76"/>
      <c r="C72" s="76"/>
      <c r="D72" s="77"/>
      <c r="E72" s="78"/>
      <c r="F72" s="76"/>
      <c r="G72" s="79"/>
      <c r="H72" s="80"/>
      <c r="I72" s="81"/>
      <c r="J72" s="78"/>
      <c r="K72" s="127">
        <v>1</v>
      </c>
      <c r="L72" s="83"/>
      <c r="M72" s="77"/>
      <c r="N72" s="128" t="s">
        <v>155</v>
      </c>
      <c r="O72" s="129">
        <v>2020000</v>
      </c>
      <c r="P72" s="117">
        <v>1250000</v>
      </c>
      <c r="Q72" s="117">
        <v>1319000</v>
      </c>
      <c r="R72" s="117">
        <v>1398000</v>
      </c>
      <c r="S72" s="117">
        <v>1250000</v>
      </c>
      <c r="T72" s="117"/>
      <c r="U72" s="117"/>
      <c r="V72" s="117"/>
      <c r="W72" s="117">
        <v>424000</v>
      </c>
      <c r="X72" s="117">
        <f>U72+V72+W72</f>
        <v>424000</v>
      </c>
      <c r="Y72" s="117">
        <f>X72/(S72/100)</f>
        <v>33.92</v>
      </c>
      <c r="AA72" s="117">
        <v>17000</v>
      </c>
      <c r="AB72" s="117">
        <v>17000</v>
      </c>
      <c r="AC72" s="117">
        <v>17000</v>
      </c>
      <c r="AD72" s="117">
        <f>AA72+AB72+AC72</f>
        <v>51000</v>
      </c>
      <c r="AE72" s="117">
        <f>AD72/(S72/100)</f>
        <v>4.08</v>
      </c>
      <c r="AG72" s="117">
        <f>X72+AD72</f>
        <v>475000</v>
      </c>
      <c r="AH72" s="117">
        <f>AG72/(S72/100)</f>
        <v>38</v>
      </c>
      <c r="AJ72" s="117">
        <v>150000</v>
      </c>
      <c r="AK72" s="117">
        <v>150000</v>
      </c>
      <c r="AL72" s="117">
        <v>163000</v>
      </c>
      <c r="AM72" s="117">
        <f>AJ72+AK72+AL72</f>
        <v>463000</v>
      </c>
      <c r="AN72" s="117">
        <f>AM72/(S72/100)</f>
        <v>37.04</v>
      </c>
      <c r="AP72" s="117">
        <v>100000</v>
      </c>
      <c r="AQ72" s="117">
        <v>100000</v>
      </c>
      <c r="AR72" s="117">
        <v>112000</v>
      </c>
      <c r="AS72" s="117">
        <f>AP72+AQ72+AR72</f>
        <v>312000</v>
      </c>
      <c r="AT72" s="117">
        <f>AS72/(S72/100)</f>
        <v>24.96</v>
      </c>
      <c r="AV72" s="117">
        <f>AM72+AS72</f>
        <v>775000</v>
      </c>
      <c r="AW72" s="117">
        <f>AV72/(S72/100)</f>
        <v>62</v>
      </c>
      <c r="AY72" s="117">
        <f>AG72+AV72</f>
        <v>1250000</v>
      </c>
      <c r="AZ72" s="117">
        <f>AY72/(S72/100)</f>
        <v>100</v>
      </c>
      <c r="BB72" s="117">
        <f>S72-AY72</f>
        <v>0</v>
      </c>
      <c r="BC72" s="117">
        <f>BB72/(S72/100)</f>
        <v>0</v>
      </c>
      <c r="BD72" s="117">
        <f>S72-BB72</f>
        <v>1250000</v>
      </c>
      <c r="BE72" s="93"/>
    </row>
    <row r="73" spans="1:57" ht="24.95" customHeight="1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:57" ht="24.95" customHeight="1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:57" ht="24.95" customHeight="1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:57" ht="24.95" customHeight="1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:57" ht="24.95" customHeight="1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:57" ht="24.95" customHeight="1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:57" ht="24.95" customHeight="1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:57" ht="24.95" customHeight="1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ht="24.95" customHeight="1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ht="24.95" customHeight="1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ht="24.95" customHeight="1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ht="24.95" customHeight="1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ht="24.95" customHeight="1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ht="24.95" customHeight="1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ht="24.95" customHeight="1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ht="24.95" customHeight="1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ht="24.95" customHeight="1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ht="24.95" customHeight="1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ht="24.95" customHeight="1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ht="24.95" customHeight="1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ht="24.95" customHeight="1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ht="24.95" customHeight="1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ht="24.95" customHeight="1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ht="24.95" customHeight="1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ht="24.95" customHeight="1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ht="24.95" customHeight="1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ht="24.95" customHeight="1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ht="24.95" customHeight="1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ht="24.95" customHeight="1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ht="24.95" customHeight="1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ht="24.95" customHeight="1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ht="24.95" customHeight="1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ht="24.95" customHeight="1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ht="24.95" customHeight="1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ht="24.95" customHeight="1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ht="24.95" customHeight="1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ht="24.95" customHeight="1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ht="24.95" customHeight="1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ht="24.95" customHeight="1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ht="24.95" customHeight="1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ht="24.95" customHeight="1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ht="24.95" customHeight="1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ht="24.95" customHeight="1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ht="24.95" customHeight="1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ht="24.95" customHeight="1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ht="24.95" customHeight="1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ht="24.95" customHeight="1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ht="24.95" customHeight="1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ht="24.95" customHeight="1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ht="24.95" customHeight="1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ht="24.95" customHeight="1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ht="24.95" customHeight="1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ht="24.95" customHeight="1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  <row r="291" spans="16:56" x14ac:dyDescent="0.2"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6"/>
    </row>
    <row r="292" spans="16:56" x14ac:dyDescent="0.2"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6"/>
    </row>
    <row r="293" spans="16:56" x14ac:dyDescent="0.2"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6"/>
    </row>
    <row r="294" spans="16:56" x14ac:dyDescent="0.2"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6"/>
    </row>
    <row r="295" spans="16:56" x14ac:dyDescent="0.2"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6"/>
    </row>
    <row r="296" spans="16:56" x14ac:dyDescent="0.2"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6"/>
    </row>
    <row r="297" spans="16:56" x14ac:dyDescent="0.2"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6"/>
    </row>
    <row r="298" spans="16:56" x14ac:dyDescent="0.2"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6"/>
    </row>
    <row r="299" spans="16:56" x14ac:dyDescent="0.2"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6"/>
    </row>
    <row r="300" spans="16:56" x14ac:dyDescent="0.2"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6"/>
    </row>
    <row r="301" spans="16:56" x14ac:dyDescent="0.2"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6"/>
    </row>
    <row r="302" spans="16:56" x14ac:dyDescent="0.2"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6"/>
    </row>
    <row r="303" spans="16:56" x14ac:dyDescent="0.2"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6"/>
    </row>
    <row r="304" spans="16:56" x14ac:dyDescent="0.2"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6"/>
    </row>
    <row r="305" spans="16:56" x14ac:dyDescent="0.2"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6"/>
    </row>
    <row r="306" spans="16:56" x14ac:dyDescent="0.2"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6"/>
    </row>
    <row r="307" spans="16:56" x14ac:dyDescent="0.2"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6"/>
    </row>
    <row r="308" spans="16:56" x14ac:dyDescent="0.2"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6"/>
    </row>
    <row r="309" spans="16:56" x14ac:dyDescent="0.2"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6"/>
    </row>
    <row r="310" spans="16:56" x14ac:dyDescent="0.2"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6"/>
    </row>
    <row r="311" spans="16:56" x14ac:dyDescent="0.2"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6"/>
    </row>
    <row r="312" spans="16:56" x14ac:dyDescent="0.2"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6"/>
    </row>
    <row r="313" spans="16:56" x14ac:dyDescent="0.2"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6"/>
    </row>
    <row r="314" spans="16:56" x14ac:dyDescent="0.2"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6"/>
    </row>
    <row r="315" spans="16:56" x14ac:dyDescent="0.2"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6"/>
    </row>
    <row r="316" spans="16:56" x14ac:dyDescent="0.2"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6"/>
    </row>
    <row r="317" spans="16:56" x14ac:dyDescent="0.2"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6"/>
    </row>
    <row r="318" spans="16:56" x14ac:dyDescent="0.2"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6"/>
    </row>
    <row r="319" spans="16:56" x14ac:dyDescent="0.2"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6"/>
    </row>
    <row r="320" spans="16:56" x14ac:dyDescent="0.2"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6"/>
    </row>
    <row r="321" spans="16:56" x14ac:dyDescent="0.2"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6"/>
    </row>
    <row r="322" spans="16:56" x14ac:dyDescent="0.2"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6"/>
    </row>
    <row r="323" spans="16:56" x14ac:dyDescent="0.2"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6"/>
    </row>
    <row r="324" spans="16:56" x14ac:dyDescent="0.2"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6"/>
    </row>
    <row r="325" spans="16:56" x14ac:dyDescent="0.2"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6"/>
    </row>
    <row r="326" spans="16:56" x14ac:dyDescent="0.2"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6"/>
    </row>
    <row r="327" spans="16:56" x14ac:dyDescent="0.2"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6"/>
    </row>
    <row r="328" spans="16:56" x14ac:dyDescent="0.2"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6"/>
    </row>
    <row r="329" spans="16:56" x14ac:dyDescent="0.2"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6"/>
    </row>
    <row r="330" spans="16:56" x14ac:dyDescent="0.2"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6"/>
    </row>
    <row r="331" spans="16:56" x14ac:dyDescent="0.2"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6"/>
    </row>
    <row r="332" spans="16:56" x14ac:dyDescent="0.2"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6"/>
    </row>
    <row r="333" spans="16:56" x14ac:dyDescent="0.2"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6"/>
    </row>
    <row r="334" spans="16:56" x14ac:dyDescent="0.2"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6"/>
    </row>
    <row r="335" spans="16:56" x14ac:dyDescent="0.2"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6"/>
    </row>
    <row r="336" spans="16:56" x14ac:dyDescent="0.2"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6"/>
    </row>
    <row r="337" spans="16:56" x14ac:dyDescent="0.2"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6"/>
    </row>
    <row r="338" spans="16:56" x14ac:dyDescent="0.2"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6"/>
    </row>
    <row r="339" spans="16:56" x14ac:dyDescent="0.2"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6"/>
    </row>
    <row r="340" spans="16:56" x14ac:dyDescent="0.2"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6"/>
    </row>
    <row r="341" spans="16:56" x14ac:dyDescent="0.2"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6"/>
    </row>
    <row r="342" spans="16:56" x14ac:dyDescent="0.2"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6"/>
    </row>
    <row r="343" spans="16:56" x14ac:dyDescent="0.2"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6"/>
    </row>
    <row r="344" spans="16:56" x14ac:dyDescent="0.2"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6"/>
    </row>
    <row r="345" spans="16:56" x14ac:dyDescent="0.2"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6"/>
    </row>
    <row r="346" spans="16:56" x14ac:dyDescent="0.2"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93"/>
  <sheetViews>
    <sheetView zoomScale="85" workbookViewId="0">
      <pane xSplit="17" ySplit="13" topLeftCell="R34" activePane="bottomRight" state="frozen"/>
      <selection activeCell="E26" sqref="E26"/>
      <selection pane="topRight" activeCell="E26" sqref="E26"/>
      <selection pane="bottomLeft" activeCell="E26" sqref="E26"/>
      <selection pane="bottomRight" activeCell="A41" sqref="A41"/>
    </sheetView>
  </sheetViews>
  <sheetFormatPr defaultRowHeight="12.75" x14ac:dyDescent="0.2"/>
  <cols>
    <col min="1" max="3" width="4" style="38" customWidth="1"/>
    <col min="4" max="4" width="5.710937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2.85546875" style="36" customWidth="1"/>
    <col min="25" max="25" width="7.85546875" style="36" customWidth="1"/>
    <col min="26" max="26" width="1.7109375" style="36" customWidth="1"/>
    <col min="27" max="29" width="14.5703125" style="36" customWidth="1"/>
    <col min="30" max="30" width="11.42578125" style="36" customWidth="1"/>
    <col min="31" max="31" width="6.7109375" style="36" customWidth="1"/>
    <col min="32" max="32" width="2.42578125" style="36" customWidth="1"/>
    <col min="33" max="33" width="11.5703125" style="36" customWidth="1"/>
    <col min="34" max="34" width="6.7109375" style="36" customWidth="1"/>
    <col min="35" max="35" width="3" style="36" customWidth="1"/>
    <col min="36" max="38" width="14.5703125" style="36" customWidth="1"/>
    <col min="39" max="39" width="12.85546875" style="36" customWidth="1"/>
    <col min="40" max="40" width="6.85546875" style="36" customWidth="1"/>
    <col min="41" max="41" width="2.42578125" style="36" customWidth="1"/>
    <col min="42" max="44" width="14.5703125" style="36" customWidth="1"/>
    <col min="45" max="45" width="13.140625" style="36" customWidth="1"/>
    <col min="46" max="46" width="7.5703125" style="36" customWidth="1"/>
    <col min="47" max="47" width="1.85546875" style="36" customWidth="1"/>
    <col min="48" max="48" width="14.85546875" style="36" customWidth="1"/>
    <col min="49" max="49" width="8.28515625" style="36" customWidth="1"/>
    <col min="50" max="50" width="3.28515625" style="36" customWidth="1"/>
    <col min="51" max="51" width="14.5703125" style="36" customWidth="1"/>
    <col min="52" max="52" width="6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4" customHeight="1" x14ac:dyDescent="0.25">
      <c r="A5" s="383" t="s">
        <v>172</v>
      </c>
      <c r="B5" s="383"/>
      <c r="C5" s="383"/>
      <c r="D5" s="383" t="s">
        <v>174</v>
      </c>
      <c r="E5" s="574" t="s">
        <v>156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1973000</v>
      </c>
      <c r="T11" s="72"/>
      <c r="U11" s="72">
        <f t="shared" ref="U11:W13" si="0">U12</f>
        <v>144000</v>
      </c>
      <c r="V11" s="72">
        <f t="shared" si="0"/>
        <v>96000</v>
      </c>
      <c r="W11" s="72">
        <f t="shared" si="0"/>
        <v>103000</v>
      </c>
      <c r="X11" s="72">
        <f t="shared" ref="X11:X13" si="1">U11+V11+W11</f>
        <v>343000</v>
      </c>
      <c r="Y11" s="72">
        <f>X11/(S11/100)</f>
        <v>17.384693360364928</v>
      </c>
      <c r="Z11" s="73"/>
      <c r="AA11" s="72">
        <f t="shared" ref="AA11:AC13" si="2">AA12</f>
        <v>178500</v>
      </c>
      <c r="AB11" s="72">
        <f t="shared" si="2"/>
        <v>175500</v>
      </c>
      <c r="AC11" s="72">
        <f t="shared" si="2"/>
        <v>163000</v>
      </c>
      <c r="AD11" s="72">
        <f t="shared" ref="AD11:AD13" si="3">AA11+AB11+AC11</f>
        <v>517000</v>
      </c>
      <c r="AE11" s="72">
        <f>AD11/(S11/100)</f>
        <v>26.203750633552964</v>
      </c>
      <c r="AF11" s="73"/>
      <c r="AG11" s="72">
        <f t="shared" ref="AG11:AG13" si="4">X11+AD11</f>
        <v>860000</v>
      </c>
      <c r="AH11" s="72">
        <f>AG11/(S11/100)</f>
        <v>43.588443993917892</v>
      </c>
      <c r="AI11" s="73"/>
      <c r="AJ11" s="72">
        <f t="shared" ref="AJ11:AL13" si="5">AJ12</f>
        <v>171000</v>
      </c>
      <c r="AK11" s="72">
        <f t="shared" si="5"/>
        <v>171000</v>
      </c>
      <c r="AL11" s="72">
        <f t="shared" si="5"/>
        <v>171000</v>
      </c>
      <c r="AM11" s="72">
        <f t="shared" ref="AM11:AM13" si="6">AJ11+AK11+AL11</f>
        <v>513000</v>
      </c>
      <c r="AN11" s="72">
        <f>AM11/(S11/100)</f>
        <v>26.001013684744045</v>
      </c>
      <c r="AO11" s="73"/>
      <c r="AP11" s="72">
        <f t="shared" ref="AP11:AR13" si="7">AP12</f>
        <v>200000</v>
      </c>
      <c r="AQ11" s="72">
        <f t="shared" si="7"/>
        <v>200000</v>
      </c>
      <c r="AR11" s="72">
        <f t="shared" si="7"/>
        <v>200000</v>
      </c>
      <c r="AS11" s="72">
        <f t="shared" ref="AS11:AS13" si="8">AP11+AQ11+AR11</f>
        <v>600000</v>
      </c>
      <c r="AT11" s="72">
        <f>AS11/(S11/100)</f>
        <v>30.410542321338063</v>
      </c>
      <c r="AU11" s="73"/>
      <c r="AV11" s="72">
        <f t="shared" ref="AV11" si="9">AM11+AS11</f>
        <v>1113000</v>
      </c>
      <c r="AW11" s="72">
        <f>AV11/(S11/100)</f>
        <v>56.411556006082108</v>
      </c>
      <c r="AX11" s="73"/>
      <c r="AY11" s="72">
        <f>AG11+AV11</f>
        <v>1973000</v>
      </c>
      <c r="AZ11" s="72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1973000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>S13</f>
        <v>1973000</v>
      </c>
      <c r="T12" s="86"/>
      <c r="U12" s="86">
        <f t="shared" si="0"/>
        <v>144000</v>
      </c>
      <c r="V12" s="86">
        <f t="shared" si="0"/>
        <v>96000</v>
      </c>
      <c r="W12" s="86">
        <f t="shared" si="0"/>
        <v>103000</v>
      </c>
      <c r="X12" s="86">
        <f t="shared" si="1"/>
        <v>343000</v>
      </c>
      <c r="Y12" s="86">
        <f t="shared" ref="Y12:Y13" si="13">X12/(S12/100)</f>
        <v>17.384693360364928</v>
      </c>
      <c r="AA12" s="86">
        <f t="shared" si="2"/>
        <v>178500</v>
      </c>
      <c r="AB12" s="86">
        <f t="shared" si="2"/>
        <v>175500</v>
      </c>
      <c r="AC12" s="86">
        <f t="shared" si="2"/>
        <v>163000</v>
      </c>
      <c r="AD12" s="86">
        <f t="shared" si="3"/>
        <v>517000</v>
      </c>
      <c r="AE12" s="86">
        <f t="shared" ref="AE12:AE13" si="14">AD12/(S12/100)</f>
        <v>26.203750633552964</v>
      </c>
      <c r="AG12" s="86">
        <f t="shared" si="4"/>
        <v>860000</v>
      </c>
      <c r="AH12" s="86">
        <f t="shared" ref="AH12:AH13" si="15">AG12/(S12/100)</f>
        <v>43.588443993917892</v>
      </c>
      <c r="AJ12" s="86">
        <f t="shared" si="5"/>
        <v>171000</v>
      </c>
      <c r="AK12" s="86">
        <f t="shared" si="5"/>
        <v>171000</v>
      </c>
      <c r="AL12" s="86">
        <f t="shared" si="5"/>
        <v>171000</v>
      </c>
      <c r="AM12" s="86">
        <f t="shared" si="6"/>
        <v>513000</v>
      </c>
      <c r="AN12" s="86">
        <f t="shared" ref="AN12:AN13" si="16">AM12/(S12/100)</f>
        <v>26.001013684744045</v>
      </c>
      <c r="AP12" s="86">
        <f t="shared" si="7"/>
        <v>200000</v>
      </c>
      <c r="AQ12" s="86">
        <f t="shared" si="7"/>
        <v>200000</v>
      </c>
      <c r="AR12" s="86">
        <f t="shared" si="7"/>
        <v>200000</v>
      </c>
      <c r="AS12" s="86">
        <f t="shared" si="8"/>
        <v>600000</v>
      </c>
      <c r="AT12" s="86">
        <f t="shared" ref="AT12:AT13" si="17">AS12/(S12/100)</f>
        <v>30.410542321338063</v>
      </c>
      <c r="AV12" s="86">
        <f>AV13</f>
        <v>1113000</v>
      </c>
      <c r="AW12" s="86">
        <f t="shared" ref="AW12:AW13" si="18">AV12/(S12/100)</f>
        <v>56.411556006082108</v>
      </c>
      <c r="AY12" s="86">
        <f t="shared" ref="AY12" si="19">AG12+AV12</f>
        <v>1973000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1973000</v>
      </c>
    </row>
    <row r="13" spans="1:57" ht="30" customHeight="1" x14ac:dyDescent="0.2">
      <c r="A13" s="74"/>
      <c r="B13" s="76"/>
      <c r="C13" s="88" t="s">
        <v>45</v>
      </c>
      <c r="D13" s="479"/>
      <c r="E13" s="480"/>
      <c r="F13" s="481"/>
      <c r="G13" s="482"/>
      <c r="H13" s="483"/>
      <c r="I13" s="484"/>
      <c r="J13" s="480"/>
      <c r="K13" s="485"/>
      <c r="L13" s="486"/>
      <c r="M13" s="479"/>
      <c r="N13" s="487" t="s">
        <v>109</v>
      </c>
      <c r="O13" s="488">
        <v>78213000</v>
      </c>
      <c r="P13" s="489" t="e">
        <f>#REF!+#REF!+#REF!+#REF!+#REF!+#REF!+P14+#REF!+#REF!+#REF!+#REF!</f>
        <v>#REF!</v>
      </c>
      <c r="Q13" s="489" t="e">
        <f>#REF!+#REF!+#REF!+#REF!+#REF!+#REF!+Q14+#REF!+#REF!+#REF!+#REF!</f>
        <v>#REF!</v>
      </c>
      <c r="R13" s="489" t="e">
        <f>#REF!+#REF!+#REF!+#REF!+#REF!+#REF!+R14+#REF!+#REF!+#REF!+#REF!</f>
        <v>#REF!</v>
      </c>
      <c r="S13" s="489">
        <f>S14</f>
        <v>1973000</v>
      </c>
      <c r="T13" s="489"/>
      <c r="U13" s="489">
        <f t="shared" si="0"/>
        <v>144000</v>
      </c>
      <c r="V13" s="489">
        <f t="shared" si="0"/>
        <v>96000</v>
      </c>
      <c r="W13" s="489">
        <f t="shared" si="0"/>
        <v>103000</v>
      </c>
      <c r="X13" s="489">
        <f t="shared" si="1"/>
        <v>343000</v>
      </c>
      <c r="Y13" s="489">
        <f t="shared" si="13"/>
        <v>17.384693360364928</v>
      </c>
      <c r="Z13" s="413"/>
      <c r="AA13" s="489">
        <f t="shared" si="2"/>
        <v>178500</v>
      </c>
      <c r="AB13" s="489">
        <f t="shared" si="2"/>
        <v>175500</v>
      </c>
      <c r="AC13" s="489">
        <f t="shared" si="2"/>
        <v>163000</v>
      </c>
      <c r="AD13" s="489">
        <f t="shared" si="3"/>
        <v>517000</v>
      </c>
      <c r="AE13" s="489">
        <f t="shared" si="14"/>
        <v>26.203750633552964</v>
      </c>
      <c r="AF13" s="413"/>
      <c r="AG13" s="489">
        <f t="shared" si="4"/>
        <v>860000</v>
      </c>
      <c r="AH13" s="489">
        <f t="shared" si="15"/>
        <v>43.588443993917892</v>
      </c>
      <c r="AI13" s="413"/>
      <c r="AJ13" s="489">
        <f t="shared" si="5"/>
        <v>171000</v>
      </c>
      <c r="AK13" s="489">
        <f t="shared" si="5"/>
        <v>171000</v>
      </c>
      <c r="AL13" s="489">
        <f t="shared" si="5"/>
        <v>171000</v>
      </c>
      <c r="AM13" s="489">
        <f t="shared" si="6"/>
        <v>513000</v>
      </c>
      <c r="AN13" s="489">
        <f t="shared" si="16"/>
        <v>26.001013684744045</v>
      </c>
      <c r="AO13" s="413"/>
      <c r="AP13" s="489">
        <f t="shared" si="7"/>
        <v>200000</v>
      </c>
      <c r="AQ13" s="489">
        <f t="shared" si="7"/>
        <v>200000</v>
      </c>
      <c r="AR13" s="489">
        <f t="shared" si="7"/>
        <v>200000</v>
      </c>
      <c r="AS13" s="489">
        <f t="shared" si="8"/>
        <v>600000</v>
      </c>
      <c r="AT13" s="489">
        <f t="shared" si="17"/>
        <v>30.410542321338063</v>
      </c>
      <c r="AU13" s="413"/>
      <c r="AV13" s="489">
        <f>AV14</f>
        <v>1113000</v>
      </c>
      <c r="AW13" s="489">
        <f t="shared" si="18"/>
        <v>56.411556006082108</v>
      </c>
      <c r="AX13" s="413"/>
      <c r="AY13" s="489">
        <f>AY14</f>
        <v>1973000</v>
      </c>
      <c r="AZ13" s="489">
        <f t="shared" si="20"/>
        <v>100</v>
      </c>
      <c r="BB13" s="325">
        <f t="shared" si="10"/>
        <v>0</v>
      </c>
      <c r="BC13" s="326">
        <f t="shared" si="11"/>
        <v>0</v>
      </c>
      <c r="BD13" s="326">
        <f t="shared" si="12"/>
        <v>1973000</v>
      </c>
      <c r="BE13" s="93"/>
    </row>
    <row r="14" spans="1:57" ht="30" customHeight="1" x14ac:dyDescent="0.2">
      <c r="A14" s="74"/>
      <c r="B14" s="76"/>
      <c r="C14" s="76"/>
      <c r="D14" s="426" t="s">
        <v>57</v>
      </c>
      <c r="E14" s="427"/>
      <c r="F14" s="428"/>
      <c r="G14" s="429"/>
      <c r="H14" s="430"/>
      <c r="I14" s="431"/>
      <c r="J14" s="427"/>
      <c r="K14" s="432"/>
      <c r="L14" s="433"/>
      <c r="M14" s="434"/>
      <c r="N14" s="435" t="s">
        <v>156</v>
      </c>
      <c r="O14" s="436">
        <v>1004000</v>
      </c>
      <c r="P14" s="437">
        <f t="shared" ref="P14:W18" si="21">P15</f>
        <v>1973000</v>
      </c>
      <c r="Q14" s="490">
        <f t="shared" si="21"/>
        <v>2135000</v>
      </c>
      <c r="R14" s="491">
        <f t="shared" si="21"/>
        <v>2324000</v>
      </c>
      <c r="S14" s="437">
        <f t="shared" si="21"/>
        <v>1973000</v>
      </c>
      <c r="T14" s="437"/>
      <c r="U14" s="437">
        <f t="shared" si="21"/>
        <v>144000</v>
      </c>
      <c r="V14" s="437">
        <f t="shared" si="21"/>
        <v>96000</v>
      </c>
      <c r="W14" s="437">
        <f t="shared" si="21"/>
        <v>103000</v>
      </c>
      <c r="X14" s="437">
        <f t="shared" ref="X14:X28" si="22">U14+V14+W14</f>
        <v>343000</v>
      </c>
      <c r="Y14" s="437">
        <f t="shared" ref="Y14:Y28" si="23">X14/(S14/100)</f>
        <v>17.384693360364928</v>
      </c>
      <c r="Z14" s="438"/>
      <c r="AA14" s="437">
        <f t="shared" ref="AA14:AC14" si="24">AA15</f>
        <v>178500</v>
      </c>
      <c r="AB14" s="437">
        <f t="shared" si="24"/>
        <v>175500</v>
      </c>
      <c r="AC14" s="437">
        <f t="shared" si="24"/>
        <v>163000</v>
      </c>
      <c r="AD14" s="437">
        <f t="shared" ref="AD14:AD28" si="25">AA14+AB14+AC14</f>
        <v>517000</v>
      </c>
      <c r="AE14" s="437">
        <f t="shared" ref="AE14:AE19" si="26">AD14/(S14/100)</f>
        <v>26.203750633552964</v>
      </c>
      <c r="AF14" s="438"/>
      <c r="AG14" s="437">
        <f t="shared" ref="AG14:AG28" si="27">X14+AD14</f>
        <v>860000</v>
      </c>
      <c r="AH14" s="437">
        <f t="shared" ref="AH14:AH28" si="28">AG14/(S14/100)</f>
        <v>43.588443993917892</v>
      </c>
      <c r="AI14" s="438"/>
      <c r="AJ14" s="437">
        <f t="shared" ref="AJ14:AL14" si="29">AJ15</f>
        <v>171000</v>
      </c>
      <c r="AK14" s="437">
        <f t="shared" si="29"/>
        <v>171000</v>
      </c>
      <c r="AL14" s="437">
        <f t="shared" si="29"/>
        <v>171000</v>
      </c>
      <c r="AM14" s="437">
        <f t="shared" ref="AM14:AM28" si="30">AJ14+AK14+AL14</f>
        <v>513000</v>
      </c>
      <c r="AN14" s="437">
        <f t="shared" ref="AN14:AN19" si="31">AM14/(S14/100)</f>
        <v>26.001013684744045</v>
      </c>
      <c r="AO14" s="438"/>
      <c r="AP14" s="437">
        <f t="shared" ref="AP14:AR14" si="32">AP15</f>
        <v>200000</v>
      </c>
      <c r="AQ14" s="437">
        <f t="shared" si="32"/>
        <v>200000</v>
      </c>
      <c r="AR14" s="437">
        <f t="shared" si="32"/>
        <v>200000</v>
      </c>
      <c r="AS14" s="437">
        <f t="shared" ref="AS14:AS28" si="33">AP14+AQ14+AR14</f>
        <v>600000</v>
      </c>
      <c r="AT14" s="437">
        <f t="shared" ref="AT14:AT19" si="34">AS14/(S14/100)</f>
        <v>30.410542321338063</v>
      </c>
      <c r="AU14" s="438"/>
      <c r="AV14" s="437">
        <f t="shared" ref="AV14:AV28" si="35">AM14+AS14</f>
        <v>1113000</v>
      </c>
      <c r="AW14" s="437">
        <f t="shared" ref="AW14:AW28" si="36">AV14/(S14/100)</f>
        <v>56.411556006082108</v>
      </c>
      <c r="AX14" s="438"/>
      <c r="AY14" s="437">
        <f t="shared" ref="AY14:AY28" si="37">AG14+AV14</f>
        <v>1973000</v>
      </c>
      <c r="AZ14" s="437">
        <f t="shared" ref="AZ14:AZ28" si="38">AY14/(S14/100)</f>
        <v>100</v>
      </c>
      <c r="BB14" s="95">
        <f t="shared" ref="BB14:BB28" si="39">S14-AY14</f>
        <v>0</v>
      </c>
      <c r="BC14" s="96">
        <f t="shared" ref="BC14:BC28" si="40">BB14/(S14/100)</f>
        <v>0</v>
      </c>
      <c r="BD14" s="96">
        <f t="shared" ref="BD14:BD28" si="41">S14-BB14</f>
        <v>1973000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60</v>
      </c>
      <c r="F15" s="76"/>
      <c r="G15" s="79"/>
      <c r="H15" s="80"/>
      <c r="I15" s="81"/>
      <c r="J15" s="78"/>
      <c r="K15" s="82"/>
      <c r="L15" s="83"/>
      <c r="M15" s="77"/>
      <c r="N15" s="84" t="s">
        <v>124</v>
      </c>
      <c r="O15" s="98">
        <v>1004000</v>
      </c>
      <c r="P15" s="99">
        <f t="shared" si="21"/>
        <v>1973000</v>
      </c>
      <c r="Q15" s="86">
        <f t="shared" si="21"/>
        <v>2135000</v>
      </c>
      <c r="R15" s="87">
        <f t="shared" si="21"/>
        <v>2324000</v>
      </c>
      <c r="S15" s="99">
        <f t="shared" si="21"/>
        <v>1973000</v>
      </c>
      <c r="T15" s="99"/>
      <c r="U15" s="99">
        <f t="shared" ref="U15:V18" si="42">U16</f>
        <v>144000</v>
      </c>
      <c r="V15" s="99">
        <f t="shared" si="42"/>
        <v>96000</v>
      </c>
      <c r="W15" s="99">
        <f>W527+W16+W217+W273+W471</f>
        <v>103000</v>
      </c>
      <c r="X15" s="99">
        <f t="shared" si="22"/>
        <v>343000</v>
      </c>
      <c r="Y15" s="99">
        <f t="shared" si="23"/>
        <v>17.384693360364928</v>
      </c>
      <c r="AA15" s="99">
        <f t="shared" ref="AA15:AB18" si="43">AA16</f>
        <v>178500</v>
      </c>
      <c r="AB15" s="99">
        <f t="shared" si="43"/>
        <v>175500</v>
      </c>
      <c r="AC15" s="99">
        <f>AC527+AC16+AC217+AC273+AC471</f>
        <v>163000</v>
      </c>
      <c r="AD15" s="99">
        <f t="shared" si="25"/>
        <v>517000</v>
      </c>
      <c r="AE15" s="99">
        <f t="shared" si="26"/>
        <v>26.203750633552964</v>
      </c>
      <c r="AG15" s="99">
        <f t="shared" si="27"/>
        <v>860000</v>
      </c>
      <c r="AH15" s="99">
        <f t="shared" si="28"/>
        <v>43.588443993917892</v>
      </c>
      <c r="AJ15" s="99">
        <f t="shared" ref="AJ15:AK18" si="44">AJ16</f>
        <v>171000</v>
      </c>
      <c r="AK15" s="99">
        <f t="shared" si="44"/>
        <v>171000</v>
      </c>
      <c r="AL15" s="99">
        <f>AL527+AL16+AL217+AL273+AL471</f>
        <v>171000</v>
      </c>
      <c r="AM15" s="99">
        <f t="shared" si="30"/>
        <v>513000</v>
      </c>
      <c r="AN15" s="99">
        <f t="shared" si="31"/>
        <v>26.001013684744045</v>
      </c>
      <c r="AP15" s="99">
        <f t="shared" ref="AP15:AQ18" si="45">AP16</f>
        <v>200000</v>
      </c>
      <c r="AQ15" s="99">
        <f t="shared" si="45"/>
        <v>200000</v>
      </c>
      <c r="AR15" s="99">
        <f>AR527+AR16+AR217+AR273+AR471</f>
        <v>200000</v>
      </c>
      <c r="AS15" s="99">
        <f t="shared" si="33"/>
        <v>600000</v>
      </c>
      <c r="AT15" s="99">
        <f t="shared" si="34"/>
        <v>30.410542321338063</v>
      </c>
      <c r="AV15" s="99">
        <f t="shared" si="35"/>
        <v>1113000</v>
      </c>
      <c r="AW15" s="99">
        <f t="shared" si="36"/>
        <v>56.411556006082108</v>
      </c>
      <c r="AY15" s="99">
        <f t="shared" si="37"/>
        <v>1973000</v>
      </c>
      <c r="AZ15" s="99">
        <f t="shared" si="38"/>
        <v>100</v>
      </c>
      <c r="BB15" s="98">
        <f t="shared" si="39"/>
        <v>0</v>
      </c>
      <c r="BC15" s="99">
        <f t="shared" si="40"/>
        <v>0</v>
      </c>
      <c r="BD15" s="99">
        <f t="shared" si="41"/>
        <v>1973000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3</v>
      </c>
      <c r="G16" s="79"/>
      <c r="H16" s="80"/>
      <c r="I16" s="81"/>
      <c r="J16" s="78"/>
      <c r="K16" s="82"/>
      <c r="L16" s="83"/>
      <c r="M16" s="77"/>
      <c r="N16" s="101" t="s">
        <v>125</v>
      </c>
      <c r="O16" s="102">
        <v>1004000</v>
      </c>
      <c r="P16" s="103">
        <f t="shared" si="21"/>
        <v>1973000</v>
      </c>
      <c r="Q16" s="125">
        <f t="shared" si="21"/>
        <v>2135000</v>
      </c>
      <c r="R16" s="126">
        <f t="shared" si="21"/>
        <v>2324000</v>
      </c>
      <c r="S16" s="103">
        <f t="shared" si="21"/>
        <v>1973000</v>
      </c>
      <c r="T16" s="103"/>
      <c r="U16" s="103">
        <f t="shared" si="42"/>
        <v>144000</v>
      </c>
      <c r="V16" s="103">
        <f t="shared" si="42"/>
        <v>96000</v>
      </c>
      <c r="W16" s="103">
        <f>W528+W17+W218+W274+W472</f>
        <v>103000</v>
      </c>
      <c r="X16" s="103">
        <f t="shared" si="22"/>
        <v>343000</v>
      </c>
      <c r="Y16" s="103">
        <f t="shared" si="23"/>
        <v>17.384693360364928</v>
      </c>
      <c r="AA16" s="103">
        <f t="shared" si="43"/>
        <v>178500</v>
      </c>
      <c r="AB16" s="103">
        <f t="shared" si="43"/>
        <v>175500</v>
      </c>
      <c r="AC16" s="103">
        <f>AC528+AC17+AC218+AC274+AC472</f>
        <v>163000</v>
      </c>
      <c r="AD16" s="103">
        <f t="shared" si="25"/>
        <v>517000</v>
      </c>
      <c r="AE16" s="103">
        <f t="shared" si="26"/>
        <v>26.203750633552964</v>
      </c>
      <c r="AG16" s="103">
        <f t="shared" si="27"/>
        <v>860000</v>
      </c>
      <c r="AH16" s="103">
        <f t="shared" si="28"/>
        <v>43.588443993917892</v>
      </c>
      <c r="AJ16" s="103">
        <f t="shared" si="44"/>
        <v>171000</v>
      </c>
      <c r="AK16" s="103">
        <f t="shared" si="44"/>
        <v>171000</v>
      </c>
      <c r="AL16" s="103">
        <f>AL528+AL17+AL218+AL274+AL472</f>
        <v>171000</v>
      </c>
      <c r="AM16" s="103">
        <f t="shared" si="30"/>
        <v>513000</v>
      </c>
      <c r="AN16" s="103">
        <f t="shared" si="31"/>
        <v>26.001013684744045</v>
      </c>
      <c r="AP16" s="103">
        <f t="shared" si="45"/>
        <v>200000</v>
      </c>
      <c r="AQ16" s="103">
        <f t="shared" si="45"/>
        <v>200000</v>
      </c>
      <c r="AR16" s="103">
        <f>AR528+AR17+AR218+AR274+AR472</f>
        <v>200000</v>
      </c>
      <c r="AS16" s="103">
        <f t="shared" si="33"/>
        <v>600000</v>
      </c>
      <c r="AT16" s="103">
        <f t="shared" si="34"/>
        <v>30.410542321338063</v>
      </c>
      <c r="AV16" s="103">
        <f t="shared" si="35"/>
        <v>1113000</v>
      </c>
      <c r="AW16" s="103">
        <f t="shared" si="36"/>
        <v>56.411556006082108</v>
      </c>
      <c r="AY16" s="103">
        <f t="shared" si="37"/>
        <v>1973000</v>
      </c>
      <c r="AZ16" s="103">
        <f t="shared" si="38"/>
        <v>100</v>
      </c>
      <c r="BB16" s="102">
        <f t="shared" si="39"/>
        <v>0</v>
      </c>
      <c r="BC16" s="103">
        <f t="shared" si="40"/>
        <v>0</v>
      </c>
      <c r="BD16" s="103">
        <f t="shared" si="41"/>
        <v>1973000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9</v>
      </c>
      <c r="H17" s="105"/>
      <c r="I17" s="81"/>
      <c r="J17" s="78"/>
      <c r="K17" s="82"/>
      <c r="L17" s="83"/>
      <c r="M17" s="77"/>
      <c r="N17" s="101" t="s">
        <v>126</v>
      </c>
      <c r="O17" s="102">
        <v>1004000</v>
      </c>
      <c r="P17" s="103">
        <f t="shared" si="21"/>
        <v>1973000</v>
      </c>
      <c r="Q17" s="125">
        <f t="shared" si="21"/>
        <v>2135000</v>
      </c>
      <c r="R17" s="126">
        <f t="shared" si="21"/>
        <v>2324000</v>
      </c>
      <c r="S17" s="103">
        <f t="shared" si="21"/>
        <v>1973000</v>
      </c>
      <c r="T17" s="103"/>
      <c r="U17" s="103">
        <f t="shared" si="42"/>
        <v>144000</v>
      </c>
      <c r="V17" s="103">
        <f t="shared" si="42"/>
        <v>96000</v>
      </c>
      <c r="W17" s="103">
        <f>W529+W18+W219+W275+W473</f>
        <v>103000</v>
      </c>
      <c r="X17" s="103">
        <f t="shared" si="22"/>
        <v>343000</v>
      </c>
      <c r="Y17" s="103">
        <f t="shared" si="23"/>
        <v>17.384693360364928</v>
      </c>
      <c r="AA17" s="103">
        <f t="shared" si="43"/>
        <v>178500</v>
      </c>
      <c r="AB17" s="103">
        <f t="shared" si="43"/>
        <v>175500</v>
      </c>
      <c r="AC17" s="103">
        <f>AC529+AC18+AC219+AC275+AC473</f>
        <v>163000</v>
      </c>
      <c r="AD17" s="103">
        <f t="shared" si="25"/>
        <v>517000</v>
      </c>
      <c r="AE17" s="103">
        <f t="shared" si="26"/>
        <v>26.203750633552964</v>
      </c>
      <c r="AG17" s="103">
        <f t="shared" si="27"/>
        <v>860000</v>
      </c>
      <c r="AH17" s="103">
        <f t="shared" si="28"/>
        <v>43.588443993917892</v>
      </c>
      <c r="AJ17" s="103">
        <f t="shared" si="44"/>
        <v>171000</v>
      </c>
      <c r="AK17" s="103">
        <f t="shared" si="44"/>
        <v>171000</v>
      </c>
      <c r="AL17" s="103">
        <f>AL529+AL18+AL219+AL275+AL473</f>
        <v>171000</v>
      </c>
      <c r="AM17" s="103">
        <f t="shared" si="30"/>
        <v>513000</v>
      </c>
      <c r="AN17" s="103">
        <f t="shared" si="31"/>
        <v>26.001013684744045</v>
      </c>
      <c r="AP17" s="103">
        <f t="shared" si="45"/>
        <v>200000</v>
      </c>
      <c r="AQ17" s="103">
        <f t="shared" si="45"/>
        <v>200000</v>
      </c>
      <c r="AR17" s="103">
        <f>AR529+AR18+AR219+AR275+AR473</f>
        <v>200000</v>
      </c>
      <c r="AS17" s="103">
        <f t="shared" si="33"/>
        <v>600000</v>
      </c>
      <c r="AT17" s="103">
        <f t="shared" si="34"/>
        <v>30.410542321338063</v>
      </c>
      <c r="AV17" s="103">
        <f t="shared" si="35"/>
        <v>1113000</v>
      </c>
      <c r="AW17" s="103">
        <f t="shared" si="36"/>
        <v>56.411556006082108</v>
      </c>
      <c r="AY17" s="103">
        <f t="shared" si="37"/>
        <v>1973000</v>
      </c>
      <c r="AZ17" s="103">
        <f t="shared" si="38"/>
        <v>100</v>
      </c>
      <c r="BB17" s="102">
        <f t="shared" si="39"/>
        <v>0</v>
      </c>
      <c r="BC17" s="103">
        <f t="shared" si="40"/>
        <v>0</v>
      </c>
      <c r="BD17" s="103">
        <f t="shared" si="41"/>
        <v>1973000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126</v>
      </c>
      <c r="O18" s="102">
        <v>1004000</v>
      </c>
      <c r="P18" s="103">
        <f t="shared" si="21"/>
        <v>1973000</v>
      </c>
      <c r="Q18" s="125">
        <f t="shared" si="21"/>
        <v>2135000</v>
      </c>
      <c r="R18" s="126">
        <f t="shared" si="21"/>
        <v>2324000</v>
      </c>
      <c r="S18" s="103">
        <f t="shared" si="21"/>
        <v>1973000</v>
      </c>
      <c r="T18" s="103"/>
      <c r="U18" s="103">
        <f t="shared" si="42"/>
        <v>144000</v>
      </c>
      <c r="V18" s="103">
        <f t="shared" si="42"/>
        <v>96000</v>
      </c>
      <c r="W18" s="103">
        <f>W530+W19+W220+W276+W474</f>
        <v>103000</v>
      </c>
      <c r="X18" s="103">
        <f t="shared" si="22"/>
        <v>343000</v>
      </c>
      <c r="Y18" s="103">
        <f t="shared" si="23"/>
        <v>17.384693360364928</v>
      </c>
      <c r="AA18" s="103">
        <f t="shared" si="43"/>
        <v>178500</v>
      </c>
      <c r="AB18" s="103">
        <f t="shared" si="43"/>
        <v>175500</v>
      </c>
      <c r="AC18" s="103">
        <f>AC530+AC19+AC220+AC276+AC474</f>
        <v>163000</v>
      </c>
      <c r="AD18" s="103">
        <f t="shared" si="25"/>
        <v>517000</v>
      </c>
      <c r="AE18" s="103">
        <f t="shared" si="26"/>
        <v>26.203750633552964</v>
      </c>
      <c r="AG18" s="103">
        <f t="shared" si="27"/>
        <v>860000</v>
      </c>
      <c r="AH18" s="103">
        <f t="shared" si="28"/>
        <v>43.588443993917892</v>
      </c>
      <c r="AJ18" s="103">
        <f t="shared" si="44"/>
        <v>171000</v>
      </c>
      <c r="AK18" s="103">
        <f t="shared" si="44"/>
        <v>171000</v>
      </c>
      <c r="AL18" s="103">
        <f>AL530+AL19+AL220+AL276+AL474</f>
        <v>171000</v>
      </c>
      <c r="AM18" s="103">
        <f t="shared" si="30"/>
        <v>513000</v>
      </c>
      <c r="AN18" s="103">
        <f t="shared" si="31"/>
        <v>26.001013684744045</v>
      </c>
      <c r="AP18" s="103">
        <f t="shared" si="45"/>
        <v>200000</v>
      </c>
      <c r="AQ18" s="103">
        <f t="shared" si="45"/>
        <v>200000</v>
      </c>
      <c r="AR18" s="103">
        <f>AR530+AR19+AR220+AR276+AR474</f>
        <v>200000</v>
      </c>
      <c r="AS18" s="103">
        <f t="shared" si="33"/>
        <v>600000</v>
      </c>
      <c r="AT18" s="103">
        <f t="shared" si="34"/>
        <v>30.410542321338063</v>
      </c>
      <c r="AV18" s="103">
        <f t="shared" si="35"/>
        <v>1113000</v>
      </c>
      <c r="AW18" s="103">
        <f t="shared" si="36"/>
        <v>56.411556006082108</v>
      </c>
      <c r="AY18" s="103">
        <f t="shared" si="37"/>
        <v>1973000</v>
      </c>
      <c r="AZ18" s="103">
        <f t="shared" si="38"/>
        <v>100</v>
      </c>
      <c r="BB18" s="102">
        <f t="shared" si="39"/>
        <v>0</v>
      </c>
      <c r="BC18" s="103">
        <f t="shared" si="40"/>
        <v>0</v>
      </c>
      <c r="BD18" s="103">
        <f t="shared" si="41"/>
        <v>1973000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1004000</v>
      </c>
      <c r="P19" s="121">
        <f>P20+P22+P24</f>
        <v>1973000</v>
      </c>
      <c r="Q19" s="122">
        <f>Q20+Q22+Q24</f>
        <v>2135000</v>
      </c>
      <c r="R19" s="123">
        <f>R20+R22+R24</f>
        <v>2324000</v>
      </c>
      <c r="S19" s="121">
        <f>S20+S22+S24</f>
        <v>1973000</v>
      </c>
      <c r="T19" s="121"/>
      <c r="U19" s="121">
        <f>U20+U22+U24</f>
        <v>144000</v>
      </c>
      <c r="V19" s="121">
        <f>V20+V22+V24</f>
        <v>96000</v>
      </c>
      <c r="W19" s="121">
        <f>W20+W22+W24</f>
        <v>103000</v>
      </c>
      <c r="X19" s="121">
        <f t="shared" si="22"/>
        <v>343000</v>
      </c>
      <c r="Y19" s="121">
        <f t="shared" si="23"/>
        <v>17.384693360364928</v>
      </c>
      <c r="AA19" s="121">
        <f>AA20+AA22+AA24</f>
        <v>178500</v>
      </c>
      <c r="AB19" s="121">
        <f>AB20+AB22+AB24</f>
        <v>175500</v>
      </c>
      <c r="AC19" s="121">
        <f>AC20+AC22+AC24</f>
        <v>163000</v>
      </c>
      <c r="AD19" s="121">
        <f t="shared" si="25"/>
        <v>517000</v>
      </c>
      <c r="AE19" s="121">
        <f t="shared" si="26"/>
        <v>26.203750633552964</v>
      </c>
      <c r="AG19" s="121">
        <f t="shared" si="27"/>
        <v>860000</v>
      </c>
      <c r="AH19" s="121">
        <f t="shared" si="28"/>
        <v>43.588443993917892</v>
      </c>
      <c r="AJ19" s="121">
        <f>AJ20+AJ22+AJ24</f>
        <v>171000</v>
      </c>
      <c r="AK19" s="121">
        <f>AK20+AK22+AK24</f>
        <v>171000</v>
      </c>
      <c r="AL19" s="121">
        <f>AL20+AL22+AL24</f>
        <v>171000</v>
      </c>
      <c r="AM19" s="121">
        <f t="shared" si="30"/>
        <v>513000</v>
      </c>
      <c r="AN19" s="121">
        <f t="shared" si="31"/>
        <v>26.001013684744045</v>
      </c>
      <c r="AP19" s="121">
        <f>AP20+AP22+AP24</f>
        <v>200000</v>
      </c>
      <c r="AQ19" s="121">
        <f>AQ20+AQ22+AQ24</f>
        <v>200000</v>
      </c>
      <c r="AR19" s="121">
        <f>AR20+AR22+AR24</f>
        <v>200000</v>
      </c>
      <c r="AS19" s="121">
        <f t="shared" si="33"/>
        <v>600000</v>
      </c>
      <c r="AT19" s="121">
        <f t="shared" si="34"/>
        <v>30.410542321338063</v>
      </c>
      <c r="AV19" s="121">
        <f t="shared" si="35"/>
        <v>1113000</v>
      </c>
      <c r="AW19" s="121">
        <f t="shared" si="36"/>
        <v>56.411556006082108</v>
      </c>
      <c r="AY19" s="121">
        <f t="shared" si="37"/>
        <v>1973000</v>
      </c>
      <c r="AZ19" s="121">
        <f t="shared" si="38"/>
        <v>100</v>
      </c>
      <c r="BB19" s="120">
        <f t="shared" si="39"/>
        <v>0</v>
      </c>
      <c r="BC19" s="121">
        <f t="shared" si="40"/>
        <v>0</v>
      </c>
      <c r="BD19" s="121">
        <f t="shared" si="41"/>
        <v>1973000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792000</v>
      </c>
      <c r="P20" s="103">
        <f>P21</f>
        <v>1712000</v>
      </c>
      <c r="Q20" s="125">
        <f>Q21</f>
        <v>1853000</v>
      </c>
      <c r="R20" s="126">
        <f>R21</f>
        <v>2019000</v>
      </c>
      <c r="S20" s="103">
        <f>S21</f>
        <v>1712000</v>
      </c>
      <c r="T20" s="103"/>
      <c r="U20" s="103">
        <f>U21</f>
        <v>120000</v>
      </c>
      <c r="V20" s="103">
        <f>V21</f>
        <v>80000</v>
      </c>
      <c r="W20" s="103">
        <f>W21</f>
        <v>85000</v>
      </c>
      <c r="X20" s="103">
        <f t="shared" si="22"/>
        <v>285000</v>
      </c>
      <c r="Y20" s="103">
        <f t="shared" si="23"/>
        <v>16.647196261682243</v>
      </c>
      <c r="AA20" s="103">
        <f>AA21</f>
        <v>150000</v>
      </c>
      <c r="AB20" s="103">
        <f>AB21</f>
        <v>150000</v>
      </c>
      <c r="AC20" s="103">
        <f>AC21</f>
        <v>137000</v>
      </c>
      <c r="AD20" s="103">
        <f t="shared" si="25"/>
        <v>437000</v>
      </c>
      <c r="AE20" s="170">
        <f>AD20/(P20/100)</f>
        <v>25.52570093457944</v>
      </c>
      <c r="AG20" s="103">
        <f t="shared" si="27"/>
        <v>722000</v>
      </c>
      <c r="AH20" s="103">
        <f t="shared" si="28"/>
        <v>42.17289719626168</v>
      </c>
      <c r="AJ20" s="103">
        <f>AJ21</f>
        <v>150000</v>
      </c>
      <c r="AK20" s="103">
        <f>AK21</f>
        <v>150000</v>
      </c>
      <c r="AL20" s="103">
        <f>AL21</f>
        <v>150000</v>
      </c>
      <c r="AM20" s="103">
        <f t="shared" si="30"/>
        <v>450000</v>
      </c>
      <c r="AN20" s="170">
        <f>AM20/(P20/100)</f>
        <v>26.285046728971963</v>
      </c>
      <c r="AP20" s="103">
        <f>AP21</f>
        <v>180000</v>
      </c>
      <c r="AQ20" s="103">
        <f>AQ21</f>
        <v>180000</v>
      </c>
      <c r="AR20" s="103">
        <f>AR21</f>
        <v>180000</v>
      </c>
      <c r="AS20" s="103">
        <f t="shared" si="33"/>
        <v>540000</v>
      </c>
      <c r="AT20" s="170">
        <f>AS20/(P20/100)</f>
        <v>31.542056074766354</v>
      </c>
      <c r="AV20" s="103">
        <f t="shared" si="35"/>
        <v>990000</v>
      </c>
      <c r="AW20" s="103">
        <f t="shared" si="36"/>
        <v>57.82710280373832</v>
      </c>
      <c r="AY20" s="103">
        <f t="shared" si="37"/>
        <v>1712000</v>
      </c>
      <c r="AZ20" s="103">
        <f t="shared" si="38"/>
        <v>100</v>
      </c>
      <c r="BB20" s="102">
        <f t="shared" si="39"/>
        <v>0</v>
      </c>
      <c r="BC20" s="103">
        <f t="shared" si="40"/>
        <v>0</v>
      </c>
      <c r="BD20" s="103">
        <f t="shared" si="41"/>
        <v>1712000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792000</v>
      </c>
      <c r="P21" s="117">
        <v>1712000</v>
      </c>
      <c r="Q21" s="117">
        <v>1853000</v>
      </c>
      <c r="R21" s="117">
        <v>2019000</v>
      </c>
      <c r="S21" s="117">
        <v>1712000</v>
      </c>
      <c r="T21" s="117"/>
      <c r="U21" s="160">
        <v>120000</v>
      </c>
      <c r="V21" s="160">
        <v>80000</v>
      </c>
      <c r="W21" s="160">
        <v>85000</v>
      </c>
      <c r="X21" s="117">
        <f>U21+V21+W21</f>
        <v>285000</v>
      </c>
      <c r="Y21" s="117">
        <f>X21/(S21/100)</f>
        <v>16.647196261682243</v>
      </c>
      <c r="AA21" s="160">
        <v>150000</v>
      </c>
      <c r="AB21" s="160">
        <v>150000</v>
      </c>
      <c r="AC21" s="160">
        <v>137000</v>
      </c>
      <c r="AD21" s="117">
        <f t="shared" si="25"/>
        <v>437000</v>
      </c>
      <c r="AE21" s="170">
        <f>AD21/(P21/100)</f>
        <v>25.52570093457944</v>
      </c>
      <c r="AG21" s="117">
        <f>X21+AD21</f>
        <v>722000</v>
      </c>
      <c r="AH21" s="117">
        <f>AG21/(S21/100)</f>
        <v>42.17289719626168</v>
      </c>
      <c r="AJ21" s="160">
        <v>150000</v>
      </c>
      <c r="AK21" s="160">
        <v>150000</v>
      </c>
      <c r="AL21" s="160">
        <v>150000</v>
      </c>
      <c r="AM21" s="117">
        <f t="shared" si="30"/>
        <v>450000</v>
      </c>
      <c r="AN21" s="170">
        <f>AM21/(P21/100)</f>
        <v>26.285046728971963</v>
      </c>
      <c r="AP21" s="160">
        <v>180000</v>
      </c>
      <c r="AQ21" s="160">
        <v>180000</v>
      </c>
      <c r="AR21" s="160">
        <v>180000</v>
      </c>
      <c r="AS21" s="117">
        <f t="shared" si="33"/>
        <v>540000</v>
      </c>
      <c r="AT21" s="170">
        <f>AS21/(P21/100)</f>
        <v>31.542056074766354</v>
      </c>
      <c r="AV21" s="117">
        <f>AM21+AS21</f>
        <v>990000</v>
      </c>
      <c r="AW21" s="117">
        <f>AV21/(S21/100)</f>
        <v>57.82710280373832</v>
      </c>
      <c r="AY21" s="117">
        <f>AG21+AV21</f>
        <v>1712000</v>
      </c>
      <c r="AZ21" s="117">
        <f>AY21/(S21/100)</f>
        <v>100</v>
      </c>
      <c r="BB21" s="117">
        <f t="shared" si="39"/>
        <v>0</v>
      </c>
      <c r="BC21" s="117">
        <f t="shared" si="40"/>
        <v>0</v>
      </c>
      <c r="BD21" s="117">
        <f t="shared" si="41"/>
        <v>1712000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124" t="s">
        <v>64</v>
      </c>
      <c r="K22" s="82"/>
      <c r="L22" s="83"/>
      <c r="M22" s="77"/>
      <c r="N22" s="101" t="s">
        <v>65</v>
      </c>
      <c r="O22" s="103">
        <v>200000</v>
      </c>
      <c r="P22" s="103">
        <f>P23</f>
        <v>250000</v>
      </c>
      <c r="Q22" s="125">
        <f>Q23</f>
        <v>270000</v>
      </c>
      <c r="R22" s="126">
        <f>R23</f>
        <v>293000</v>
      </c>
      <c r="S22" s="103">
        <f>S23</f>
        <v>250000</v>
      </c>
      <c r="T22" s="103"/>
      <c r="U22" s="103">
        <f>U23</f>
        <v>24000</v>
      </c>
      <c r="V22" s="103">
        <f>V23</f>
        <v>16000</v>
      </c>
      <c r="W22" s="103">
        <f>W23</f>
        <v>15000</v>
      </c>
      <c r="X22" s="103">
        <f t="shared" si="22"/>
        <v>55000</v>
      </c>
      <c r="Y22" s="103">
        <f t="shared" si="23"/>
        <v>22</v>
      </c>
      <c r="AA22" s="103">
        <f>AA23</f>
        <v>24000</v>
      </c>
      <c r="AB22" s="103">
        <f>AB23</f>
        <v>24000</v>
      </c>
      <c r="AC22" s="103">
        <f>AC23</f>
        <v>24000</v>
      </c>
      <c r="AD22" s="103">
        <f t="shared" si="25"/>
        <v>72000</v>
      </c>
      <c r="AE22" s="170">
        <f>AD22/(P22/100)</f>
        <v>28.8</v>
      </c>
      <c r="AG22" s="103">
        <f t="shared" si="27"/>
        <v>127000</v>
      </c>
      <c r="AH22" s="103">
        <f t="shared" si="28"/>
        <v>50.8</v>
      </c>
      <c r="AJ22" s="103">
        <f>AJ23</f>
        <v>21000</v>
      </c>
      <c r="AK22" s="103">
        <f>AK23</f>
        <v>21000</v>
      </c>
      <c r="AL22" s="103">
        <f>AL23</f>
        <v>21000</v>
      </c>
      <c r="AM22" s="103">
        <f t="shared" si="30"/>
        <v>63000</v>
      </c>
      <c r="AN22" s="170">
        <f>AM22/(P22/100)</f>
        <v>25.2</v>
      </c>
      <c r="AP22" s="103">
        <f>AP23</f>
        <v>20000</v>
      </c>
      <c r="AQ22" s="103">
        <f>AQ23</f>
        <v>20000</v>
      </c>
      <c r="AR22" s="103">
        <f>AR23</f>
        <v>20000</v>
      </c>
      <c r="AS22" s="103">
        <f t="shared" si="33"/>
        <v>60000</v>
      </c>
      <c r="AT22" s="170">
        <f>AS22/(P22/100)</f>
        <v>24</v>
      </c>
      <c r="AV22" s="103">
        <f t="shared" si="35"/>
        <v>123000</v>
      </c>
      <c r="AW22" s="103">
        <f t="shared" si="36"/>
        <v>49.2</v>
      </c>
      <c r="AY22" s="103">
        <f t="shared" si="37"/>
        <v>250000</v>
      </c>
      <c r="AZ22" s="103">
        <f t="shared" si="38"/>
        <v>100</v>
      </c>
      <c r="BB22" s="102">
        <f t="shared" si="39"/>
        <v>0</v>
      </c>
      <c r="BC22" s="103">
        <f t="shared" si="40"/>
        <v>0</v>
      </c>
      <c r="BD22" s="103">
        <f t="shared" si="41"/>
        <v>250000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1</v>
      </c>
      <c r="L23" s="83"/>
      <c r="M23" s="77"/>
      <c r="N23" s="128" t="s">
        <v>62</v>
      </c>
      <c r="O23" s="117">
        <v>200000</v>
      </c>
      <c r="P23" s="117">
        <v>250000</v>
      </c>
      <c r="Q23" s="117">
        <v>270000</v>
      </c>
      <c r="R23" s="117">
        <v>293000</v>
      </c>
      <c r="S23" s="117">
        <v>250000</v>
      </c>
      <c r="T23" s="117"/>
      <c r="U23" s="160">
        <v>24000</v>
      </c>
      <c r="V23" s="160">
        <v>16000</v>
      </c>
      <c r="W23" s="160">
        <v>15000</v>
      </c>
      <c r="X23" s="117">
        <f t="shared" si="22"/>
        <v>55000</v>
      </c>
      <c r="Y23" s="117">
        <f t="shared" si="23"/>
        <v>22</v>
      </c>
      <c r="AA23" s="160">
        <v>24000</v>
      </c>
      <c r="AB23" s="160">
        <v>24000</v>
      </c>
      <c r="AC23" s="160">
        <v>24000</v>
      </c>
      <c r="AD23" s="117">
        <f t="shared" si="25"/>
        <v>72000</v>
      </c>
      <c r="AE23" s="170">
        <f>AD23/(P23/100)</f>
        <v>28.8</v>
      </c>
      <c r="AG23" s="117">
        <f t="shared" si="27"/>
        <v>127000</v>
      </c>
      <c r="AH23" s="117">
        <f t="shared" si="28"/>
        <v>50.8</v>
      </c>
      <c r="AJ23" s="160">
        <v>21000</v>
      </c>
      <c r="AK23" s="160">
        <v>21000</v>
      </c>
      <c r="AL23" s="160">
        <v>21000</v>
      </c>
      <c r="AM23" s="117">
        <f t="shared" si="30"/>
        <v>63000</v>
      </c>
      <c r="AN23" s="170">
        <f>AM23/(P23/100)</f>
        <v>25.2</v>
      </c>
      <c r="AP23" s="160">
        <v>20000</v>
      </c>
      <c r="AQ23" s="160">
        <v>20000</v>
      </c>
      <c r="AR23" s="160">
        <v>20000</v>
      </c>
      <c r="AS23" s="117">
        <f t="shared" si="33"/>
        <v>60000</v>
      </c>
      <c r="AT23" s="170">
        <f>AS23/(P23/100)</f>
        <v>24</v>
      </c>
      <c r="AV23" s="117">
        <f t="shared" si="35"/>
        <v>123000</v>
      </c>
      <c r="AW23" s="117">
        <f t="shared" si="36"/>
        <v>49.2</v>
      </c>
      <c r="AY23" s="117">
        <f t="shared" si="37"/>
        <v>250000</v>
      </c>
      <c r="AZ23" s="117">
        <f t="shared" si="38"/>
        <v>100</v>
      </c>
      <c r="BB23" s="117">
        <f t="shared" si="39"/>
        <v>0</v>
      </c>
      <c r="BC23" s="117">
        <f t="shared" si="40"/>
        <v>0</v>
      </c>
      <c r="BD23" s="117">
        <f t="shared" si="41"/>
        <v>250000</v>
      </c>
      <c r="BE23" s="93"/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52</v>
      </c>
      <c r="K24" s="82"/>
      <c r="L24" s="83"/>
      <c r="M24" s="77"/>
      <c r="N24" s="101" t="s">
        <v>53</v>
      </c>
      <c r="O24" s="102">
        <v>12000</v>
      </c>
      <c r="P24" s="103">
        <f>P25+P26+P27+P28</f>
        <v>11000</v>
      </c>
      <c r="Q24" s="125">
        <f>Q25+Q26+Q27+Q28</f>
        <v>12000</v>
      </c>
      <c r="R24" s="126">
        <f>R25+R26+R27+R28</f>
        <v>12000</v>
      </c>
      <c r="S24" s="103">
        <f>S25+S26+S27+S28</f>
        <v>11000</v>
      </c>
      <c r="T24" s="103"/>
      <c r="U24" s="103">
        <f>U25+U26+U27+U28</f>
        <v>0</v>
      </c>
      <c r="V24" s="103">
        <f>V25+V26+V27+V28</f>
        <v>0</v>
      </c>
      <c r="W24" s="103">
        <f>W25+W26+W27+W28</f>
        <v>3000</v>
      </c>
      <c r="X24" s="103">
        <f t="shared" si="22"/>
        <v>3000</v>
      </c>
      <c r="Y24" s="103">
        <f t="shared" si="23"/>
        <v>27.272727272727273</v>
      </c>
      <c r="AA24" s="103">
        <f>AA25+AA26+AA27+AA28</f>
        <v>4500</v>
      </c>
      <c r="AB24" s="103">
        <f>AB25+AB26+AB27+AB28</f>
        <v>1500</v>
      </c>
      <c r="AC24" s="103">
        <f>AC25+AC26+AC27+AC28</f>
        <v>2000</v>
      </c>
      <c r="AD24" s="103">
        <f t="shared" si="25"/>
        <v>8000</v>
      </c>
      <c r="AE24" s="103">
        <f>AD24/(S24/100)</f>
        <v>72.727272727272734</v>
      </c>
      <c r="AG24" s="103">
        <f t="shared" si="27"/>
        <v>11000</v>
      </c>
      <c r="AH24" s="103">
        <f t="shared" si="28"/>
        <v>100</v>
      </c>
      <c r="AJ24" s="103">
        <f>AJ25+AJ26+AJ27+AJ28</f>
        <v>0</v>
      </c>
      <c r="AK24" s="103">
        <f>AK25+AK26+AK27+AK28</f>
        <v>0</v>
      </c>
      <c r="AL24" s="103">
        <f>AL25+AL26+AL27+AL28</f>
        <v>0</v>
      </c>
      <c r="AM24" s="103">
        <f t="shared" si="30"/>
        <v>0</v>
      </c>
      <c r="AN24" s="103">
        <f>AM24/(S24/100)</f>
        <v>0</v>
      </c>
      <c r="AP24" s="103">
        <f>AP25+AP26+AP27+AP28</f>
        <v>0</v>
      </c>
      <c r="AQ24" s="103">
        <f>AQ25+AQ26+AQ27+AQ28</f>
        <v>0</v>
      </c>
      <c r="AR24" s="103">
        <f>AR25+AR26+AR27+AR28</f>
        <v>0</v>
      </c>
      <c r="AS24" s="103">
        <f t="shared" si="33"/>
        <v>0</v>
      </c>
      <c r="AT24" s="103">
        <f>AS24/(S24/100)</f>
        <v>0</v>
      </c>
      <c r="AV24" s="103">
        <f t="shared" si="35"/>
        <v>0</v>
      </c>
      <c r="AW24" s="103">
        <f t="shared" si="36"/>
        <v>0</v>
      </c>
      <c r="AY24" s="103">
        <f t="shared" si="37"/>
        <v>11000</v>
      </c>
      <c r="AZ24" s="103">
        <f t="shared" si="38"/>
        <v>100</v>
      </c>
      <c r="BB24" s="102">
        <f t="shared" si="39"/>
        <v>0</v>
      </c>
      <c r="BC24" s="103">
        <f t="shared" si="40"/>
        <v>0</v>
      </c>
      <c r="BD24" s="103">
        <f t="shared" si="41"/>
        <v>11000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2</v>
      </c>
      <c r="L25" s="83"/>
      <c r="M25" s="77"/>
      <c r="N25" s="128" t="s">
        <v>54</v>
      </c>
      <c r="O25" s="129">
        <v>3000</v>
      </c>
      <c r="P25" s="117">
        <v>2000</v>
      </c>
      <c r="Q25" s="117">
        <v>2000</v>
      </c>
      <c r="R25" s="117">
        <v>2000</v>
      </c>
      <c r="S25" s="117">
        <v>2000</v>
      </c>
      <c r="T25" s="117"/>
      <c r="U25" s="117"/>
      <c r="V25" s="117"/>
      <c r="W25" s="117">
        <v>500</v>
      </c>
      <c r="X25" s="117">
        <f t="shared" si="22"/>
        <v>500</v>
      </c>
      <c r="Y25" s="117">
        <f t="shared" si="23"/>
        <v>25</v>
      </c>
      <c r="AA25" s="117">
        <v>500</v>
      </c>
      <c r="AB25" s="117">
        <v>500</v>
      </c>
      <c r="AC25" s="117">
        <v>500</v>
      </c>
      <c r="AD25" s="117">
        <f t="shared" si="25"/>
        <v>1500</v>
      </c>
      <c r="AE25" s="117">
        <f>AD25/(S25/100)</f>
        <v>75</v>
      </c>
      <c r="AG25" s="117">
        <f t="shared" si="27"/>
        <v>2000</v>
      </c>
      <c r="AH25" s="117">
        <f t="shared" si="28"/>
        <v>100</v>
      </c>
      <c r="AJ25" s="117"/>
      <c r="AK25" s="117"/>
      <c r="AL25" s="117"/>
      <c r="AM25" s="117">
        <f t="shared" si="30"/>
        <v>0</v>
      </c>
      <c r="AN25" s="117">
        <f>AM25/(S25/100)</f>
        <v>0</v>
      </c>
      <c r="AP25" s="117"/>
      <c r="AQ25" s="117"/>
      <c r="AR25" s="117"/>
      <c r="AS25" s="117">
        <f t="shared" si="33"/>
        <v>0</v>
      </c>
      <c r="AT25" s="117">
        <f>AS25/(S25/100)</f>
        <v>0</v>
      </c>
      <c r="AV25" s="117">
        <f t="shared" si="35"/>
        <v>0</v>
      </c>
      <c r="AW25" s="117">
        <f t="shared" si="36"/>
        <v>0</v>
      </c>
      <c r="AY25" s="117">
        <f t="shared" si="37"/>
        <v>2000</v>
      </c>
      <c r="AZ25" s="117">
        <f t="shared" si="38"/>
        <v>100</v>
      </c>
      <c r="BB25" s="117">
        <f t="shared" si="39"/>
        <v>0</v>
      </c>
      <c r="BC25" s="117">
        <f t="shared" si="40"/>
        <v>0</v>
      </c>
      <c r="BD25" s="117">
        <f t="shared" si="41"/>
        <v>2000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3</v>
      </c>
      <c r="L26" s="83"/>
      <c r="M26" s="77"/>
      <c r="N26" s="128" t="s">
        <v>66</v>
      </c>
      <c r="O26" s="129">
        <v>3000</v>
      </c>
      <c r="P26" s="117">
        <v>3000</v>
      </c>
      <c r="Q26" s="117">
        <v>4000</v>
      </c>
      <c r="R26" s="117">
        <v>4000</v>
      </c>
      <c r="S26" s="117">
        <v>3000</v>
      </c>
      <c r="T26" s="117"/>
      <c r="U26" s="117"/>
      <c r="V26" s="117"/>
      <c r="W26" s="117">
        <v>1000</v>
      </c>
      <c r="X26" s="117">
        <f t="shared" si="22"/>
        <v>1000</v>
      </c>
      <c r="Y26" s="117">
        <f t="shared" si="23"/>
        <v>33.333333333333336</v>
      </c>
      <c r="AA26" s="117">
        <v>500</v>
      </c>
      <c r="AB26" s="117">
        <v>500</v>
      </c>
      <c r="AC26" s="117">
        <v>1000</v>
      </c>
      <c r="AD26" s="117">
        <f t="shared" si="25"/>
        <v>2000</v>
      </c>
      <c r="AE26" s="117">
        <f>AD26/(S26/100)</f>
        <v>66.666666666666671</v>
      </c>
      <c r="AG26" s="117">
        <f t="shared" si="27"/>
        <v>3000</v>
      </c>
      <c r="AH26" s="117">
        <f t="shared" si="28"/>
        <v>100</v>
      </c>
      <c r="AJ26" s="117"/>
      <c r="AK26" s="117"/>
      <c r="AL26" s="117"/>
      <c r="AM26" s="117">
        <f t="shared" si="30"/>
        <v>0</v>
      </c>
      <c r="AN26" s="117">
        <f>AM26/(S26/100)</f>
        <v>0</v>
      </c>
      <c r="AP26" s="117"/>
      <c r="AQ26" s="117"/>
      <c r="AR26" s="117"/>
      <c r="AS26" s="117">
        <f t="shared" si="33"/>
        <v>0</v>
      </c>
      <c r="AT26" s="117">
        <f>AS26/(S26/100)</f>
        <v>0</v>
      </c>
      <c r="AV26" s="117">
        <f t="shared" si="35"/>
        <v>0</v>
      </c>
      <c r="AW26" s="117">
        <f t="shared" si="36"/>
        <v>0</v>
      </c>
      <c r="AY26" s="117">
        <f t="shared" si="37"/>
        <v>3000</v>
      </c>
      <c r="AZ26" s="117">
        <f t="shared" si="38"/>
        <v>100</v>
      </c>
      <c r="BB26" s="117">
        <f t="shared" si="39"/>
        <v>0</v>
      </c>
      <c r="BC26" s="117">
        <f t="shared" si="40"/>
        <v>0</v>
      </c>
      <c r="BD26" s="117">
        <f t="shared" si="41"/>
        <v>3000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5</v>
      </c>
      <c r="L27" s="83"/>
      <c r="M27" s="77"/>
      <c r="N27" s="128" t="s">
        <v>55</v>
      </c>
      <c r="O27" s="129">
        <v>3000</v>
      </c>
      <c r="P27" s="117">
        <v>2000</v>
      </c>
      <c r="Q27" s="117">
        <v>2000</v>
      </c>
      <c r="R27" s="117">
        <v>2000</v>
      </c>
      <c r="S27" s="117">
        <v>2000</v>
      </c>
      <c r="T27" s="117"/>
      <c r="U27" s="117"/>
      <c r="V27" s="117"/>
      <c r="W27" s="117">
        <v>500</v>
      </c>
      <c r="X27" s="117">
        <f t="shared" si="22"/>
        <v>500</v>
      </c>
      <c r="Y27" s="117">
        <f t="shared" si="23"/>
        <v>25</v>
      </c>
      <c r="AA27" s="117">
        <v>500</v>
      </c>
      <c r="AB27" s="117">
        <v>500</v>
      </c>
      <c r="AC27" s="117">
        <v>500</v>
      </c>
      <c r="AD27" s="117">
        <f t="shared" si="25"/>
        <v>1500</v>
      </c>
      <c r="AE27" s="117">
        <f>AD27/(S27/100)</f>
        <v>75</v>
      </c>
      <c r="AG27" s="117">
        <f t="shared" si="27"/>
        <v>2000</v>
      </c>
      <c r="AH27" s="117">
        <f t="shared" si="28"/>
        <v>100</v>
      </c>
      <c r="AJ27" s="117"/>
      <c r="AK27" s="117"/>
      <c r="AL27" s="117"/>
      <c r="AM27" s="117">
        <f t="shared" si="30"/>
        <v>0</v>
      </c>
      <c r="AN27" s="117">
        <f>AM27/(S27/100)</f>
        <v>0</v>
      </c>
      <c r="AP27" s="117"/>
      <c r="AQ27" s="117"/>
      <c r="AR27" s="117"/>
      <c r="AS27" s="117">
        <f t="shared" si="33"/>
        <v>0</v>
      </c>
      <c r="AT27" s="117">
        <f>AS27/(S27/100)</f>
        <v>0</v>
      </c>
      <c r="AV27" s="117">
        <f t="shared" si="35"/>
        <v>0</v>
      </c>
      <c r="AW27" s="117">
        <f t="shared" si="36"/>
        <v>0</v>
      </c>
      <c r="AY27" s="117">
        <f t="shared" si="37"/>
        <v>2000</v>
      </c>
      <c r="AZ27" s="117">
        <f t="shared" si="38"/>
        <v>100</v>
      </c>
      <c r="BB27" s="117">
        <f t="shared" si="39"/>
        <v>0</v>
      </c>
      <c r="BC27" s="117">
        <f t="shared" si="40"/>
        <v>0</v>
      </c>
      <c r="BD27" s="117">
        <f t="shared" si="41"/>
        <v>2000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7</v>
      </c>
      <c r="L28" s="83"/>
      <c r="M28" s="77"/>
      <c r="N28" s="128" t="s">
        <v>56</v>
      </c>
      <c r="O28" s="129">
        <v>3000</v>
      </c>
      <c r="P28" s="117">
        <v>4000</v>
      </c>
      <c r="Q28" s="117">
        <v>4000</v>
      </c>
      <c r="R28" s="117">
        <v>4000</v>
      </c>
      <c r="S28" s="117">
        <v>4000</v>
      </c>
      <c r="T28" s="117"/>
      <c r="U28" s="117"/>
      <c r="V28" s="117"/>
      <c r="W28" s="117">
        <v>1000</v>
      </c>
      <c r="X28" s="117">
        <f t="shared" si="22"/>
        <v>1000</v>
      </c>
      <c r="Y28" s="117">
        <f t="shared" si="23"/>
        <v>25</v>
      </c>
      <c r="AA28" s="117">
        <v>3000</v>
      </c>
      <c r="AB28" s="117"/>
      <c r="AC28" s="117"/>
      <c r="AD28" s="117">
        <f t="shared" si="25"/>
        <v>3000</v>
      </c>
      <c r="AE28" s="117">
        <f>AD28/(S28/100)</f>
        <v>75</v>
      </c>
      <c r="AG28" s="117">
        <f t="shared" si="27"/>
        <v>4000</v>
      </c>
      <c r="AH28" s="117">
        <f t="shared" si="28"/>
        <v>100</v>
      </c>
      <c r="AJ28" s="117"/>
      <c r="AK28" s="117"/>
      <c r="AL28" s="117"/>
      <c r="AM28" s="117">
        <f t="shared" si="30"/>
        <v>0</v>
      </c>
      <c r="AN28" s="117">
        <f>AM28/(S28/100)</f>
        <v>0</v>
      </c>
      <c r="AP28" s="117"/>
      <c r="AQ28" s="117"/>
      <c r="AR28" s="117"/>
      <c r="AS28" s="117">
        <f t="shared" si="33"/>
        <v>0</v>
      </c>
      <c r="AT28" s="117">
        <f>AS28/(S28/100)</f>
        <v>0</v>
      </c>
      <c r="AV28" s="117">
        <f t="shared" si="35"/>
        <v>0</v>
      </c>
      <c r="AW28" s="117">
        <f t="shared" si="36"/>
        <v>0</v>
      </c>
      <c r="AY28" s="117">
        <f t="shared" si="37"/>
        <v>4000</v>
      </c>
      <c r="AZ28" s="117">
        <f t="shared" si="38"/>
        <v>100</v>
      </c>
      <c r="BB28" s="117">
        <f t="shared" si="39"/>
        <v>0</v>
      </c>
      <c r="BC28" s="117">
        <f t="shared" si="40"/>
        <v>0</v>
      </c>
      <c r="BD28" s="117">
        <f t="shared" si="41"/>
        <v>4000</v>
      </c>
      <c r="BE28" s="93"/>
    </row>
    <row r="29" spans="1:57" ht="24.95" customHeight="1" x14ac:dyDescent="0.2"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6"/>
    </row>
    <row r="30" spans="1:57" ht="24.95" customHeight="1" x14ac:dyDescent="0.2"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6"/>
    </row>
    <row r="31" spans="1:57" ht="24.95" customHeight="1" x14ac:dyDescent="0.2"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6"/>
    </row>
    <row r="32" spans="1:57" ht="24.95" customHeight="1" x14ac:dyDescent="0.2"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6"/>
    </row>
    <row r="33" spans="16:56" ht="24.95" customHeight="1" x14ac:dyDescent="0.2"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6"/>
    </row>
    <row r="34" spans="16:56" ht="24.95" customHeight="1" x14ac:dyDescent="0.2"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6"/>
    </row>
    <row r="35" spans="16:56" ht="24.95" customHeight="1" x14ac:dyDescent="0.2"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6"/>
    </row>
    <row r="36" spans="16:56" ht="24.95" customHeight="1" x14ac:dyDescent="0.2"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6"/>
    </row>
    <row r="37" spans="16:56" ht="24.95" customHeight="1" x14ac:dyDescent="0.2"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6"/>
    </row>
    <row r="38" spans="16:56" ht="24.95" customHeight="1" x14ac:dyDescent="0.2"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6"/>
    </row>
    <row r="39" spans="16:56" ht="24.95" customHeight="1" x14ac:dyDescent="0.2"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6"/>
    </row>
    <row r="40" spans="16:56" ht="24.95" customHeight="1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6:56" ht="24.95" customHeight="1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6:56" ht="24.95" customHeight="1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6:56" ht="24.95" customHeight="1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6:56" ht="24.95" customHeight="1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6:56" ht="24.95" customHeight="1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6:56" ht="24.95" customHeight="1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6:56" ht="24.95" customHeight="1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6:56" ht="24.95" customHeight="1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ht="24.95" customHeight="1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ht="24.95" customHeight="1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ht="24.95" customHeight="1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ht="24.95" customHeight="1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ht="24.95" customHeight="1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ht="24.95" customHeight="1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ht="24.95" customHeight="1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ht="24.95" customHeight="1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ht="24.95" customHeight="1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ht="24.95" customHeight="1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ht="24.95" customHeight="1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ht="24.95" customHeight="1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ht="24.95" customHeight="1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  <row r="291" spans="16:56" x14ac:dyDescent="0.2"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6"/>
    </row>
    <row r="292" spans="16:56" x14ac:dyDescent="0.2"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6"/>
    </row>
    <row r="293" spans="16:56" x14ac:dyDescent="0.2"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93"/>
  <sheetViews>
    <sheetView zoomScale="85" workbookViewId="0">
      <pane xSplit="17" ySplit="13" topLeftCell="AR14" activePane="bottomRight" state="frozen"/>
      <selection activeCell="E26" sqref="E26"/>
      <selection pane="topRight" activeCell="E26" sqref="E26"/>
      <selection pane="bottomLeft" activeCell="E26" sqref="E26"/>
      <selection pane="bottomRight" activeCell="AY6" sqref="AY6"/>
    </sheetView>
  </sheetViews>
  <sheetFormatPr defaultRowHeight="12.75" x14ac:dyDescent="0.2"/>
  <cols>
    <col min="1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4" style="36" customWidth="1"/>
    <col min="25" max="25" width="7.140625" style="36" customWidth="1"/>
    <col min="26" max="26" width="1.7109375" style="36" customWidth="1"/>
    <col min="27" max="29" width="14.5703125" style="36" customWidth="1"/>
    <col min="30" max="30" width="14" style="36" customWidth="1"/>
    <col min="31" max="31" width="9.5703125" style="36" customWidth="1"/>
    <col min="32" max="32" width="2.42578125" style="36" customWidth="1"/>
    <col min="33" max="33" width="14" style="36" customWidth="1"/>
    <col min="34" max="34" width="7.140625" style="36" customWidth="1"/>
    <col min="35" max="35" width="3" style="36" customWidth="1"/>
    <col min="36" max="39" width="14.5703125" style="36" customWidth="1"/>
    <col min="40" max="40" width="7.85546875" style="36" customWidth="1"/>
    <col min="41" max="41" width="2.42578125" style="36" customWidth="1"/>
    <col min="42" max="44" width="14.5703125" style="36" customWidth="1"/>
    <col min="45" max="45" width="15" style="36" customWidth="1"/>
    <col min="46" max="46" width="6" style="36" customWidth="1"/>
    <col min="47" max="47" width="1.85546875" style="36" customWidth="1"/>
    <col min="48" max="48" width="14.85546875" style="36" customWidth="1"/>
    <col min="49" max="49" width="6" style="36" customWidth="1"/>
    <col min="50" max="50" width="3.28515625" style="36" customWidth="1"/>
    <col min="51" max="51" width="14.5703125" style="36" customWidth="1"/>
    <col min="52" max="53" width="8.57031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2.5" customHeight="1" x14ac:dyDescent="0.25">
      <c r="A5" s="383" t="s">
        <v>172</v>
      </c>
      <c r="B5" s="383"/>
      <c r="C5" s="383"/>
      <c r="D5" s="383" t="s">
        <v>174</v>
      </c>
      <c r="E5" s="574" t="s">
        <v>186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19906000</v>
      </c>
      <c r="T11" s="72"/>
      <c r="U11" s="72">
        <f t="shared" ref="U11:W13" si="0">U12</f>
        <v>425000</v>
      </c>
      <c r="V11" s="72">
        <f t="shared" si="0"/>
        <v>498000</v>
      </c>
      <c r="W11" s="72">
        <f t="shared" si="0"/>
        <v>3632500</v>
      </c>
      <c r="X11" s="72">
        <f t="shared" ref="X11:X13" si="1">U11+V11+W11</f>
        <v>4555500</v>
      </c>
      <c r="Y11" s="72">
        <f>X11/(S11/100)</f>
        <v>22.885059780970561</v>
      </c>
      <c r="Z11" s="73"/>
      <c r="AA11" s="72">
        <f t="shared" ref="AA11:AC13" si="2">AA12</f>
        <v>1164000</v>
      </c>
      <c r="AB11" s="72">
        <f t="shared" si="2"/>
        <v>1163000</v>
      </c>
      <c r="AC11" s="72">
        <f t="shared" si="2"/>
        <v>1161500</v>
      </c>
      <c r="AD11" s="72">
        <f t="shared" ref="AD11:AD13" si="3">AA11+AB11+AC11</f>
        <v>3488500</v>
      </c>
      <c r="AE11" s="72">
        <f>AD11/(S11/100)</f>
        <v>17.524866874309254</v>
      </c>
      <c r="AF11" s="73"/>
      <c r="AG11" s="72">
        <f t="shared" ref="AG11:AG13" si="4">X11+AD11</f>
        <v>8044000</v>
      </c>
      <c r="AH11" s="72">
        <f>AG11/(S11/100)</f>
        <v>40.409926655279818</v>
      </c>
      <c r="AI11" s="73"/>
      <c r="AJ11" s="72">
        <f t="shared" ref="AJ11:AL13" si="5">AJ12</f>
        <v>2250500</v>
      </c>
      <c r="AK11" s="72">
        <f t="shared" si="5"/>
        <v>2250000</v>
      </c>
      <c r="AL11" s="72">
        <f t="shared" si="5"/>
        <v>2408000</v>
      </c>
      <c r="AM11" s="72">
        <f t="shared" ref="AM11:AM13" si="6">AJ11+AK11+AL11</f>
        <v>6908500</v>
      </c>
      <c r="AN11" s="72">
        <f>AM11/(S11/100)</f>
        <v>34.705616397066208</v>
      </c>
      <c r="AO11" s="73"/>
      <c r="AP11" s="72">
        <f t="shared" ref="AP11:AR13" si="7">AP12</f>
        <v>1629000</v>
      </c>
      <c r="AQ11" s="72">
        <f t="shared" si="7"/>
        <v>1628500</v>
      </c>
      <c r="AR11" s="72">
        <f t="shared" si="7"/>
        <v>1696000</v>
      </c>
      <c r="AS11" s="72">
        <f t="shared" ref="AS11:AS13" si="8">AP11+AQ11+AR11</f>
        <v>4953500</v>
      </c>
      <c r="AT11" s="72">
        <f>AS11/(S11/100)</f>
        <v>24.884456947653973</v>
      </c>
      <c r="AU11" s="73"/>
      <c r="AV11" s="72">
        <f t="shared" ref="AV11:AV12" si="9">AM11+AS11</f>
        <v>11862000</v>
      </c>
      <c r="AW11" s="72">
        <f>AV11/(S11/100)</f>
        <v>59.590073344720182</v>
      </c>
      <c r="AX11" s="73"/>
      <c r="AY11" s="72">
        <f>AG11+AV11</f>
        <v>19906000</v>
      </c>
      <c r="AZ11" s="72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19906000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>S13</f>
        <v>19906000</v>
      </c>
      <c r="T12" s="86"/>
      <c r="U12" s="86">
        <f t="shared" si="0"/>
        <v>425000</v>
      </c>
      <c r="V12" s="86">
        <f t="shared" si="0"/>
        <v>498000</v>
      </c>
      <c r="W12" s="86">
        <f t="shared" si="0"/>
        <v>3632500</v>
      </c>
      <c r="X12" s="86">
        <f t="shared" si="1"/>
        <v>4555500</v>
      </c>
      <c r="Y12" s="86">
        <f t="shared" ref="Y12:Y13" si="13">X12/(S12/100)</f>
        <v>22.885059780970561</v>
      </c>
      <c r="AA12" s="86">
        <f t="shared" si="2"/>
        <v>1164000</v>
      </c>
      <c r="AB12" s="86">
        <f t="shared" si="2"/>
        <v>1163000</v>
      </c>
      <c r="AC12" s="86">
        <f t="shared" si="2"/>
        <v>1161500</v>
      </c>
      <c r="AD12" s="86">
        <f t="shared" si="3"/>
        <v>3488500</v>
      </c>
      <c r="AE12" s="86">
        <f t="shared" ref="AE12:AE13" si="14">AD12/(S12/100)</f>
        <v>17.524866874309254</v>
      </c>
      <c r="AG12" s="86">
        <f t="shared" si="4"/>
        <v>8044000</v>
      </c>
      <c r="AH12" s="86">
        <f t="shared" ref="AH12:AH13" si="15">AG12/(S12/100)</f>
        <v>40.409926655279818</v>
      </c>
      <c r="AJ12" s="86">
        <f t="shared" si="5"/>
        <v>2250500</v>
      </c>
      <c r="AK12" s="86">
        <f t="shared" si="5"/>
        <v>2250000</v>
      </c>
      <c r="AL12" s="86">
        <f t="shared" si="5"/>
        <v>2408000</v>
      </c>
      <c r="AM12" s="86">
        <f t="shared" si="6"/>
        <v>6908500</v>
      </c>
      <c r="AN12" s="86">
        <f t="shared" ref="AN12:AN13" si="16">AM12/(S12/100)</f>
        <v>34.705616397066208</v>
      </c>
      <c r="AP12" s="86">
        <f t="shared" si="7"/>
        <v>1629000</v>
      </c>
      <c r="AQ12" s="86">
        <f t="shared" si="7"/>
        <v>1628500</v>
      </c>
      <c r="AR12" s="86">
        <f t="shared" si="7"/>
        <v>1696000</v>
      </c>
      <c r="AS12" s="86">
        <f t="shared" si="8"/>
        <v>4953500</v>
      </c>
      <c r="AT12" s="86">
        <f t="shared" ref="AT12:AT13" si="17">AS12/(S12/100)</f>
        <v>24.884456947653973</v>
      </c>
      <c r="AV12" s="86">
        <f t="shared" si="9"/>
        <v>11862000</v>
      </c>
      <c r="AW12" s="86">
        <f t="shared" ref="AW12:AW13" si="18">AV12/(S12/100)</f>
        <v>59.590073344720182</v>
      </c>
      <c r="AY12" s="86">
        <f t="shared" ref="AY12" si="19">AG12+AV12</f>
        <v>19906000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19906000</v>
      </c>
    </row>
    <row r="13" spans="1:57" ht="30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#REF!+#REF!+#REF!+#REF!+#REF!+#REF!+#REF!+P14+#REF!+#REF!+#REF!</f>
        <v>#REF!</v>
      </c>
      <c r="Q13" s="326" t="e">
        <f>#REF!+#REF!+#REF!+#REF!+#REF!+#REF!+#REF!+Q14+#REF!+#REF!+#REF!</f>
        <v>#REF!</v>
      </c>
      <c r="R13" s="326" t="e">
        <f>#REF!+#REF!+#REF!+#REF!+#REF!+#REF!+#REF!+R14+#REF!+#REF!+#REF!</f>
        <v>#REF!</v>
      </c>
      <c r="S13" s="326">
        <f>S14</f>
        <v>19906000</v>
      </c>
      <c r="T13" s="326"/>
      <c r="U13" s="326">
        <f t="shared" si="0"/>
        <v>425000</v>
      </c>
      <c r="V13" s="326">
        <f t="shared" si="0"/>
        <v>498000</v>
      </c>
      <c r="W13" s="326">
        <f t="shared" si="0"/>
        <v>3632500</v>
      </c>
      <c r="X13" s="326">
        <f t="shared" si="1"/>
        <v>4555500</v>
      </c>
      <c r="Y13" s="326">
        <f t="shared" si="13"/>
        <v>22.885059780970561</v>
      </c>
      <c r="AA13" s="326">
        <f t="shared" si="2"/>
        <v>1164000</v>
      </c>
      <c r="AB13" s="326">
        <f t="shared" si="2"/>
        <v>1163000</v>
      </c>
      <c r="AC13" s="326">
        <f t="shared" si="2"/>
        <v>1161500</v>
      </c>
      <c r="AD13" s="326">
        <f t="shared" si="3"/>
        <v>3488500</v>
      </c>
      <c r="AE13" s="326">
        <f t="shared" si="14"/>
        <v>17.524866874309254</v>
      </c>
      <c r="AG13" s="326">
        <f t="shared" si="4"/>
        <v>8044000</v>
      </c>
      <c r="AH13" s="326">
        <f t="shared" si="15"/>
        <v>40.409926655279818</v>
      </c>
      <c r="AJ13" s="326">
        <f t="shared" si="5"/>
        <v>2250500</v>
      </c>
      <c r="AK13" s="326">
        <f t="shared" si="5"/>
        <v>2250000</v>
      </c>
      <c r="AL13" s="326">
        <f t="shared" si="5"/>
        <v>2408000</v>
      </c>
      <c r="AM13" s="326">
        <f t="shared" si="6"/>
        <v>6908500</v>
      </c>
      <c r="AN13" s="326">
        <f t="shared" si="16"/>
        <v>34.705616397066208</v>
      </c>
      <c r="AP13" s="326">
        <f t="shared" si="7"/>
        <v>1629000</v>
      </c>
      <c r="AQ13" s="326">
        <f t="shared" si="7"/>
        <v>1628500</v>
      </c>
      <c r="AR13" s="326">
        <f t="shared" si="7"/>
        <v>1696000</v>
      </c>
      <c r="AS13" s="326">
        <f t="shared" si="8"/>
        <v>4953500</v>
      </c>
      <c r="AT13" s="326">
        <f t="shared" si="17"/>
        <v>24.884456947653973</v>
      </c>
      <c r="AV13" s="326">
        <f>AV14</f>
        <v>11862000</v>
      </c>
      <c r="AW13" s="326">
        <f t="shared" si="18"/>
        <v>59.590073344720182</v>
      </c>
      <c r="AY13" s="326">
        <f>AY14</f>
        <v>19906000</v>
      </c>
      <c r="AZ13" s="326">
        <f t="shared" si="20"/>
        <v>100</v>
      </c>
      <c r="BB13" s="325">
        <f t="shared" si="10"/>
        <v>0</v>
      </c>
      <c r="BC13" s="326">
        <f t="shared" si="11"/>
        <v>0</v>
      </c>
      <c r="BD13" s="326">
        <f t="shared" si="12"/>
        <v>19906000</v>
      </c>
      <c r="BE13" s="93"/>
    </row>
    <row r="14" spans="1:57" ht="30" customHeight="1" x14ac:dyDescent="0.2">
      <c r="A14" s="74"/>
      <c r="B14" s="76"/>
      <c r="C14" s="76"/>
      <c r="D14" s="386" t="s">
        <v>45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157</v>
      </c>
      <c r="O14" s="396">
        <v>18681000</v>
      </c>
      <c r="P14" s="397">
        <f>P15+P29+P36</f>
        <v>19906000</v>
      </c>
      <c r="Q14" s="399">
        <f>Q15+Q29+Q36</f>
        <v>24037000</v>
      </c>
      <c r="R14" s="400">
        <f>R15+R29+R36</f>
        <v>26815000</v>
      </c>
      <c r="S14" s="397">
        <f>S15+S29+S36</f>
        <v>19906000</v>
      </c>
      <c r="T14" s="397"/>
      <c r="U14" s="397">
        <f>U15+U29+U36</f>
        <v>425000</v>
      </c>
      <c r="V14" s="397">
        <f>V15+V29+V36</f>
        <v>498000</v>
      </c>
      <c r="W14" s="397">
        <f>W15+W29+W36</f>
        <v>3632500</v>
      </c>
      <c r="X14" s="397">
        <f t="shared" ref="X14:X20" si="21">U14+V14+W14</f>
        <v>4555500</v>
      </c>
      <c r="Y14" s="397">
        <f t="shared" ref="Y14:Y20" si="22">X14/(S14/100)</f>
        <v>22.885059780970561</v>
      </c>
      <c r="Z14" s="398"/>
      <c r="AA14" s="397">
        <f>AA15+AA29+AA36</f>
        <v>1164000</v>
      </c>
      <c r="AB14" s="397">
        <f>AB15+AB29+AB36</f>
        <v>1163000</v>
      </c>
      <c r="AC14" s="397">
        <f>AC15+AC29+AC36</f>
        <v>1161500</v>
      </c>
      <c r="AD14" s="397">
        <f t="shared" ref="AD14:AD20" si="23">AA14+AB14+AC14</f>
        <v>3488500</v>
      </c>
      <c r="AE14" s="397">
        <f t="shared" ref="AE14:AE19" si="24">AD14/(S14/100)</f>
        <v>17.524866874309254</v>
      </c>
      <c r="AF14" s="398"/>
      <c r="AG14" s="397">
        <f t="shared" ref="AG14:AG20" si="25">X14+AD14</f>
        <v>8044000</v>
      </c>
      <c r="AH14" s="397">
        <f t="shared" ref="AH14:AH20" si="26">AG14/(S14/100)</f>
        <v>40.409926655279818</v>
      </c>
      <c r="AI14" s="398"/>
      <c r="AJ14" s="397">
        <f>AJ15+AJ29+AJ36</f>
        <v>2250500</v>
      </c>
      <c r="AK14" s="397">
        <f>AK15+AK29+AK36</f>
        <v>2250000</v>
      </c>
      <c r="AL14" s="397">
        <f>AL15+AL29+AL36</f>
        <v>2408000</v>
      </c>
      <c r="AM14" s="397">
        <f t="shared" ref="AM14:AM20" si="27">AJ14+AK14+AL14</f>
        <v>6908500</v>
      </c>
      <c r="AN14" s="397">
        <f t="shared" ref="AN14:AN19" si="28">AM14/(S14/100)</f>
        <v>34.705616397066208</v>
      </c>
      <c r="AO14" s="398"/>
      <c r="AP14" s="397">
        <f>AP15+AP29+AP36</f>
        <v>1629000</v>
      </c>
      <c r="AQ14" s="397">
        <f>AQ15+AQ29+AQ36</f>
        <v>1628500</v>
      </c>
      <c r="AR14" s="397">
        <f>AR15+AR29+AR36</f>
        <v>1696000</v>
      </c>
      <c r="AS14" s="397">
        <f t="shared" ref="AS14:AS20" si="29">AP14+AQ14+AR14</f>
        <v>4953500</v>
      </c>
      <c r="AT14" s="397">
        <f t="shared" ref="AT14:AT19" si="30">AS14/(S14/100)</f>
        <v>24.884456947653973</v>
      </c>
      <c r="AU14" s="398"/>
      <c r="AV14" s="397">
        <f t="shared" ref="AV14" si="31">AM14+AS14</f>
        <v>11862000</v>
      </c>
      <c r="AW14" s="397">
        <f t="shared" ref="AW14:AW20" si="32">AV14/(S14/100)</f>
        <v>59.590073344720182</v>
      </c>
      <c r="AX14" s="398"/>
      <c r="AY14" s="397">
        <f t="shared" ref="AY14:AY20" si="33">AG14+AV14</f>
        <v>19906000</v>
      </c>
      <c r="AZ14" s="397">
        <f t="shared" ref="AZ14:AZ20" si="34">AY14/(S14/100)</f>
        <v>100</v>
      </c>
      <c r="BB14" s="95">
        <f t="shared" ref="BB14:BB40" si="35">S14-AY14</f>
        <v>0</v>
      </c>
      <c r="BC14" s="96">
        <f t="shared" ref="BC14:BC40" si="36">BB14/(S14/100)</f>
        <v>0</v>
      </c>
      <c r="BD14" s="96">
        <f t="shared" ref="BD14:BD40" si="37">S14-BB14</f>
        <v>19906000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60</v>
      </c>
      <c r="F15" s="76"/>
      <c r="G15" s="79"/>
      <c r="H15" s="80"/>
      <c r="I15" s="81"/>
      <c r="J15" s="78"/>
      <c r="K15" s="82"/>
      <c r="L15" s="83"/>
      <c r="M15" s="77"/>
      <c r="N15" s="84" t="s">
        <v>124</v>
      </c>
      <c r="O15" s="98">
        <v>2699000</v>
      </c>
      <c r="P15" s="99">
        <f t="shared" ref="P15:S18" si="38">P16</f>
        <v>4106000</v>
      </c>
      <c r="Q15" s="86">
        <f t="shared" si="38"/>
        <v>4511000</v>
      </c>
      <c r="R15" s="87">
        <f t="shared" si="38"/>
        <v>4876000</v>
      </c>
      <c r="S15" s="99">
        <f t="shared" si="38"/>
        <v>4106000</v>
      </c>
      <c r="T15" s="99"/>
      <c r="U15" s="99">
        <f t="shared" ref="U15:V18" si="39">U16</f>
        <v>425000</v>
      </c>
      <c r="V15" s="99">
        <f t="shared" si="39"/>
        <v>293000</v>
      </c>
      <c r="W15" s="99">
        <f>W542+W16+W232+W288+W486</f>
        <v>297500</v>
      </c>
      <c r="X15" s="99">
        <f t="shared" si="21"/>
        <v>1015500</v>
      </c>
      <c r="Y15" s="99">
        <f t="shared" si="22"/>
        <v>24.732099366780322</v>
      </c>
      <c r="AA15" s="99">
        <f t="shared" ref="AA15:AB18" si="40">AA16</f>
        <v>343000</v>
      </c>
      <c r="AB15" s="99">
        <f t="shared" si="40"/>
        <v>342000</v>
      </c>
      <c r="AC15" s="99">
        <f>AC542+AC16+AC232+AC288+AC486</f>
        <v>340500</v>
      </c>
      <c r="AD15" s="99">
        <f t="shared" si="23"/>
        <v>1025500</v>
      </c>
      <c r="AE15" s="99">
        <f t="shared" si="24"/>
        <v>24.975645396980028</v>
      </c>
      <c r="AG15" s="99">
        <f t="shared" si="25"/>
        <v>2041000</v>
      </c>
      <c r="AH15" s="99">
        <f t="shared" si="26"/>
        <v>49.707744763760353</v>
      </c>
      <c r="AJ15" s="99">
        <f t="shared" ref="AJ15:AK18" si="41">AJ16</f>
        <v>354500</v>
      </c>
      <c r="AK15" s="99">
        <f t="shared" si="41"/>
        <v>354000</v>
      </c>
      <c r="AL15" s="99">
        <f>AL542+AL16+AL232+AL288+AL486</f>
        <v>354000</v>
      </c>
      <c r="AM15" s="99">
        <f t="shared" si="27"/>
        <v>1062500</v>
      </c>
      <c r="AN15" s="99">
        <f t="shared" si="28"/>
        <v>25.876765708718949</v>
      </c>
      <c r="AP15" s="99">
        <f t="shared" ref="AP15:AQ18" si="42">AP16</f>
        <v>365000</v>
      </c>
      <c r="AQ15" s="99">
        <f t="shared" si="42"/>
        <v>364500</v>
      </c>
      <c r="AR15" s="99">
        <f>AR542+AR16+AR232+AR288+AR486</f>
        <v>273000</v>
      </c>
      <c r="AS15" s="99">
        <f t="shared" si="29"/>
        <v>1002500</v>
      </c>
      <c r="AT15" s="99">
        <f t="shared" si="30"/>
        <v>24.415489527520702</v>
      </c>
      <c r="AV15" s="99">
        <f t="shared" ref="AV15:AV20" si="43">AM15+AS15</f>
        <v>2065000</v>
      </c>
      <c r="AW15" s="99">
        <f t="shared" si="32"/>
        <v>50.292255236239647</v>
      </c>
      <c r="AY15" s="99">
        <f t="shared" si="33"/>
        <v>4106000</v>
      </c>
      <c r="AZ15" s="99">
        <f t="shared" si="34"/>
        <v>100</v>
      </c>
      <c r="BB15" s="98">
        <f t="shared" si="35"/>
        <v>0</v>
      </c>
      <c r="BC15" s="99">
        <f t="shared" si="36"/>
        <v>0</v>
      </c>
      <c r="BD15" s="99">
        <f t="shared" si="37"/>
        <v>4106000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3</v>
      </c>
      <c r="G16" s="79"/>
      <c r="H16" s="80"/>
      <c r="I16" s="81"/>
      <c r="J16" s="78"/>
      <c r="K16" s="82"/>
      <c r="L16" s="83"/>
      <c r="M16" s="77"/>
      <c r="N16" s="101" t="s">
        <v>125</v>
      </c>
      <c r="O16" s="102">
        <v>2699000</v>
      </c>
      <c r="P16" s="103">
        <f t="shared" si="38"/>
        <v>4106000</v>
      </c>
      <c r="Q16" s="125">
        <f t="shared" si="38"/>
        <v>4511000</v>
      </c>
      <c r="R16" s="126">
        <f t="shared" si="38"/>
        <v>4876000</v>
      </c>
      <c r="S16" s="103">
        <f t="shared" si="38"/>
        <v>4106000</v>
      </c>
      <c r="T16" s="103"/>
      <c r="U16" s="103">
        <f t="shared" si="39"/>
        <v>425000</v>
      </c>
      <c r="V16" s="103">
        <f t="shared" si="39"/>
        <v>293000</v>
      </c>
      <c r="W16" s="103">
        <f>W543+W17+W233+W289+W487</f>
        <v>297500</v>
      </c>
      <c r="X16" s="103">
        <f t="shared" si="21"/>
        <v>1015500</v>
      </c>
      <c r="Y16" s="103">
        <f t="shared" si="22"/>
        <v>24.732099366780322</v>
      </c>
      <c r="AA16" s="103">
        <f t="shared" si="40"/>
        <v>343000</v>
      </c>
      <c r="AB16" s="103">
        <f t="shared" si="40"/>
        <v>342000</v>
      </c>
      <c r="AC16" s="103">
        <f>AC543+AC17+AC233+AC289+AC487</f>
        <v>340500</v>
      </c>
      <c r="AD16" s="103">
        <f t="shared" si="23"/>
        <v>1025500</v>
      </c>
      <c r="AE16" s="103">
        <f t="shared" si="24"/>
        <v>24.975645396980028</v>
      </c>
      <c r="AG16" s="103">
        <f t="shared" si="25"/>
        <v>2041000</v>
      </c>
      <c r="AH16" s="103">
        <f t="shared" si="26"/>
        <v>49.707744763760353</v>
      </c>
      <c r="AJ16" s="103">
        <f t="shared" si="41"/>
        <v>354500</v>
      </c>
      <c r="AK16" s="103">
        <f t="shared" si="41"/>
        <v>354000</v>
      </c>
      <c r="AL16" s="103">
        <f>AL543+AL17+AL233+AL289+AL487</f>
        <v>354000</v>
      </c>
      <c r="AM16" s="103">
        <f t="shared" si="27"/>
        <v>1062500</v>
      </c>
      <c r="AN16" s="103">
        <f t="shared" si="28"/>
        <v>25.876765708718949</v>
      </c>
      <c r="AP16" s="103">
        <f t="shared" si="42"/>
        <v>365000</v>
      </c>
      <c r="AQ16" s="103">
        <f t="shared" si="42"/>
        <v>364500</v>
      </c>
      <c r="AR16" s="103">
        <f>AR543+AR17+AR233+AR289+AR487</f>
        <v>273000</v>
      </c>
      <c r="AS16" s="103">
        <f t="shared" si="29"/>
        <v>1002500</v>
      </c>
      <c r="AT16" s="103">
        <f t="shared" si="30"/>
        <v>24.415489527520702</v>
      </c>
      <c r="AV16" s="103">
        <f t="shared" si="43"/>
        <v>2065000</v>
      </c>
      <c r="AW16" s="103">
        <f t="shared" si="32"/>
        <v>50.292255236239647</v>
      </c>
      <c r="AY16" s="103">
        <f t="shared" si="33"/>
        <v>4106000</v>
      </c>
      <c r="AZ16" s="103">
        <f t="shared" si="34"/>
        <v>100</v>
      </c>
      <c r="BB16" s="102">
        <f t="shared" si="35"/>
        <v>0</v>
      </c>
      <c r="BC16" s="103">
        <f t="shared" si="36"/>
        <v>0</v>
      </c>
      <c r="BD16" s="103">
        <f t="shared" si="37"/>
        <v>4106000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9</v>
      </c>
      <c r="H17" s="105"/>
      <c r="I17" s="81"/>
      <c r="J17" s="78"/>
      <c r="K17" s="82"/>
      <c r="L17" s="83"/>
      <c r="M17" s="77"/>
      <c r="N17" s="101" t="s">
        <v>126</v>
      </c>
      <c r="O17" s="102">
        <v>2699000</v>
      </c>
      <c r="P17" s="103">
        <f t="shared" si="38"/>
        <v>4106000</v>
      </c>
      <c r="Q17" s="125">
        <f t="shared" si="38"/>
        <v>4511000</v>
      </c>
      <c r="R17" s="126">
        <f t="shared" si="38"/>
        <v>4876000</v>
      </c>
      <c r="S17" s="103">
        <f t="shared" si="38"/>
        <v>4106000</v>
      </c>
      <c r="T17" s="103"/>
      <c r="U17" s="103">
        <f t="shared" si="39"/>
        <v>425000</v>
      </c>
      <c r="V17" s="103">
        <f t="shared" si="39"/>
        <v>293000</v>
      </c>
      <c r="W17" s="103">
        <f>W544+W18+W234+W290+W488</f>
        <v>297500</v>
      </c>
      <c r="X17" s="103">
        <f t="shared" si="21"/>
        <v>1015500</v>
      </c>
      <c r="Y17" s="103">
        <f t="shared" si="22"/>
        <v>24.732099366780322</v>
      </c>
      <c r="AA17" s="103">
        <f t="shared" si="40"/>
        <v>343000</v>
      </c>
      <c r="AB17" s="103">
        <f t="shared" si="40"/>
        <v>342000</v>
      </c>
      <c r="AC17" s="103">
        <f>AC544+AC18+AC234+AC290+AC488</f>
        <v>340500</v>
      </c>
      <c r="AD17" s="103">
        <f t="shared" si="23"/>
        <v>1025500</v>
      </c>
      <c r="AE17" s="103">
        <f t="shared" si="24"/>
        <v>24.975645396980028</v>
      </c>
      <c r="AG17" s="103">
        <f t="shared" si="25"/>
        <v>2041000</v>
      </c>
      <c r="AH17" s="103">
        <f t="shared" si="26"/>
        <v>49.707744763760353</v>
      </c>
      <c r="AJ17" s="103">
        <f t="shared" si="41"/>
        <v>354500</v>
      </c>
      <c r="AK17" s="103">
        <f t="shared" si="41"/>
        <v>354000</v>
      </c>
      <c r="AL17" s="103">
        <f>AL544+AL18+AL234+AL290+AL488</f>
        <v>354000</v>
      </c>
      <c r="AM17" s="103">
        <f t="shared" si="27"/>
        <v>1062500</v>
      </c>
      <c r="AN17" s="103">
        <f t="shared" si="28"/>
        <v>25.876765708718949</v>
      </c>
      <c r="AP17" s="103">
        <f t="shared" si="42"/>
        <v>365000</v>
      </c>
      <c r="AQ17" s="103">
        <f t="shared" si="42"/>
        <v>364500</v>
      </c>
      <c r="AR17" s="103">
        <f>AR544+AR18+AR234+AR290+AR488</f>
        <v>273000</v>
      </c>
      <c r="AS17" s="103">
        <f t="shared" si="29"/>
        <v>1002500</v>
      </c>
      <c r="AT17" s="103">
        <f t="shared" si="30"/>
        <v>24.415489527520702</v>
      </c>
      <c r="AV17" s="103">
        <f t="shared" si="43"/>
        <v>2065000</v>
      </c>
      <c r="AW17" s="103">
        <f t="shared" si="32"/>
        <v>50.292255236239647</v>
      </c>
      <c r="AY17" s="103">
        <f t="shared" si="33"/>
        <v>4106000</v>
      </c>
      <c r="AZ17" s="103">
        <f t="shared" si="34"/>
        <v>100</v>
      </c>
      <c r="BB17" s="102">
        <f t="shared" si="35"/>
        <v>0</v>
      </c>
      <c r="BC17" s="103">
        <f t="shared" si="36"/>
        <v>0</v>
      </c>
      <c r="BD17" s="103">
        <f t="shared" si="37"/>
        <v>4106000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126</v>
      </c>
      <c r="O18" s="102">
        <v>2699000</v>
      </c>
      <c r="P18" s="103">
        <f t="shared" si="38"/>
        <v>4106000</v>
      </c>
      <c r="Q18" s="125">
        <f t="shared" si="38"/>
        <v>4511000</v>
      </c>
      <c r="R18" s="126">
        <f t="shared" si="38"/>
        <v>4876000</v>
      </c>
      <c r="S18" s="103">
        <f t="shared" si="38"/>
        <v>4106000</v>
      </c>
      <c r="T18" s="103"/>
      <c r="U18" s="103">
        <f t="shared" si="39"/>
        <v>425000</v>
      </c>
      <c r="V18" s="103">
        <f t="shared" si="39"/>
        <v>293000</v>
      </c>
      <c r="W18" s="103">
        <f>W545+W19+W235+W291+W489</f>
        <v>297500</v>
      </c>
      <c r="X18" s="103">
        <f t="shared" si="21"/>
        <v>1015500</v>
      </c>
      <c r="Y18" s="103">
        <f t="shared" si="22"/>
        <v>24.732099366780322</v>
      </c>
      <c r="AA18" s="103">
        <f t="shared" si="40"/>
        <v>343000</v>
      </c>
      <c r="AB18" s="103">
        <f t="shared" si="40"/>
        <v>342000</v>
      </c>
      <c r="AC18" s="103">
        <f>AC545+AC19+AC235+AC291+AC489</f>
        <v>340500</v>
      </c>
      <c r="AD18" s="103">
        <f t="shared" si="23"/>
        <v>1025500</v>
      </c>
      <c r="AE18" s="103">
        <f t="shared" si="24"/>
        <v>24.975645396980028</v>
      </c>
      <c r="AG18" s="103">
        <f t="shared" si="25"/>
        <v>2041000</v>
      </c>
      <c r="AH18" s="103">
        <f t="shared" si="26"/>
        <v>49.707744763760353</v>
      </c>
      <c r="AJ18" s="103">
        <f t="shared" si="41"/>
        <v>354500</v>
      </c>
      <c r="AK18" s="103">
        <f t="shared" si="41"/>
        <v>354000</v>
      </c>
      <c r="AL18" s="103">
        <f>AL545+AL19+AL235+AL291+AL489</f>
        <v>354000</v>
      </c>
      <c r="AM18" s="103">
        <f t="shared" si="27"/>
        <v>1062500</v>
      </c>
      <c r="AN18" s="103">
        <f t="shared" si="28"/>
        <v>25.876765708718949</v>
      </c>
      <c r="AP18" s="103">
        <f t="shared" si="42"/>
        <v>365000</v>
      </c>
      <c r="AQ18" s="103">
        <f t="shared" si="42"/>
        <v>364500</v>
      </c>
      <c r="AR18" s="103">
        <f>AR545+AR19+AR235+AR291+AR489</f>
        <v>273000</v>
      </c>
      <c r="AS18" s="103">
        <f t="shared" si="29"/>
        <v>1002500</v>
      </c>
      <c r="AT18" s="103">
        <f t="shared" si="30"/>
        <v>24.415489527520702</v>
      </c>
      <c r="AV18" s="103">
        <f t="shared" si="43"/>
        <v>2065000</v>
      </c>
      <c r="AW18" s="103">
        <f t="shared" si="32"/>
        <v>50.292255236239647</v>
      </c>
      <c r="AY18" s="103">
        <f t="shared" si="33"/>
        <v>4106000</v>
      </c>
      <c r="AZ18" s="103">
        <f t="shared" si="34"/>
        <v>100</v>
      </c>
      <c r="BB18" s="102">
        <f t="shared" si="35"/>
        <v>0</v>
      </c>
      <c r="BC18" s="103">
        <f t="shared" si="36"/>
        <v>0</v>
      </c>
      <c r="BD18" s="103">
        <f t="shared" si="37"/>
        <v>4106000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2699000</v>
      </c>
      <c r="P19" s="121">
        <f>P20+P22+P24</f>
        <v>4106000</v>
      </c>
      <c r="Q19" s="122">
        <f>Q20+Q22+Q24</f>
        <v>4511000</v>
      </c>
      <c r="R19" s="123">
        <f>R20+R22+R24</f>
        <v>4876000</v>
      </c>
      <c r="S19" s="121">
        <f>S20+S22+S24</f>
        <v>4106000</v>
      </c>
      <c r="T19" s="121"/>
      <c r="U19" s="121">
        <f>U20+U22+U24</f>
        <v>425000</v>
      </c>
      <c r="V19" s="121">
        <f>V20+V22+V24</f>
        <v>293000</v>
      </c>
      <c r="W19" s="121">
        <f>W20+W22+W24</f>
        <v>297500</v>
      </c>
      <c r="X19" s="121">
        <f t="shared" si="21"/>
        <v>1015500</v>
      </c>
      <c r="Y19" s="121">
        <f t="shared" si="22"/>
        <v>24.732099366780322</v>
      </c>
      <c r="AA19" s="121">
        <f>AA20+AA22+AA24</f>
        <v>343000</v>
      </c>
      <c r="AB19" s="121">
        <f>AB20+AB22+AB24</f>
        <v>342000</v>
      </c>
      <c r="AC19" s="121">
        <f>AC20+AC22+AC24</f>
        <v>340500</v>
      </c>
      <c r="AD19" s="121">
        <f t="shared" si="23"/>
        <v>1025500</v>
      </c>
      <c r="AE19" s="121">
        <f t="shared" si="24"/>
        <v>24.975645396980028</v>
      </c>
      <c r="AG19" s="121">
        <f t="shared" si="25"/>
        <v>2041000</v>
      </c>
      <c r="AH19" s="121">
        <f t="shared" si="26"/>
        <v>49.707744763760353</v>
      </c>
      <c r="AJ19" s="121">
        <f>AJ20+AJ22+AJ24</f>
        <v>354500</v>
      </c>
      <c r="AK19" s="121">
        <f>AK20+AK22+AK24</f>
        <v>354000</v>
      </c>
      <c r="AL19" s="121">
        <f>AL20+AL22+AL24</f>
        <v>354000</v>
      </c>
      <c r="AM19" s="121">
        <f t="shared" si="27"/>
        <v>1062500</v>
      </c>
      <c r="AN19" s="121">
        <f t="shared" si="28"/>
        <v>25.876765708718949</v>
      </c>
      <c r="AP19" s="121">
        <f>AP20+AP22+AP24</f>
        <v>365000</v>
      </c>
      <c r="AQ19" s="121">
        <f>AQ20+AQ22+AQ24</f>
        <v>364500</v>
      </c>
      <c r="AR19" s="121">
        <f>AR20+AR22+AR24</f>
        <v>273000</v>
      </c>
      <c r="AS19" s="121">
        <f t="shared" si="29"/>
        <v>1002500</v>
      </c>
      <c r="AT19" s="121">
        <f t="shared" si="30"/>
        <v>24.415489527520702</v>
      </c>
      <c r="AV19" s="121">
        <f t="shared" si="43"/>
        <v>2065000</v>
      </c>
      <c r="AW19" s="121">
        <f t="shared" si="32"/>
        <v>50.292255236239647</v>
      </c>
      <c r="AY19" s="121">
        <f t="shared" si="33"/>
        <v>4106000</v>
      </c>
      <c r="AZ19" s="121">
        <f t="shared" si="34"/>
        <v>100</v>
      </c>
      <c r="BB19" s="120">
        <f t="shared" si="35"/>
        <v>0</v>
      </c>
      <c r="BC19" s="121">
        <f t="shared" si="36"/>
        <v>0</v>
      </c>
      <c r="BD19" s="121">
        <f t="shared" si="37"/>
        <v>4106000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2284000</v>
      </c>
      <c r="P20" s="103">
        <f>P21</f>
        <v>3577000</v>
      </c>
      <c r="Q20" s="125">
        <f>Q21</f>
        <v>3934000</v>
      </c>
      <c r="R20" s="126">
        <f>R21</f>
        <v>4252000</v>
      </c>
      <c r="S20" s="103">
        <f>S21</f>
        <v>3577000</v>
      </c>
      <c r="T20" s="103"/>
      <c r="U20" s="103">
        <f>U21</f>
        <v>360000</v>
      </c>
      <c r="V20" s="103">
        <f>V21</f>
        <v>245000</v>
      </c>
      <c r="W20" s="103">
        <f>W21</f>
        <v>250000</v>
      </c>
      <c r="X20" s="103">
        <f t="shared" si="21"/>
        <v>855000</v>
      </c>
      <c r="Y20" s="103">
        <f t="shared" si="22"/>
        <v>23.902711769639364</v>
      </c>
      <c r="AA20" s="103">
        <f>AA21</f>
        <v>300000</v>
      </c>
      <c r="AB20" s="103">
        <f>AB21</f>
        <v>300000</v>
      </c>
      <c r="AC20" s="103">
        <f>AC21</f>
        <v>300000</v>
      </c>
      <c r="AD20" s="103">
        <f t="shared" si="23"/>
        <v>900000</v>
      </c>
      <c r="AE20" s="170">
        <f>AD20/(P20/100)</f>
        <v>25.160749231199329</v>
      </c>
      <c r="AG20" s="103">
        <f t="shared" si="25"/>
        <v>1755000</v>
      </c>
      <c r="AH20" s="103">
        <f t="shared" si="26"/>
        <v>49.063461000838693</v>
      </c>
      <c r="AJ20" s="103">
        <f>AJ21</f>
        <v>310000</v>
      </c>
      <c r="AK20" s="103">
        <f>AK21</f>
        <v>310000</v>
      </c>
      <c r="AL20" s="103">
        <f>AL21</f>
        <v>310000</v>
      </c>
      <c r="AM20" s="103">
        <f t="shared" si="27"/>
        <v>930000</v>
      </c>
      <c r="AN20" s="170">
        <f>AM20/(P20/100)</f>
        <v>25.999440872239308</v>
      </c>
      <c r="AP20" s="103">
        <f>AP21</f>
        <v>320000</v>
      </c>
      <c r="AQ20" s="103">
        <f>AQ21</f>
        <v>320000</v>
      </c>
      <c r="AR20" s="103">
        <f>AR21</f>
        <v>252000</v>
      </c>
      <c r="AS20" s="103">
        <f t="shared" si="29"/>
        <v>892000</v>
      </c>
      <c r="AT20" s="170">
        <f>AS20/(P20/100)</f>
        <v>24.937098126922002</v>
      </c>
      <c r="AV20" s="103">
        <f t="shared" si="43"/>
        <v>1822000</v>
      </c>
      <c r="AW20" s="103">
        <f t="shared" si="32"/>
        <v>50.936538999161307</v>
      </c>
      <c r="AY20" s="103">
        <f t="shared" si="33"/>
        <v>3577000</v>
      </c>
      <c r="AZ20" s="103">
        <f t="shared" si="34"/>
        <v>100</v>
      </c>
      <c r="BB20" s="102">
        <f t="shared" si="35"/>
        <v>0</v>
      </c>
      <c r="BC20" s="103">
        <f t="shared" si="36"/>
        <v>0</v>
      </c>
      <c r="BD20" s="103">
        <f t="shared" si="37"/>
        <v>3577000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2284000</v>
      </c>
      <c r="P21" s="117">
        <v>3577000</v>
      </c>
      <c r="Q21" s="117">
        <v>3934000</v>
      </c>
      <c r="R21" s="117">
        <v>4252000</v>
      </c>
      <c r="S21" s="117">
        <v>3577000</v>
      </c>
      <c r="T21" s="117"/>
      <c r="U21" s="160">
        <v>360000</v>
      </c>
      <c r="V21" s="160">
        <v>245000</v>
      </c>
      <c r="W21" s="160">
        <v>250000</v>
      </c>
      <c r="X21" s="117">
        <f>U21+V21+W21</f>
        <v>855000</v>
      </c>
      <c r="Y21" s="117">
        <f>X21/(S21/100)</f>
        <v>23.902711769639364</v>
      </c>
      <c r="AA21" s="160">
        <v>300000</v>
      </c>
      <c r="AB21" s="160">
        <v>300000</v>
      </c>
      <c r="AC21" s="160">
        <v>300000</v>
      </c>
      <c r="AD21" s="117">
        <f>AA21+AB21+AC21</f>
        <v>900000</v>
      </c>
      <c r="AE21" s="170">
        <f>AD21/(P21/100)</f>
        <v>25.160749231199329</v>
      </c>
      <c r="AG21" s="117">
        <f>X21+AD21</f>
        <v>1755000</v>
      </c>
      <c r="AH21" s="117">
        <f>AG21/(S21/100)</f>
        <v>49.063461000838693</v>
      </c>
      <c r="AJ21" s="160">
        <v>310000</v>
      </c>
      <c r="AK21" s="160">
        <v>310000</v>
      </c>
      <c r="AL21" s="160">
        <v>310000</v>
      </c>
      <c r="AM21" s="117">
        <f>AJ21+AK21+AL21</f>
        <v>930000</v>
      </c>
      <c r="AN21" s="170">
        <f>AM21/(P21/100)</f>
        <v>25.999440872239308</v>
      </c>
      <c r="AP21" s="160">
        <v>320000</v>
      </c>
      <c r="AQ21" s="160">
        <v>320000</v>
      </c>
      <c r="AR21" s="160">
        <v>252000</v>
      </c>
      <c r="AS21" s="117">
        <f>AP21+AQ21+AR21</f>
        <v>892000</v>
      </c>
      <c r="AT21" s="170">
        <f>AS21/(P21/100)</f>
        <v>24.937098126922002</v>
      </c>
      <c r="AV21" s="117">
        <f>AM21+AS21</f>
        <v>1822000</v>
      </c>
      <c r="AW21" s="117">
        <f>AV21/(S21/100)</f>
        <v>50.936538999161307</v>
      </c>
      <c r="AY21" s="117">
        <f>AG21+AV21</f>
        <v>3577000</v>
      </c>
      <c r="AZ21" s="117">
        <f>AY21/(S21/100)</f>
        <v>100</v>
      </c>
      <c r="BB21" s="117">
        <f t="shared" si="35"/>
        <v>0</v>
      </c>
      <c r="BC21" s="117">
        <f t="shared" si="36"/>
        <v>0</v>
      </c>
      <c r="BD21" s="117">
        <f t="shared" si="37"/>
        <v>3577000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124" t="s">
        <v>64</v>
      </c>
      <c r="K22" s="82"/>
      <c r="L22" s="83"/>
      <c r="M22" s="77"/>
      <c r="N22" s="101" t="s">
        <v>65</v>
      </c>
      <c r="O22" s="103">
        <v>400000</v>
      </c>
      <c r="P22" s="103">
        <f>P23</f>
        <v>510000</v>
      </c>
      <c r="Q22" s="125">
        <f>Q23</f>
        <v>557000</v>
      </c>
      <c r="R22" s="126">
        <f>R23</f>
        <v>603000</v>
      </c>
      <c r="S22" s="103">
        <f>S23</f>
        <v>510000</v>
      </c>
      <c r="T22" s="103"/>
      <c r="U22" s="103">
        <f>U23</f>
        <v>64000</v>
      </c>
      <c r="V22" s="103">
        <f>V23</f>
        <v>46000</v>
      </c>
      <c r="W22" s="103">
        <f>W23</f>
        <v>45000</v>
      </c>
      <c r="X22" s="103">
        <f t="shared" ref="X22:X43" si="44">U22+V22+W22</f>
        <v>155000</v>
      </c>
      <c r="Y22" s="103">
        <f t="shared" ref="Y22:Y43" si="45">X22/(S22/100)</f>
        <v>30.392156862745097</v>
      </c>
      <c r="AA22" s="103">
        <f>AA23</f>
        <v>40000</v>
      </c>
      <c r="AB22" s="103">
        <f>AB23</f>
        <v>40000</v>
      </c>
      <c r="AC22" s="103">
        <f>AC23</f>
        <v>40000</v>
      </c>
      <c r="AD22" s="103">
        <f t="shared" ref="AD22:AD43" si="46">AA22+AB22+AC22</f>
        <v>120000</v>
      </c>
      <c r="AE22" s="170">
        <f>AD22/(P22/100)</f>
        <v>23.529411764705884</v>
      </c>
      <c r="AG22" s="103">
        <f t="shared" ref="AG22:AG43" si="47">X22+AD22</f>
        <v>275000</v>
      </c>
      <c r="AH22" s="103">
        <f t="shared" ref="AH22:AH43" si="48">AG22/(S22/100)</f>
        <v>53.921568627450981</v>
      </c>
      <c r="AJ22" s="103">
        <f>AJ23</f>
        <v>43000</v>
      </c>
      <c r="AK22" s="103">
        <f>AK23</f>
        <v>43000</v>
      </c>
      <c r="AL22" s="103">
        <f>AL23</f>
        <v>43000</v>
      </c>
      <c r="AM22" s="103">
        <f t="shared" ref="AM22:AM43" si="49">AJ22+AK22+AL22</f>
        <v>129000</v>
      </c>
      <c r="AN22" s="170">
        <f>AM22/(P22/100)</f>
        <v>25.294117647058822</v>
      </c>
      <c r="AP22" s="103">
        <f>AP23</f>
        <v>43000</v>
      </c>
      <c r="AQ22" s="103">
        <f>AQ23</f>
        <v>43000</v>
      </c>
      <c r="AR22" s="103">
        <f>AR23</f>
        <v>20000</v>
      </c>
      <c r="AS22" s="103">
        <f t="shared" ref="AS22:AS43" si="50">AP22+AQ22+AR22</f>
        <v>106000</v>
      </c>
      <c r="AT22" s="170">
        <f>AS22/(P22/100)</f>
        <v>20.784313725490197</v>
      </c>
      <c r="AV22" s="103">
        <f t="shared" ref="AV22:AV43" si="51">AM22+AS22</f>
        <v>235000</v>
      </c>
      <c r="AW22" s="103">
        <f t="shared" ref="AW22:AW43" si="52">AV22/(S22/100)</f>
        <v>46.078431372549019</v>
      </c>
      <c r="AY22" s="103">
        <f t="shared" ref="AY22:AY43" si="53">AG22+AV22</f>
        <v>510000</v>
      </c>
      <c r="AZ22" s="103">
        <f t="shared" ref="AZ22:AZ43" si="54">AY22/(S22/100)</f>
        <v>100</v>
      </c>
      <c r="BB22" s="102">
        <f t="shared" si="35"/>
        <v>0</v>
      </c>
      <c r="BC22" s="103">
        <f t="shared" si="36"/>
        <v>0</v>
      </c>
      <c r="BD22" s="103">
        <f t="shared" si="37"/>
        <v>510000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1</v>
      </c>
      <c r="L23" s="83"/>
      <c r="M23" s="77"/>
      <c r="N23" s="128" t="s">
        <v>62</v>
      </c>
      <c r="O23" s="117">
        <v>400000</v>
      </c>
      <c r="P23" s="117">
        <v>510000</v>
      </c>
      <c r="Q23" s="117">
        <v>557000</v>
      </c>
      <c r="R23" s="117">
        <v>603000</v>
      </c>
      <c r="S23" s="117">
        <v>510000</v>
      </c>
      <c r="T23" s="117"/>
      <c r="U23" s="160">
        <v>64000</v>
      </c>
      <c r="V23" s="160">
        <v>46000</v>
      </c>
      <c r="W23" s="160">
        <v>45000</v>
      </c>
      <c r="X23" s="117">
        <f>U23+V23+W23</f>
        <v>155000</v>
      </c>
      <c r="Y23" s="117">
        <f>X23/(S23/100)</f>
        <v>30.392156862745097</v>
      </c>
      <c r="AA23" s="160">
        <v>40000</v>
      </c>
      <c r="AB23" s="160">
        <v>40000</v>
      </c>
      <c r="AC23" s="160">
        <v>40000</v>
      </c>
      <c r="AD23" s="117">
        <f>AA23+AB23+AC23</f>
        <v>120000</v>
      </c>
      <c r="AE23" s="170">
        <f>AD23/(P23/100)</f>
        <v>23.529411764705884</v>
      </c>
      <c r="AG23" s="117">
        <f>X23+AD23</f>
        <v>275000</v>
      </c>
      <c r="AH23" s="117">
        <f>AG23/(S23/100)</f>
        <v>53.921568627450981</v>
      </c>
      <c r="AJ23" s="160">
        <v>43000</v>
      </c>
      <c r="AK23" s="160">
        <v>43000</v>
      </c>
      <c r="AL23" s="160">
        <v>43000</v>
      </c>
      <c r="AM23" s="117">
        <f>AJ23+AK23+AL23</f>
        <v>129000</v>
      </c>
      <c r="AN23" s="170">
        <f>AM23/(P23/100)</f>
        <v>25.294117647058822</v>
      </c>
      <c r="AP23" s="160">
        <v>43000</v>
      </c>
      <c r="AQ23" s="160">
        <v>43000</v>
      </c>
      <c r="AR23" s="160">
        <v>20000</v>
      </c>
      <c r="AS23" s="117">
        <f>AP23+AQ23+AR23</f>
        <v>106000</v>
      </c>
      <c r="AT23" s="170">
        <f>AS23/(P23/100)</f>
        <v>20.784313725490197</v>
      </c>
      <c r="AV23" s="117">
        <f>AM23+AS23</f>
        <v>235000</v>
      </c>
      <c r="AW23" s="117">
        <f>AV23/(S23/100)</f>
        <v>46.078431372549019</v>
      </c>
      <c r="AY23" s="117">
        <f>AG23+AV23</f>
        <v>510000</v>
      </c>
      <c r="AZ23" s="117">
        <f>AY23/(S23/100)</f>
        <v>100</v>
      </c>
      <c r="BB23" s="117">
        <f t="shared" si="35"/>
        <v>0</v>
      </c>
      <c r="BC23" s="117">
        <f t="shared" si="36"/>
        <v>0</v>
      </c>
      <c r="BD23" s="117">
        <f t="shared" si="37"/>
        <v>510000</v>
      </c>
      <c r="BE23" s="93"/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52</v>
      </c>
      <c r="K24" s="82"/>
      <c r="L24" s="83"/>
      <c r="M24" s="77"/>
      <c r="N24" s="101" t="s">
        <v>53</v>
      </c>
      <c r="O24" s="102">
        <v>15000</v>
      </c>
      <c r="P24" s="103">
        <f>P25+P26+P27+P28</f>
        <v>19000</v>
      </c>
      <c r="Q24" s="125">
        <f>Q25+Q26+Q27+Q28</f>
        <v>20000</v>
      </c>
      <c r="R24" s="126">
        <f>R25+R26+R27+R28</f>
        <v>21000</v>
      </c>
      <c r="S24" s="103">
        <f>S25+S26+S27+S28</f>
        <v>19000</v>
      </c>
      <c r="T24" s="103"/>
      <c r="U24" s="103">
        <f>U25+U26+U27+U28</f>
        <v>1000</v>
      </c>
      <c r="V24" s="103">
        <f>V25+V26+V27+V28</f>
        <v>2000</v>
      </c>
      <c r="W24" s="103">
        <f>W25+W26+W27+W28</f>
        <v>2500</v>
      </c>
      <c r="X24" s="103">
        <f t="shared" si="44"/>
        <v>5500</v>
      </c>
      <c r="Y24" s="103">
        <f t="shared" si="45"/>
        <v>28.94736842105263</v>
      </c>
      <c r="AA24" s="103">
        <f>AA25+AA26+AA27+AA28</f>
        <v>3000</v>
      </c>
      <c r="AB24" s="103">
        <f>AB25+AB26+AB27+AB28</f>
        <v>2000</v>
      </c>
      <c r="AC24" s="103">
        <f>AC25+AC26+AC27+AC28</f>
        <v>500</v>
      </c>
      <c r="AD24" s="103">
        <f t="shared" si="46"/>
        <v>5500</v>
      </c>
      <c r="AE24" s="103">
        <f>AD24/(S24/100)</f>
        <v>28.94736842105263</v>
      </c>
      <c r="AG24" s="103">
        <f t="shared" si="47"/>
        <v>11000</v>
      </c>
      <c r="AH24" s="103">
        <f t="shared" si="48"/>
        <v>57.89473684210526</v>
      </c>
      <c r="AJ24" s="103">
        <f>AJ25+AJ26+AJ27+AJ28</f>
        <v>1500</v>
      </c>
      <c r="AK24" s="103">
        <f>AK25+AK26+AK27+AK28</f>
        <v>1000</v>
      </c>
      <c r="AL24" s="103">
        <f>AL25+AL26+AL27+AL28</f>
        <v>1000</v>
      </c>
      <c r="AM24" s="103">
        <f t="shared" si="49"/>
        <v>3500</v>
      </c>
      <c r="AN24" s="103">
        <f>AM24/(S24/100)</f>
        <v>18.421052631578949</v>
      </c>
      <c r="AP24" s="103">
        <f>AP25+AP26+AP27+AP28</f>
        <v>2000</v>
      </c>
      <c r="AQ24" s="103">
        <f>AQ25+AQ26+AQ27+AQ28</f>
        <v>1500</v>
      </c>
      <c r="AR24" s="103">
        <f>AR25+AR26+AR27+AR28</f>
        <v>1000</v>
      </c>
      <c r="AS24" s="103">
        <f t="shared" si="50"/>
        <v>4500</v>
      </c>
      <c r="AT24" s="103">
        <f>AS24/(S24/100)</f>
        <v>23.684210526315791</v>
      </c>
      <c r="AV24" s="103">
        <f t="shared" si="51"/>
        <v>8000</v>
      </c>
      <c r="AW24" s="103">
        <f t="shared" si="52"/>
        <v>42.10526315789474</v>
      </c>
      <c r="AY24" s="103">
        <f t="shared" si="53"/>
        <v>19000</v>
      </c>
      <c r="AZ24" s="103">
        <f t="shared" si="54"/>
        <v>100</v>
      </c>
      <c r="BB24" s="102">
        <f t="shared" si="35"/>
        <v>0</v>
      </c>
      <c r="BC24" s="103">
        <f t="shared" si="36"/>
        <v>0</v>
      </c>
      <c r="BD24" s="103">
        <f t="shared" si="37"/>
        <v>19000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2</v>
      </c>
      <c r="L25" s="83"/>
      <c r="M25" s="77"/>
      <c r="N25" s="128" t="s">
        <v>54</v>
      </c>
      <c r="O25" s="129">
        <v>2000</v>
      </c>
      <c r="P25" s="117">
        <v>1000</v>
      </c>
      <c r="Q25" s="117">
        <v>1000</v>
      </c>
      <c r="R25" s="117">
        <v>1000</v>
      </c>
      <c r="S25" s="117">
        <v>1000</v>
      </c>
      <c r="T25" s="117"/>
      <c r="U25" s="117"/>
      <c r="V25" s="117"/>
      <c r="W25" s="117">
        <v>500</v>
      </c>
      <c r="X25" s="117">
        <f t="shared" si="44"/>
        <v>500</v>
      </c>
      <c r="Y25" s="117">
        <f t="shared" si="45"/>
        <v>50</v>
      </c>
      <c r="AA25" s="117">
        <v>500</v>
      </c>
      <c r="AB25" s="117"/>
      <c r="AC25" s="117"/>
      <c r="AD25" s="117">
        <f t="shared" si="46"/>
        <v>500</v>
      </c>
      <c r="AE25" s="117">
        <f>AD25/(S25/100)</f>
        <v>50</v>
      </c>
      <c r="AG25" s="117">
        <f t="shared" si="47"/>
        <v>1000</v>
      </c>
      <c r="AH25" s="117">
        <f t="shared" si="48"/>
        <v>100</v>
      </c>
      <c r="AJ25" s="117"/>
      <c r="AK25" s="117"/>
      <c r="AL25" s="117"/>
      <c r="AM25" s="117">
        <f t="shared" si="49"/>
        <v>0</v>
      </c>
      <c r="AN25" s="117">
        <f>AM25/(S25/100)</f>
        <v>0</v>
      </c>
      <c r="AP25" s="117"/>
      <c r="AQ25" s="117"/>
      <c r="AR25" s="117"/>
      <c r="AS25" s="117">
        <f t="shared" si="50"/>
        <v>0</v>
      </c>
      <c r="AT25" s="117">
        <f>AS25/(S25/100)</f>
        <v>0</v>
      </c>
      <c r="AV25" s="117">
        <f t="shared" si="51"/>
        <v>0</v>
      </c>
      <c r="AW25" s="117">
        <f t="shared" si="52"/>
        <v>0</v>
      </c>
      <c r="AY25" s="117">
        <f t="shared" si="53"/>
        <v>1000</v>
      </c>
      <c r="AZ25" s="117">
        <f t="shared" si="54"/>
        <v>100</v>
      </c>
      <c r="BB25" s="117">
        <f t="shared" si="35"/>
        <v>0</v>
      </c>
      <c r="BC25" s="117">
        <f t="shared" si="36"/>
        <v>0</v>
      </c>
      <c r="BD25" s="117">
        <f t="shared" si="37"/>
        <v>1000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3</v>
      </c>
      <c r="L26" s="83"/>
      <c r="M26" s="77"/>
      <c r="N26" s="128" t="s">
        <v>66</v>
      </c>
      <c r="O26" s="129">
        <v>2000</v>
      </c>
      <c r="P26" s="117">
        <v>3000</v>
      </c>
      <c r="Q26" s="117">
        <v>3000</v>
      </c>
      <c r="R26" s="117">
        <v>3000</v>
      </c>
      <c r="S26" s="117">
        <v>3000</v>
      </c>
      <c r="T26" s="117"/>
      <c r="U26" s="117"/>
      <c r="V26" s="117"/>
      <c r="W26" s="117">
        <v>1000</v>
      </c>
      <c r="X26" s="117">
        <f t="shared" si="44"/>
        <v>1000</v>
      </c>
      <c r="Y26" s="117">
        <f t="shared" si="45"/>
        <v>33.333333333333336</v>
      </c>
      <c r="AA26" s="117">
        <v>500</v>
      </c>
      <c r="AB26" s="117">
        <v>500</v>
      </c>
      <c r="AC26" s="117"/>
      <c r="AD26" s="117">
        <f t="shared" si="46"/>
        <v>1000</v>
      </c>
      <c r="AE26" s="117">
        <f>AD26/(S26/100)</f>
        <v>33.333333333333336</v>
      </c>
      <c r="AG26" s="117">
        <f t="shared" si="47"/>
        <v>2000</v>
      </c>
      <c r="AH26" s="117">
        <f t="shared" si="48"/>
        <v>66.666666666666671</v>
      </c>
      <c r="AJ26" s="117">
        <v>500</v>
      </c>
      <c r="AK26" s="117">
        <v>500</v>
      </c>
      <c r="AL26" s="117"/>
      <c r="AM26" s="117">
        <f t="shared" si="49"/>
        <v>1000</v>
      </c>
      <c r="AN26" s="117">
        <f>AM26/(S26/100)</f>
        <v>33.333333333333336</v>
      </c>
      <c r="AP26" s="117"/>
      <c r="AQ26" s="117"/>
      <c r="AR26" s="117"/>
      <c r="AS26" s="117">
        <f t="shared" si="50"/>
        <v>0</v>
      </c>
      <c r="AT26" s="117">
        <f>AS26/(S26/100)</f>
        <v>0</v>
      </c>
      <c r="AV26" s="117">
        <f t="shared" si="51"/>
        <v>1000</v>
      </c>
      <c r="AW26" s="117">
        <f t="shared" si="52"/>
        <v>33.333333333333336</v>
      </c>
      <c r="AY26" s="117">
        <f t="shared" si="53"/>
        <v>3000</v>
      </c>
      <c r="AZ26" s="117">
        <f t="shared" si="54"/>
        <v>100</v>
      </c>
      <c r="BB26" s="117">
        <f t="shared" si="35"/>
        <v>0</v>
      </c>
      <c r="BC26" s="117">
        <f t="shared" si="36"/>
        <v>0</v>
      </c>
      <c r="BD26" s="117">
        <f t="shared" si="37"/>
        <v>3000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5</v>
      </c>
      <c r="L27" s="83"/>
      <c r="M27" s="77"/>
      <c r="N27" s="128" t="s">
        <v>55</v>
      </c>
      <c r="O27" s="129">
        <v>10000</v>
      </c>
      <c r="P27" s="117">
        <v>12000</v>
      </c>
      <c r="Q27" s="117">
        <v>13000</v>
      </c>
      <c r="R27" s="117">
        <v>14000</v>
      </c>
      <c r="S27" s="117">
        <v>12000</v>
      </c>
      <c r="T27" s="117"/>
      <c r="U27" s="117">
        <v>1000</v>
      </c>
      <c r="V27" s="117">
        <v>2000</v>
      </c>
      <c r="W27" s="117"/>
      <c r="X27" s="117">
        <f t="shared" si="44"/>
        <v>3000</v>
      </c>
      <c r="Y27" s="117">
        <f t="shared" si="45"/>
        <v>25</v>
      </c>
      <c r="AA27" s="117"/>
      <c r="AB27" s="117">
        <v>1500</v>
      </c>
      <c r="AC27" s="117">
        <v>500</v>
      </c>
      <c r="AD27" s="117">
        <f t="shared" si="46"/>
        <v>2000</v>
      </c>
      <c r="AE27" s="117">
        <f>AD27/(S27/100)</f>
        <v>16.666666666666668</v>
      </c>
      <c r="AG27" s="117">
        <f t="shared" si="47"/>
        <v>5000</v>
      </c>
      <c r="AH27" s="117">
        <f t="shared" si="48"/>
        <v>41.666666666666664</v>
      </c>
      <c r="AJ27" s="117">
        <v>1000</v>
      </c>
      <c r="AK27" s="117">
        <v>500</v>
      </c>
      <c r="AL27" s="117">
        <v>1000</v>
      </c>
      <c r="AM27" s="117">
        <f t="shared" si="49"/>
        <v>2500</v>
      </c>
      <c r="AN27" s="117">
        <f>AM27/(S27/100)</f>
        <v>20.833333333333332</v>
      </c>
      <c r="AP27" s="117">
        <v>2000</v>
      </c>
      <c r="AQ27" s="117">
        <v>1500</v>
      </c>
      <c r="AR27" s="117">
        <v>1000</v>
      </c>
      <c r="AS27" s="117">
        <f t="shared" si="50"/>
        <v>4500</v>
      </c>
      <c r="AT27" s="117">
        <f>AS27/(S27/100)</f>
        <v>37.5</v>
      </c>
      <c r="AV27" s="117">
        <f t="shared" si="51"/>
        <v>7000</v>
      </c>
      <c r="AW27" s="117">
        <f t="shared" si="52"/>
        <v>58.333333333333336</v>
      </c>
      <c r="AY27" s="117">
        <f t="shared" si="53"/>
        <v>12000</v>
      </c>
      <c r="AZ27" s="117">
        <f t="shared" si="54"/>
        <v>100</v>
      </c>
      <c r="BB27" s="117">
        <f t="shared" si="35"/>
        <v>0</v>
      </c>
      <c r="BC27" s="117">
        <f t="shared" si="36"/>
        <v>0</v>
      </c>
      <c r="BD27" s="117">
        <f t="shared" si="37"/>
        <v>12000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7</v>
      </c>
      <c r="L28" s="83"/>
      <c r="M28" s="77"/>
      <c r="N28" s="128" t="s">
        <v>56</v>
      </c>
      <c r="O28" s="129">
        <v>1000</v>
      </c>
      <c r="P28" s="117">
        <v>3000</v>
      </c>
      <c r="Q28" s="117">
        <v>3000</v>
      </c>
      <c r="R28" s="117">
        <v>3000</v>
      </c>
      <c r="S28" s="117">
        <v>3000</v>
      </c>
      <c r="T28" s="117"/>
      <c r="U28" s="117"/>
      <c r="V28" s="117"/>
      <c r="W28" s="117">
        <v>1000</v>
      </c>
      <c r="X28" s="117">
        <f t="shared" si="44"/>
        <v>1000</v>
      </c>
      <c r="Y28" s="117">
        <f t="shared" si="45"/>
        <v>33.333333333333336</v>
      </c>
      <c r="AA28" s="117">
        <v>2000</v>
      </c>
      <c r="AB28" s="117"/>
      <c r="AC28" s="117"/>
      <c r="AD28" s="117">
        <f t="shared" si="46"/>
        <v>2000</v>
      </c>
      <c r="AE28" s="117">
        <f>AD28/(S28/100)</f>
        <v>66.666666666666671</v>
      </c>
      <c r="AG28" s="117">
        <f t="shared" si="47"/>
        <v>3000</v>
      </c>
      <c r="AH28" s="117">
        <f t="shared" si="48"/>
        <v>100</v>
      </c>
      <c r="AJ28" s="117"/>
      <c r="AK28" s="117"/>
      <c r="AL28" s="117"/>
      <c r="AM28" s="117">
        <f t="shared" si="49"/>
        <v>0</v>
      </c>
      <c r="AN28" s="117">
        <f>AM28/(S28/100)</f>
        <v>0</v>
      </c>
      <c r="AP28" s="117"/>
      <c r="AQ28" s="117"/>
      <c r="AR28" s="117"/>
      <c r="AS28" s="117">
        <f t="shared" si="50"/>
        <v>0</v>
      </c>
      <c r="AT28" s="117">
        <f>AS28/(S28/100)</f>
        <v>0</v>
      </c>
      <c r="AV28" s="117">
        <f t="shared" si="51"/>
        <v>0</v>
      </c>
      <c r="AW28" s="117">
        <f t="shared" si="52"/>
        <v>0</v>
      </c>
      <c r="AY28" s="117">
        <f t="shared" si="53"/>
        <v>3000</v>
      </c>
      <c r="AZ28" s="117">
        <f t="shared" si="54"/>
        <v>100</v>
      </c>
      <c r="BB28" s="117">
        <f t="shared" si="35"/>
        <v>0</v>
      </c>
      <c r="BC28" s="117">
        <f t="shared" si="36"/>
        <v>0</v>
      </c>
      <c r="BD28" s="117">
        <f t="shared" si="37"/>
        <v>3000</v>
      </c>
      <c r="BE28" s="93"/>
    </row>
    <row r="29" spans="1:57" ht="24.95" customHeight="1" x14ac:dyDescent="0.2">
      <c r="A29" s="74"/>
      <c r="B29" s="76"/>
      <c r="C29" s="76"/>
      <c r="D29" s="82"/>
      <c r="E29" s="97" t="s">
        <v>57</v>
      </c>
      <c r="F29" s="88"/>
      <c r="G29" s="104"/>
      <c r="H29" s="105"/>
      <c r="I29" s="376"/>
      <c r="J29" s="78"/>
      <c r="K29" s="82"/>
      <c r="L29" s="83"/>
      <c r="M29" s="77"/>
      <c r="N29" s="84" t="s">
        <v>138</v>
      </c>
      <c r="O29" s="98">
        <v>2000</v>
      </c>
      <c r="P29" s="99">
        <f t="shared" ref="P29:W34" si="55">P30</f>
        <v>2500000</v>
      </c>
      <c r="Q29" s="86">
        <f t="shared" si="55"/>
        <v>2826000</v>
      </c>
      <c r="R29" s="87">
        <f t="shared" si="55"/>
        <v>3139000</v>
      </c>
      <c r="S29" s="99">
        <f t="shared" si="55"/>
        <v>2500000</v>
      </c>
      <c r="T29" s="99"/>
      <c r="U29" s="99">
        <f t="shared" ref="U29:V33" si="56">U30</f>
        <v>0</v>
      </c>
      <c r="V29" s="99">
        <f t="shared" si="56"/>
        <v>0</v>
      </c>
      <c r="W29" s="99">
        <f>W556+W30+W246+W302+W500</f>
        <v>200000</v>
      </c>
      <c r="X29" s="99">
        <f t="shared" si="44"/>
        <v>200000</v>
      </c>
      <c r="Y29" s="99">
        <f t="shared" si="45"/>
        <v>8</v>
      </c>
      <c r="AA29" s="99">
        <f t="shared" ref="AA29:AC34" si="57">AA30</f>
        <v>250000</v>
      </c>
      <c r="AB29" s="99">
        <f t="shared" si="57"/>
        <v>250000</v>
      </c>
      <c r="AC29" s="99">
        <f>AC556+AC30+AC246+AC302+AC500</f>
        <v>250000</v>
      </c>
      <c r="AD29" s="99">
        <f t="shared" si="46"/>
        <v>750000</v>
      </c>
      <c r="AE29" s="99">
        <f t="shared" ref="AE29:AE43" si="58">AD29/(S29/100)</f>
        <v>30</v>
      </c>
      <c r="AG29" s="99">
        <f t="shared" si="47"/>
        <v>950000</v>
      </c>
      <c r="AH29" s="99">
        <f t="shared" si="48"/>
        <v>38</v>
      </c>
      <c r="AJ29" s="99">
        <f t="shared" ref="AJ29:AL34" si="59">AJ30</f>
        <v>300000</v>
      </c>
      <c r="AK29" s="99">
        <f t="shared" si="59"/>
        <v>300000</v>
      </c>
      <c r="AL29" s="99">
        <f>AL556+AL30+AL246+AL302+AL500</f>
        <v>325000</v>
      </c>
      <c r="AM29" s="99">
        <f t="shared" si="49"/>
        <v>925000</v>
      </c>
      <c r="AN29" s="99">
        <f t="shared" ref="AN29:AN43" si="60">AM29/(S29/100)</f>
        <v>37</v>
      </c>
      <c r="AP29" s="99">
        <f t="shared" ref="AP29:AR34" si="61">AP30</f>
        <v>200000</v>
      </c>
      <c r="AQ29" s="99">
        <f t="shared" si="61"/>
        <v>200000</v>
      </c>
      <c r="AR29" s="99">
        <f>AR556+AR30+AR246+AR302+AR500</f>
        <v>225000</v>
      </c>
      <c r="AS29" s="99">
        <f t="shared" si="50"/>
        <v>625000</v>
      </c>
      <c r="AT29" s="99">
        <f t="shared" ref="AT29:AT43" si="62">AS29/(S29/100)</f>
        <v>25</v>
      </c>
      <c r="AV29" s="99">
        <f t="shared" si="51"/>
        <v>1550000</v>
      </c>
      <c r="AW29" s="99">
        <f t="shared" si="52"/>
        <v>62</v>
      </c>
      <c r="AY29" s="99">
        <f t="shared" si="53"/>
        <v>2500000</v>
      </c>
      <c r="AZ29" s="99">
        <f t="shared" si="54"/>
        <v>100</v>
      </c>
      <c r="BB29" s="98">
        <f t="shared" si="35"/>
        <v>0</v>
      </c>
      <c r="BC29" s="99">
        <f t="shared" si="36"/>
        <v>0</v>
      </c>
      <c r="BD29" s="99">
        <f t="shared" si="37"/>
        <v>2500000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100">
        <v>1</v>
      </c>
      <c r="G30" s="79"/>
      <c r="H30" s="80"/>
      <c r="I30" s="81"/>
      <c r="J30" s="78"/>
      <c r="K30" s="82"/>
      <c r="L30" s="83"/>
      <c r="M30" s="77"/>
      <c r="N30" s="101" t="s">
        <v>158</v>
      </c>
      <c r="O30" s="102">
        <v>2000</v>
      </c>
      <c r="P30" s="103">
        <f t="shared" si="55"/>
        <v>2500000</v>
      </c>
      <c r="Q30" s="125">
        <f t="shared" si="55"/>
        <v>2826000</v>
      </c>
      <c r="R30" s="126">
        <f t="shared" si="55"/>
        <v>3139000</v>
      </c>
      <c r="S30" s="103">
        <f t="shared" si="55"/>
        <v>2500000</v>
      </c>
      <c r="T30" s="103"/>
      <c r="U30" s="103">
        <f t="shared" si="56"/>
        <v>0</v>
      </c>
      <c r="V30" s="103">
        <f t="shared" si="56"/>
        <v>0</v>
      </c>
      <c r="W30" s="103">
        <f>W557+W31+W247+W303+W501</f>
        <v>200000</v>
      </c>
      <c r="X30" s="103">
        <f t="shared" si="44"/>
        <v>200000</v>
      </c>
      <c r="Y30" s="103">
        <f t="shared" si="45"/>
        <v>8</v>
      </c>
      <c r="AA30" s="103">
        <f t="shared" si="57"/>
        <v>250000</v>
      </c>
      <c r="AB30" s="103">
        <f t="shared" si="57"/>
        <v>250000</v>
      </c>
      <c r="AC30" s="103">
        <f>AC557+AC31+AC247+AC303+AC501</f>
        <v>250000</v>
      </c>
      <c r="AD30" s="103">
        <f t="shared" si="46"/>
        <v>750000</v>
      </c>
      <c r="AE30" s="103">
        <f t="shared" si="58"/>
        <v>30</v>
      </c>
      <c r="AG30" s="103">
        <f t="shared" si="47"/>
        <v>950000</v>
      </c>
      <c r="AH30" s="103">
        <f t="shared" si="48"/>
        <v>38</v>
      </c>
      <c r="AJ30" s="103">
        <f t="shared" si="59"/>
        <v>300000</v>
      </c>
      <c r="AK30" s="103">
        <f t="shared" si="59"/>
        <v>300000</v>
      </c>
      <c r="AL30" s="103">
        <f>AL557+AL31+AL247+AL303+AL501</f>
        <v>325000</v>
      </c>
      <c r="AM30" s="103">
        <f t="shared" si="49"/>
        <v>925000</v>
      </c>
      <c r="AN30" s="103">
        <f t="shared" si="60"/>
        <v>37</v>
      </c>
      <c r="AP30" s="103">
        <f t="shared" si="61"/>
        <v>200000</v>
      </c>
      <c r="AQ30" s="103">
        <f t="shared" si="61"/>
        <v>200000</v>
      </c>
      <c r="AR30" s="103">
        <f>AR557+AR31+AR247+AR303+AR501</f>
        <v>225000</v>
      </c>
      <c r="AS30" s="103">
        <f t="shared" si="50"/>
        <v>625000</v>
      </c>
      <c r="AT30" s="103">
        <f t="shared" si="62"/>
        <v>25</v>
      </c>
      <c r="AV30" s="103">
        <f t="shared" si="51"/>
        <v>1550000</v>
      </c>
      <c r="AW30" s="103">
        <f t="shared" si="52"/>
        <v>62</v>
      </c>
      <c r="AY30" s="103">
        <f t="shared" si="53"/>
        <v>2500000</v>
      </c>
      <c r="AZ30" s="103">
        <f t="shared" si="54"/>
        <v>100</v>
      </c>
      <c r="BB30" s="102">
        <f t="shared" si="35"/>
        <v>0</v>
      </c>
      <c r="BC30" s="103">
        <f t="shared" si="36"/>
        <v>0</v>
      </c>
      <c r="BD30" s="103">
        <f t="shared" si="37"/>
        <v>2500000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104">
        <v>0</v>
      </c>
      <c r="H31" s="105"/>
      <c r="I31" s="81"/>
      <c r="J31" s="78"/>
      <c r="K31" s="82"/>
      <c r="L31" s="83"/>
      <c r="M31" s="77"/>
      <c r="N31" s="101" t="s">
        <v>158</v>
      </c>
      <c r="O31" s="102">
        <v>2000</v>
      </c>
      <c r="P31" s="103">
        <f t="shared" si="55"/>
        <v>2500000</v>
      </c>
      <c r="Q31" s="125">
        <f t="shared" si="55"/>
        <v>2826000</v>
      </c>
      <c r="R31" s="126">
        <f t="shared" si="55"/>
        <v>3139000</v>
      </c>
      <c r="S31" s="103">
        <f t="shared" si="55"/>
        <v>2500000</v>
      </c>
      <c r="T31" s="103"/>
      <c r="U31" s="103">
        <f t="shared" si="56"/>
        <v>0</v>
      </c>
      <c r="V31" s="103">
        <f t="shared" si="56"/>
        <v>0</v>
      </c>
      <c r="W31" s="103">
        <f>W558+W32+W248+W304+W502</f>
        <v>200000</v>
      </c>
      <c r="X31" s="103">
        <f t="shared" si="44"/>
        <v>200000</v>
      </c>
      <c r="Y31" s="103">
        <f t="shared" si="45"/>
        <v>8</v>
      </c>
      <c r="AA31" s="103">
        <f t="shared" si="57"/>
        <v>250000</v>
      </c>
      <c r="AB31" s="103">
        <f t="shared" si="57"/>
        <v>250000</v>
      </c>
      <c r="AC31" s="103">
        <f>AC558+AC32+AC248+AC304+AC502</f>
        <v>250000</v>
      </c>
      <c r="AD31" s="103">
        <f t="shared" si="46"/>
        <v>750000</v>
      </c>
      <c r="AE31" s="103">
        <f t="shared" si="58"/>
        <v>30</v>
      </c>
      <c r="AG31" s="103">
        <f t="shared" si="47"/>
        <v>950000</v>
      </c>
      <c r="AH31" s="103">
        <f t="shared" si="48"/>
        <v>38</v>
      </c>
      <c r="AJ31" s="103">
        <f t="shared" si="59"/>
        <v>300000</v>
      </c>
      <c r="AK31" s="103">
        <f t="shared" si="59"/>
        <v>300000</v>
      </c>
      <c r="AL31" s="103">
        <f>AL558+AL32+AL248+AL304+AL502</f>
        <v>325000</v>
      </c>
      <c r="AM31" s="103">
        <f t="shared" si="49"/>
        <v>925000</v>
      </c>
      <c r="AN31" s="103">
        <f t="shared" si="60"/>
        <v>37</v>
      </c>
      <c r="AP31" s="103">
        <f t="shared" si="61"/>
        <v>200000</v>
      </c>
      <c r="AQ31" s="103">
        <f t="shared" si="61"/>
        <v>200000</v>
      </c>
      <c r="AR31" s="103">
        <f>AR558+AR32+AR248+AR304+AR502</f>
        <v>225000</v>
      </c>
      <c r="AS31" s="103">
        <f t="shared" si="50"/>
        <v>625000</v>
      </c>
      <c r="AT31" s="103">
        <f t="shared" si="62"/>
        <v>25</v>
      </c>
      <c r="AV31" s="103">
        <f t="shared" si="51"/>
        <v>1550000</v>
      </c>
      <c r="AW31" s="103">
        <f t="shared" si="52"/>
        <v>62</v>
      </c>
      <c r="AY31" s="103">
        <f t="shared" si="53"/>
        <v>2500000</v>
      </c>
      <c r="AZ31" s="103">
        <f t="shared" si="54"/>
        <v>100</v>
      </c>
      <c r="BB31" s="102">
        <f t="shared" si="35"/>
        <v>0</v>
      </c>
      <c r="BC31" s="103">
        <f t="shared" si="36"/>
        <v>0</v>
      </c>
      <c r="BD31" s="103">
        <f t="shared" si="37"/>
        <v>2500000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104"/>
      <c r="H32" s="169" t="s">
        <v>43</v>
      </c>
      <c r="I32" s="81"/>
      <c r="J32" s="78"/>
      <c r="K32" s="82"/>
      <c r="L32" s="83"/>
      <c r="M32" s="77"/>
      <c r="N32" s="101" t="s">
        <v>158</v>
      </c>
      <c r="O32" s="102">
        <v>2000</v>
      </c>
      <c r="P32" s="103">
        <f t="shared" si="55"/>
        <v>2500000</v>
      </c>
      <c r="Q32" s="125">
        <f t="shared" si="55"/>
        <v>2826000</v>
      </c>
      <c r="R32" s="126">
        <f t="shared" si="55"/>
        <v>3139000</v>
      </c>
      <c r="S32" s="103">
        <f t="shared" si="55"/>
        <v>2500000</v>
      </c>
      <c r="T32" s="103"/>
      <c r="U32" s="103">
        <f t="shared" si="56"/>
        <v>0</v>
      </c>
      <c r="V32" s="103">
        <f t="shared" si="56"/>
        <v>0</v>
      </c>
      <c r="W32" s="103">
        <f>W559+W33+W249+W305+W503</f>
        <v>200000</v>
      </c>
      <c r="X32" s="103">
        <f t="shared" si="44"/>
        <v>200000</v>
      </c>
      <c r="Y32" s="103">
        <f t="shared" si="45"/>
        <v>8</v>
      </c>
      <c r="AA32" s="103">
        <f t="shared" si="57"/>
        <v>250000</v>
      </c>
      <c r="AB32" s="103">
        <f t="shared" si="57"/>
        <v>250000</v>
      </c>
      <c r="AC32" s="103">
        <f>AC559+AC33+AC249+AC305+AC503</f>
        <v>250000</v>
      </c>
      <c r="AD32" s="103">
        <f t="shared" si="46"/>
        <v>750000</v>
      </c>
      <c r="AE32" s="103">
        <f t="shared" si="58"/>
        <v>30</v>
      </c>
      <c r="AG32" s="103">
        <f t="shared" si="47"/>
        <v>950000</v>
      </c>
      <c r="AH32" s="103">
        <f t="shared" si="48"/>
        <v>38</v>
      </c>
      <c r="AJ32" s="103">
        <f t="shared" si="59"/>
        <v>300000</v>
      </c>
      <c r="AK32" s="103">
        <f t="shared" si="59"/>
        <v>300000</v>
      </c>
      <c r="AL32" s="103">
        <f>AL559+AL33+AL249+AL305+AL503</f>
        <v>325000</v>
      </c>
      <c r="AM32" s="103">
        <f t="shared" si="49"/>
        <v>925000</v>
      </c>
      <c r="AN32" s="103">
        <f t="shared" si="60"/>
        <v>37</v>
      </c>
      <c r="AP32" s="103">
        <f t="shared" si="61"/>
        <v>200000</v>
      </c>
      <c r="AQ32" s="103">
        <f t="shared" si="61"/>
        <v>200000</v>
      </c>
      <c r="AR32" s="103">
        <f>AR559+AR33+AR249+AR305+AR503</f>
        <v>225000</v>
      </c>
      <c r="AS32" s="103">
        <f t="shared" si="50"/>
        <v>625000</v>
      </c>
      <c r="AT32" s="103">
        <f t="shared" si="62"/>
        <v>25</v>
      </c>
      <c r="AV32" s="103">
        <f t="shared" si="51"/>
        <v>1550000</v>
      </c>
      <c r="AW32" s="103">
        <f t="shared" si="52"/>
        <v>62</v>
      </c>
      <c r="AY32" s="103">
        <f t="shared" si="53"/>
        <v>2500000</v>
      </c>
      <c r="AZ32" s="103">
        <f t="shared" si="54"/>
        <v>100</v>
      </c>
      <c r="BB32" s="102">
        <f t="shared" si="35"/>
        <v>0</v>
      </c>
      <c r="BC32" s="103">
        <f t="shared" si="36"/>
        <v>0</v>
      </c>
      <c r="BD32" s="103">
        <f t="shared" si="37"/>
        <v>2500000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118">
        <v>2</v>
      </c>
      <c r="J33" s="78"/>
      <c r="K33" s="82"/>
      <c r="L33" s="83"/>
      <c r="M33" s="77"/>
      <c r="N33" s="119" t="s">
        <v>51</v>
      </c>
      <c r="O33" s="120">
        <v>2000</v>
      </c>
      <c r="P33" s="121">
        <f t="shared" si="55"/>
        <v>2500000</v>
      </c>
      <c r="Q33" s="122">
        <f t="shared" si="55"/>
        <v>2826000</v>
      </c>
      <c r="R33" s="123">
        <f t="shared" si="55"/>
        <v>3139000</v>
      </c>
      <c r="S33" s="121">
        <f t="shared" si="55"/>
        <v>2500000</v>
      </c>
      <c r="T33" s="121"/>
      <c r="U33" s="121">
        <f t="shared" si="56"/>
        <v>0</v>
      </c>
      <c r="V33" s="121">
        <f t="shared" si="56"/>
        <v>0</v>
      </c>
      <c r="W33" s="121">
        <f>W560+W34+W250+W306+W504</f>
        <v>200000</v>
      </c>
      <c r="X33" s="121">
        <f t="shared" si="44"/>
        <v>200000</v>
      </c>
      <c r="Y33" s="121">
        <f t="shared" si="45"/>
        <v>8</v>
      </c>
      <c r="AA33" s="121">
        <f t="shared" si="57"/>
        <v>250000</v>
      </c>
      <c r="AB33" s="121">
        <f t="shared" si="57"/>
        <v>250000</v>
      </c>
      <c r="AC33" s="121">
        <f>AC560+AC34+AC250+AC306+AC504</f>
        <v>250000</v>
      </c>
      <c r="AD33" s="121">
        <f t="shared" si="46"/>
        <v>750000</v>
      </c>
      <c r="AE33" s="121">
        <f t="shared" si="58"/>
        <v>30</v>
      </c>
      <c r="AG33" s="121">
        <f t="shared" si="47"/>
        <v>950000</v>
      </c>
      <c r="AH33" s="121">
        <f t="shared" si="48"/>
        <v>38</v>
      </c>
      <c r="AJ33" s="121">
        <f t="shared" si="59"/>
        <v>300000</v>
      </c>
      <c r="AK33" s="121">
        <f t="shared" si="59"/>
        <v>300000</v>
      </c>
      <c r="AL33" s="121">
        <f>AL560+AL34+AL250+AL306+AL504</f>
        <v>325000</v>
      </c>
      <c r="AM33" s="121">
        <f t="shared" si="49"/>
        <v>925000</v>
      </c>
      <c r="AN33" s="121">
        <f t="shared" si="60"/>
        <v>37</v>
      </c>
      <c r="AP33" s="121">
        <f t="shared" si="61"/>
        <v>200000</v>
      </c>
      <c r="AQ33" s="121">
        <f t="shared" si="61"/>
        <v>200000</v>
      </c>
      <c r="AR33" s="121">
        <f>AR560+AR34+AR250+AR306+AR504</f>
        <v>225000</v>
      </c>
      <c r="AS33" s="121">
        <f t="shared" si="50"/>
        <v>625000</v>
      </c>
      <c r="AT33" s="121">
        <f t="shared" si="62"/>
        <v>25</v>
      </c>
      <c r="AV33" s="121">
        <f t="shared" si="51"/>
        <v>1550000</v>
      </c>
      <c r="AW33" s="121">
        <f t="shared" si="52"/>
        <v>62</v>
      </c>
      <c r="AY33" s="121">
        <f t="shared" si="53"/>
        <v>2500000</v>
      </c>
      <c r="AZ33" s="121">
        <f t="shared" si="54"/>
        <v>100</v>
      </c>
      <c r="BB33" s="120">
        <f t="shared" si="35"/>
        <v>0</v>
      </c>
      <c r="BC33" s="121">
        <f t="shared" si="36"/>
        <v>0</v>
      </c>
      <c r="BD33" s="121">
        <f t="shared" si="37"/>
        <v>2500000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124" t="s">
        <v>89</v>
      </c>
      <c r="K34" s="82"/>
      <c r="L34" s="83"/>
      <c r="M34" s="77"/>
      <c r="N34" s="101" t="s">
        <v>111</v>
      </c>
      <c r="O34" s="102">
        <v>2000</v>
      </c>
      <c r="P34" s="103">
        <f t="shared" si="55"/>
        <v>2500000</v>
      </c>
      <c r="Q34" s="125">
        <f t="shared" si="55"/>
        <v>2826000</v>
      </c>
      <c r="R34" s="126">
        <f t="shared" si="55"/>
        <v>3139000</v>
      </c>
      <c r="S34" s="103">
        <f t="shared" si="55"/>
        <v>2500000</v>
      </c>
      <c r="T34" s="103"/>
      <c r="U34" s="103">
        <f t="shared" si="55"/>
        <v>0</v>
      </c>
      <c r="V34" s="103">
        <f t="shared" si="55"/>
        <v>0</v>
      </c>
      <c r="W34" s="103">
        <f t="shared" si="55"/>
        <v>200000</v>
      </c>
      <c r="X34" s="103">
        <f t="shared" si="44"/>
        <v>200000</v>
      </c>
      <c r="Y34" s="103">
        <f t="shared" si="45"/>
        <v>8</v>
      </c>
      <c r="AA34" s="103">
        <f t="shared" si="57"/>
        <v>250000</v>
      </c>
      <c r="AB34" s="103">
        <f t="shared" si="57"/>
        <v>250000</v>
      </c>
      <c r="AC34" s="103">
        <f t="shared" si="57"/>
        <v>250000</v>
      </c>
      <c r="AD34" s="103">
        <f t="shared" si="46"/>
        <v>750000</v>
      </c>
      <c r="AE34" s="103">
        <f t="shared" si="58"/>
        <v>30</v>
      </c>
      <c r="AG34" s="103">
        <f t="shared" si="47"/>
        <v>950000</v>
      </c>
      <c r="AH34" s="103">
        <f t="shared" si="48"/>
        <v>38</v>
      </c>
      <c r="AJ34" s="103">
        <f t="shared" si="59"/>
        <v>300000</v>
      </c>
      <c r="AK34" s="103">
        <f t="shared" si="59"/>
        <v>300000</v>
      </c>
      <c r="AL34" s="103">
        <f t="shared" si="59"/>
        <v>325000</v>
      </c>
      <c r="AM34" s="103">
        <f t="shared" si="49"/>
        <v>925000</v>
      </c>
      <c r="AN34" s="103">
        <f t="shared" si="60"/>
        <v>37</v>
      </c>
      <c r="AP34" s="103">
        <f t="shared" si="61"/>
        <v>200000</v>
      </c>
      <c r="AQ34" s="103">
        <f t="shared" si="61"/>
        <v>200000</v>
      </c>
      <c r="AR34" s="103">
        <f t="shared" si="61"/>
        <v>225000</v>
      </c>
      <c r="AS34" s="103">
        <f t="shared" si="50"/>
        <v>625000</v>
      </c>
      <c r="AT34" s="103">
        <f t="shared" si="62"/>
        <v>25</v>
      </c>
      <c r="AV34" s="103">
        <f t="shared" si="51"/>
        <v>1550000</v>
      </c>
      <c r="AW34" s="103">
        <f t="shared" si="52"/>
        <v>62</v>
      </c>
      <c r="AY34" s="103">
        <f t="shared" si="53"/>
        <v>2500000</v>
      </c>
      <c r="AZ34" s="103">
        <f t="shared" si="54"/>
        <v>100</v>
      </c>
      <c r="BB34" s="102">
        <f>S34-AY34</f>
        <v>0</v>
      </c>
      <c r="BC34" s="103">
        <f>BB34/(S34/100)</f>
        <v>0</v>
      </c>
      <c r="BD34" s="103">
        <f>S34-BB34</f>
        <v>2500000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78"/>
      <c r="K35" s="127">
        <v>5</v>
      </c>
      <c r="L35" s="83"/>
      <c r="M35" s="77"/>
      <c r="N35" s="128" t="s">
        <v>115</v>
      </c>
      <c r="O35" s="129">
        <v>2000</v>
      </c>
      <c r="P35" s="117">
        <v>2500000</v>
      </c>
      <c r="Q35" s="117">
        <v>2826000</v>
      </c>
      <c r="R35" s="117">
        <v>3139000</v>
      </c>
      <c r="S35" s="117">
        <v>2500000</v>
      </c>
      <c r="T35" s="117"/>
      <c r="U35" s="117"/>
      <c r="V35" s="117"/>
      <c r="W35" s="117">
        <v>200000</v>
      </c>
      <c r="X35" s="117">
        <f t="shared" si="44"/>
        <v>200000</v>
      </c>
      <c r="Y35" s="117">
        <f t="shared" si="45"/>
        <v>8</v>
      </c>
      <c r="AA35" s="117">
        <v>250000</v>
      </c>
      <c r="AB35" s="117">
        <v>250000</v>
      </c>
      <c r="AC35" s="117">
        <v>250000</v>
      </c>
      <c r="AD35" s="117">
        <f t="shared" si="46"/>
        <v>750000</v>
      </c>
      <c r="AE35" s="117">
        <f t="shared" si="58"/>
        <v>30</v>
      </c>
      <c r="AG35" s="117">
        <f t="shared" si="47"/>
        <v>950000</v>
      </c>
      <c r="AH35" s="117">
        <f t="shared" si="48"/>
        <v>38</v>
      </c>
      <c r="AJ35" s="117">
        <v>300000</v>
      </c>
      <c r="AK35" s="117">
        <v>300000</v>
      </c>
      <c r="AL35" s="117">
        <v>325000</v>
      </c>
      <c r="AM35" s="117">
        <f t="shared" si="49"/>
        <v>925000</v>
      </c>
      <c r="AN35" s="117">
        <f t="shared" si="60"/>
        <v>37</v>
      </c>
      <c r="AP35" s="117">
        <v>200000</v>
      </c>
      <c r="AQ35" s="117">
        <v>200000</v>
      </c>
      <c r="AR35" s="117">
        <v>225000</v>
      </c>
      <c r="AS35" s="117">
        <f t="shared" si="50"/>
        <v>625000</v>
      </c>
      <c r="AT35" s="117">
        <f t="shared" si="62"/>
        <v>25</v>
      </c>
      <c r="AV35" s="117">
        <f t="shared" si="51"/>
        <v>1550000</v>
      </c>
      <c r="AW35" s="117">
        <f t="shared" si="52"/>
        <v>62</v>
      </c>
      <c r="AY35" s="117">
        <f t="shared" si="53"/>
        <v>2500000</v>
      </c>
      <c r="AZ35" s="117">
        <f t="shared" si="54"/>
        <v>100</v>
      </c>
      <c r="BB35" s="117">
        <f>S35-AY35</f>
        <v>0</v>
      </c>
      <c r="BC35" s="117">
        <f>BB35/(S35/100)</f>
        <v>0</v>
      </c>
      <c r="BD35" s="117">
        <f>S35-BB35</f>
        <v>2500000</v>
      </c>
      <c r="BE35" s="93"/>
    </row>
    <row r="36" spans="1:57" ht="24.95" customHeight="1" x14ac:dyDescent="0.2">
      <c r="A36" s="74"/>
      <c r="B36" s="76"/>
      <c r="C36" s="76"/>
      <c r="D36" s="77"/>
      <c r="E36" s="97" t="s">
        <v>45</v>
      </c>
      <c r="F36" s="76"/>
      <c r="G36" s="79"/>
      <c r="H36" s="80"/>
      <c r="I36" s="81"/>
      <c r="J36" s="78"/>
      <c r="K36" s="82"/>
      <c r="L36" s="83"/>
      <c r="M36" s="77"/>
      <c r="N36" s="84" t="s">
        <v>46</v>
      </c>
      <c r="O36" s="98">
        <v>15980000</v>
      </c>
      <c r="P36" s="99">
        <f t="shared" ref="P36:S40" si="63">P37</f>
        <v>13300000</v>
      </c>
      <c r="Q36" s="86">
        <f t="shared" si="63"/>
        <v>16700000</v>
      </c>
      <c r="R36" s="87">
        <f t="shared" si="63"/>
        <v>18800000</v>
      </c>
      <c r="S36" s="99">
        <f t="shared" si="63"/>
        <v>13300000</v>
      </c>
      <c r="T36" s="99"/>
      <c r="U36" s="99">
        <f t="shared" ref="U36:V38" si="64">U37</f>
        <v>0</v>
      </c>
      <c r="V36" s="99">
        <f t="shared" si="64"/>
        <v>205000</v>
      </c>
      <c r="W36" s="99">
        <f>W563+W37+W253+W309+W507</f>
        <v>3135000</v>
      </c>
      <c r="X36" s="99">
        <f t="shared" si="44"/>
        <v>3340000</v>
      </c>
      <c r="Y36" s="99">
        <f t="shared" si="45"/>
        <v>25.112781954887218</v>
      </c>
      <c r="AA36" s="99">
        <f t="shared" ref="AA36:AB38" si="65">AA37</f>
        <v>571000</v>
      </c>
      <c r="AB36" s="99">
        <f t="shared" si="65"/>
        <v>571000</v>
      </c>
      <c r="AC36" s="99">
        <f>AC563+AC37+AC253+AC309+AC507</f>
        <v>571000</v>
      </c>
      <c r="AD36" s="99">
        <f t="shared" si="46"/>
        <v>1713000</v>
      </c>
      <c r="AE36" s="99">
        <f t="shared" si="58"/>
        <v>12.8796992481203</v>
      </c>
      <c r="AG36" s="99">
        <f t="shared" si="47"/>
        <v>5053000</v>
      </c>
      <c r="AH36" s="99">
        <f t="shared" si="48"/>
        <v>37.992481203007522</v>
      </c>
      <c r="AJ36" s="99">
        <f t="shared" ref="AJ36:AK38" si="66">AJ37</f>
        <v>1596000</v>
      </c>
      <c r="AK36" s="99">
        <f t="shared" si="66"/>
        <v>1596000</v>
      </c>
      <c r="AL36" s="99">
        <f>AL563+AL37+AL253+AL309+AL507</f>
        <v>1729000</v>
      </c>
      <c r="AM36" s="99">
        <f t="shared" si="49"/>
        <v>4921000</v>
      </c>
      <c r="AN36" s="99">
        <f t="shared" si="60"/>
        <v>37</v>
      </c>
      <c r="AP36" s="99">
        <f t="shared" ref="AP36:AQ38" si="67">AP37</f>
        <v>1064000</v>
      </c>
      <c r="AQ36" s="99">
        <f t="shared" si="67"/>
        <v>1064000</v>
      </c>
      <c r="AR36" s="99">
        <f>AR563+AR37+AR253+AR309+AR507</f>
        <v>1198000</v>
      </c>
      <c r="AS36" s="99">
        <f t="shared" si="50"/>
        <v>3326000</v>
      </c>
      <c r="AT36" s="99">
        <f t="shared" si="62"/>
        <v>25.007518796992482</v>
      </c>
      <c r="AV36" s="99">
        <f t="shared" si="51"/>
        <v>8247000</v>
      </c>
      <c r="AW36" s="99">
        <f t="shared" si="52"/>
        <v>62.007518796992478</v>
      </c>
      <c r="AY36" s="99">
        <f t="shared" si="53"/>
        <v>13300000</v>
      </c>
      <c r="AZ36" s="99">
        <f t="shared" si="54"/>
        <v>100</v>
      </c>
      <c r="BB36" s="98">
        <f t="shared" si="35"/>
        <v>0</v>
      </c>
      <c r="BC36" s="99">
        <f t="shared" si="36"/>
        <v>0</v>
      </c>
      <c r="BD36" s="99">
        <f t="shared" si="37"/>
        <v>13300000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100">
        <v>4</v>
      </c>
      <c r="G37" s="79"/>
      <c r="H37" s="80"/>
      <c r="I37" s="81"/>
      <c r="J37" s="78"/>
      <c r="K37" s="82"/>
      <c r="L37" s="83"/>
      <c r="M37" s="77"/>
      <c r="N37" s="101" t="s">
        <v>47</v>
      </c>
      <c r="O37" s="102">
        <v>15980000</v>
      </c>
      <c r="P37" s="103">
        <f t="shared" si="63"/>
        <v>13300000</v>
      </c>
      <c r="Q37" s="125">
        <f t="shared" si="63"/>
        <v>16700000</v>
      </c>
      <c r="R37" s="126">
        <f t="shared" si="63"/>
        <v>18800000</v>
      </c>
      <c r="S37" s="103">
        <f t="shared" si="63"/>
        <v>13300000</v>
      </c>
      <c r="T37" s="103"/>
      <c r="U37" s="103">
        <f t="shared" si="64"/>
        <v>0</v>
      </c>
      <c r="V37" s="103">
        <f t="shared" si="64"/>
        <v>205000</v>
      </c>
      <c r="W37" s="103">
        <f>W564+W38+W254+W310+W508</f>
        <v>3135000</v>
      </c>
      <c r="X37" s="103">
        <f t="shared" si="44"/>
        <v>3340000</v>
      </c>
      <c r="Y37" s="103">
        <f t="shared" si="45"/>
        <v>25.112781954887218</v>
      </c>
      <c r="AA37" s="103">
        <f t="shared" si="65"/>
        <v>571000</v>
      </c>
      <c r="AB37" s="103">
        <f t="shared" si="65"/>
        <v>571000</v>
      </c>
      <c r="AC37" s="103">
        <f>AC564+AC38+AC254+AC310+AC508</f>
        <v>571000</v>
      </c>
      <c r="AD37" s="103">
        <f t="shared" si="46"/>
        <v>1713000</v>
      </c>
      <c r="AE37" s="103">
        <f t="shared" si="58"/>
        <v>12.8796992481203</v>
      </c>
      <c r="AG37" s="103">
        <f t="shared" si="47"/>
        <v>5053000</v>
      </c>
      <c r="AH37" s="103">
        <f t="shared" si="48"/>
        <v>37.992481203007522</v>
      </c>
      <c r="AJ37" s="103">
        <f t="shared" si="66"/>
        <v>1596000</v>
      </c>
      <c r="AK37" s="103">
        <f t="shared" si="66"/>
        <v>1596000</v>
      </c>
      <c r="AL37" s="103">
        <f>AL564+AL38+AL254+AL310+AL508</f>
        <v>1729000</v>
      </c>
      <c r="AM37" s="103">
        <f t="shared" si="49"/>
        <v>4921000</v>
      </c>
      <c r="AN37" s="103">
        <f t="shared" si="60"/>
        <v>37</v>
      </c>
      <c r="AP37" s="103">
        <f t="shared" si="67"/>
        <v>1064000</v>
      </c>
      <c r="AQ37" s="103">
        <f t="shared" si="67"/>
        <v>1064000</v>
      </c>
      <c r="AR37" s="103">
        <f>AR564+AR38+AR254+AR310+AR508</f>
        <v>1198000</v>
      </c>
      <c r="AS37" s="103">
        <f t="shared" si="50"/>
        <v>3326000</v>
      </c>
      <c r="AT37" s="103">
        <f t="shared" si="62"/>
        <v>25.007518796992482</v>
      </c>
      <c r="AV37" s="103">
        <f t="shared" si="51"/>
        <v>8247000</v>
      </c>
      <c r="AW37" s="103">
        <f t="shared" si="52"/>
        <v>62.007518796992478</v>
      </c>
      <c r="AY37" s="103">
        <f t="shared" si="53"/>
        <v>13300000</v>
      </c>
      <c r="AZ37" s="103">
        <f t="shared" si="54"/>
        <v>100</v>
      </c>
      <c r="BB37" s="102">
        <f t="shared" si="35"/>
        <v>0</v>
      </c>
      <c r="BC37" s="103">
        <f t="shared" si="36"/>
        <v>0</v>
      </c>
      <c r="BD37" s="103">
        <f t="shared" si="37"/>
        <v>13300000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104">
        <v>1</v>
      </c>
      <c r="H38" s="105"/>
      <c r="I38" s="81"/>
      <c r="J38" s="78"/>
      <c r="K38" s="82"/>
      <c r="L38" s="83"/>
      <c r="M38" s="77"/>
      <c r="N38" s="101" t="s">
        <v>48</v>
      </c>
      <c r="O38" s="102">
        <v>15980000</v>
      </c>
      <c r="P38" s="103">
        <f t="shared" si="63"/>
        <v>13300000</v>
      </c>
      <c r="Q38" s="125">
        <f t="shared" si="63"/>
        <v>16700000</v>
      </c>
      <c r="R38" s="126">
        <f t="shared" si="63"/>
        <v>18800000</v>
      </c>
      <c r="S38" s="103">
        <f t="shared" si="63"/>
        <v>13300000</v>
      </c>
      <c r="T38" s="103"/>
      <c r="U38" s="103">
        <f t="shared" si="64"/>
        <v>0</v>
      </c>
      <c r="V38" s="103">
        <f t="shared" si="64"/>
        <v>205000</v>
      </c>
      <c r="W38" s="103">
        <f>W565+W39+W255+W311+W509</f>
        <v>3135000</v>
      </c>
      <c r="X38" s="103">
        <f t="shared" si="44"/>
        <v>3340000</v>
      </c>
      <c r="Y38" s="103">
        <f t="shared" si="45"/>
        <v>25.112781954887218</v>
      </c>
      <c r="AA38" s="103">
        <f t="shared" si="65"/>
        <v>571000</v>
      </c>
      <c r="AB38" s="103">
        <f t="shared" si="65"/>
        <v>571000</v>
      </c>
      <c r="AC38" s="103">
        <f>AC565+AC39+AC255+AC311+AC509</f>
        <v>571000</v>
      </c>
      <c r="AD38" s="103">
        <f t="shared" si="46"/>
        <v>1713000</v>
      </c>
      <c r="AE38" s="103">
        <f t="shared" si="58"/>
        <v>12.8796992481203</v>
      </c>
      <c r="AG38" s="103">
        <f t="shared" si="47"/>
        <v>5053000</v>
      </c>
      <c r="AH38" s="103">
        <f t="shared" si="48"/>
        <v>37.992481203007522</v>
      </c>
      <c r="AJ38" s="103">
        <f t="shared" si="66"/>
        <v>1596000</v>
      </c>
      <c r="AK38" s="103">
        <f t="shared" si="66"/>
        <v>1596000</v>
      </c>
      <c r="AL38" s="103">
        <f>AL565+AL39+AL255+AL311+AL509</f>
        <v>1729000</v>
      </c>
      <c r="AM38" s="103">
        <f t="shared" si="49"/>
        <v>4921000</v>
      </c>
      <c r="AN38" s="103">
        <f t="shared" si="60"/>
        <v>37</v>
      </c>
      <c r="AP38" s="103">
        <f t="shared" si="67"/>
        <v>1064000</v>
      </c>
      <c r="AQ38" s="103">
        <f t="shared" si="67"/>
        <v>1064000</v>
      </c>
      <c r="AR38" s="103">
        <f>AR565+AR39+AR255+AR311+AR509</f>
        <v>1198000</v>
      </c>
      <c r="AS38" s="103">
        <f t="shared" si="50"/>
        <v>3326000</v>
      </c>
      <c r="AT38" s="103">
        <f t="shared" si="62"/>
        <v>25.007518796992482</v>
      </c>
      <c r="AV38" s="103">
        <f t="shared" si="51"/>
        <v>8247000</v>
      </c>
      <c r="AW38" s="103">
        <f t="shared" si="52"/>
        <v>62.007518796992478</v>
      </c>
      <c r="AY38" s="103">
        <f t="shared" si="53"/>
        <v>13300000</v>
      </c>
      <c r="AZ38" s="103">
        <f t="shared" si="54"/>
        <v>100</v>
      </c>
      <c r="BB38" s="102">
        <f t="shared" si="35"/>
        <v>0</v>
      </c>
      <c r="BC38" s="103">
        <f t="shared" si="36"/>
        <v>0</v>
      </c>
      <c r="BD38" s="103">
        <f t="shared" si="37"/>
        <v>13300000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104"/>
      <c r="H39" s="169" t="s">
        <v>43</v>
      </c>
      <c r="I39" s="81"/>
      <c r="J39" s="78"/>
      <c r="K39" s="82"/>
      <c r="L39" s="83"/>
      <c r="M39" s="77"/>
      <c r="N39" s="101" t="s">
        <v>48</v>
      </c>
      <c r="O39" s="102">
        <v>15980000</v>
      </c>
      <c r="P39" s="103">
        <f t="shared" si="63"/>
        <v>13300000</v>
      </c>
      <c r="Q39" s="125">
        <f t="shared" si="63"/>
        <v>16700000</v>
      </c>
      <c r="R39" s="126">
        <f t="shared" si="63"/>
        <v>18800000</v>
      </c>
      <c r="S39" s="103">
        <f t="shared" si="63"/>
        <v>13300000</v>
      </c>
      <c r="T39" s="103"/>
      <c r="U39" s="103">
        <f>U40</f>
        <v>0</v>
      </c>
      <c r="V39" s="103">
        <f>V40</f>
        <v>205000</v>
      </c>
      <c r="W39" s="103">
        <f>W566+W40+W256+W312+W510</f>
        <v>3135000</v>
      </c>
      <c r="X39" s="103">
        <f t="shared" si="44"/>
        <v>3340000</v>
      </c>
      <c r="Y39" s="103">
        <f t="shared" si="45"/>
        <v>25.112781954887218</v>
      </c>
      <c r="AA39" s="103">
        <f>AA40</f>
        <v>571000</v>
      </c>
      <c r="AB39" s="103">
        <f>AB40</f>
        <v>571000</v>
      </c>
      <c r="AC39" s="103">
        <f>AC566+AC40+AC256+AC312+AC510</f>
        <v>571000</v>
      </c>
      <c r="AD39" s="103">
        <f t="shared" si="46"/>
        <v>1713000</v>
      </c>
      <c r="AE39" s="103">
        <f t="shared" si="58"/>
        <v>12.8796992481203</v>
      </c>
      <c r="AG39" s="103">
        <f t="shared" si="47"/>
        <v>5053000</v>
      </c>
      <c r="AH39" s="103">
        <f t="shared" si="48"/>
        <v>37.992481203007522</v>
      </c>
      <c r="AJ39" s="103">
        <f>AJ40</f>
        <v>1596000</v>
      </c>
      <c r="AK39" s="103">
        <f>AK40</f>
        <v>1596000</v>
      </c>
      <c r="AL39" s="103">
        <f>AL566+AL40+AL256+AL312+AL510</f>
        <v>1729000</v>
      </c>
      <c r="AM39" s="103">
        <f t="shared" si="49"/>
        <v>4921000</v>
      </c>
      <c r="AN39" s="103">
        <f t="shared" si="60"/>
        <v>37</v>
      </c>
      <c r="AP39" s="103">
        <f>AP40</f>
        <v>1064000</v>
      </c>
      <c r="AQ39" s="103">
        <f>AQ40</f>
        <v>1064000</v>
      </c>
      <c r="AR39" s="103">
        <f>AR566+AR40+AR256+AR312+AR510</f>
        <v>1198000</v>
      </c>
      <c r="AS39" s="103">
        <f t="shared" si="50"/>
        <v>3326000</v>
      </c>
      <c r="AT39" s="103">
        <f t="shared" si="62"/>
        <v>25.007518796992482</v>
      </c>
      <c r="AV39" s="103">
        <f t="shared" si="51"/>
        <v>8247000</v>
      </c>
      <c r="AW39" s="103">
        <f t="shared" si="52"/>
        <v>62.007518796992478</v>
      </c>
      <c r="AY39" s="103">
        <f t="shared" si="53"/>
        <v>13300000</v>
      </c>
      <c r="AZ39" s="103">
        <f t="shared" si="54"/>
        <v>100</v>
      </c>
      <c r="BB39" s="102">
        <f t="shared" si="35"/>
        <v>0</v>
      </c>
      <c r="BC39" s="103">
        <f t="shared" si="36"/>
        <v>0</v>
      </c>
      <c r="BD39" s="103">
        <f t="shared" si="37"/>
        <v>13300000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118">
        <v>2</v>
      </c>
      <c r="J40" s="78"/>
      <c r="K40" s="82"/>
      <c r="L40" s="83"/>
      <c r="M40" s="77"/>
      <c r="N40" s="119" t="s">
        <v>51</v>
      </c>
      <c r="O40" s="120">
        <v>15980000</v>
      </c>
      <c r="P40" s="120">
        <f t="shared" si="63"/>
        <v>13300000</v>
      </c>
      <c r="Q40" s="120">
        <f t="shared" si="63"/>
        <v>16700000</v>
      </c>
      <c r="R40" s="120">
        <f t="shared" si="63"/>
        <v>18800000</v>
      </c>
      <c r="S40" s="120">
        <f t="shared" si="63"/>
        <v>13300000</v>
      </c>
      <c r="T40" s="120"/>
      <c r="U40" s="120">
        <f>U41</f>
        <v>0</v>
      </c>
      <c r="V40" s="120">
        <f>V41</f>
        <v>205000</v>
      </c>
      <c r="W40" s="120">
        <f>W567+W41+W257+W313+W511</f>
        <v>3135000</v>
      </c>
      <c r="X40" s="120">
        <f t="shared" si="44"/>
        <v>3340000</v>
      </c>
      <c r="Y40" s="120">
        <f t="shared" si="45"/>
        <v>25.112781954887218</v>
      </c>
      <c r="AA40" s="120">
        <f>AA41</f>
        <v>571000</v>
      </c>
      <c r="AB40" s="120">
        <f>AB41</f>
        <v>571000</v>
      </c>
      <c r="AC40" s="120">
        <f>AC567+AC41+AC257+AC313+AC511</f>
        <v>571000</v>
      </c>
      <c r="AD40" s="120">
        <f t="shared" si="46"/>
        <v>1713000</v>
      </c>
      <c r="AE40" s="120">
        <f t="shared" si="58"/>
        <v>12.8796992481203</v>
      </c>
      <c r="AG40" s="120">
        <f t="shared" si="47"/>
        <v>5053000</v>
      </c>
      <c r="AH40" s="120">
        <f t="shared" si="48"/>
        <v>37.992481203007522</v>
      </c>
      <c r="AJ40" s="120">
        <f>AJ41</f>
        <v>1596000</v>
      </c>
      <c r="AK40" s="120">
        <f>AK41</f>
        <v>1596000</v>
      </c>
      <c r="AL40" s="120">
        <f>AL567+AL41+AL257+AL313+AL511</f>
        <v>1729000</v>
      </c>
      <c r="AM40" s="120">
        <f t="shared" si="49"/>
        <v>4921000</v>
      </c>
      <c r="AN40" s="120">
        <f t="shared" si="60"/>
        <v>37</v>
      </c>
      <c r="AP40" s="120">
        <f>AP41</f>
        <v>1064000</v>
      </c>
      <c r="AQ40" s="120">
        <f>AQ41</f>
        <v>1064000</v>
      </c>
      <c r="AR40" s="120">
        <f>AR567+AR41+AR257+AR313+AR511</f>
        <v>1198000</v>
      </c>
      <c r="AS40" s="120">
        <f t="shared" si="50"/>
        <v>3326000</v>
      </c>
      <c r="AT40" s="120">
        <f t="shared" si="62"/>
        <v>25.007518796992482</v>
      </c>
      <c r="AV40" s="120">
        <f t="shared" si="51"/>
        <v>8247000</v>
      </c>
      <c r="AW40" s="120">
        <f t="shared" si="52"/>
        <v>62.007518796992478</v>
      </c>
      <c r="AY40" s="120">
        <f t="shared" si="53"/>
        <v>13300000</v>
      </c>
      <c r="AZ40" s="120">
        <f t="shared" si="54"/>
        <v>100</v>
      </c>
      <c r="BB40" s="120">
        <f t="shared" si="35"/>
        <v>0</v>
      </c>
      <c r="BC40" s="120">
        <f t="shared" si="36"/>
        <v>0</v>
      </c>
      <c r="BD40" s="120">
        <f t="shared" si="37"/>
        <v>13300000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124" t="s">
        <v>89</v>
      </c>
      <c r="K41" s="82"/>
      <c r="L41" s="83"/>
      <c r="M41" s="77"/>
      <c r="N41" s="101" t="s">
        <v>111</v>
      </c>
      <c r="O41" s="102">
        <v>15980000</v>
      </c>
      <c r="P41" s="103">
        <f>P42+P43</f>
        <v>13300000</v>
      </c>
      <c r="Q41" s="103">
        <f t="shared" ref="Q41:W41" si="68">Q42+Q43</f>
        <v>16700000</v>
      </c>
      <c r="R41" s="103">
        <f t="shared" si="68"/>
        <v>18800000</v>
      </c>
      <c r="S41" s="103">
        <f>S42+S43</f>
        <v>13300000</v>
      </c>
      <c r="T41" s="103"/>
      <c r="U41" s="103">
        <f t="shared" si="68"/>
        <v>0</v>
      </c>
      <c r="V41" s="103">
        <f t="shared" si="68"/>
        <v>205000</v>
      </c>
      <c r="W41" s="103">
        <f t="shared" si="68"/>
        <v>3135000</v>
      </c>
      <c r="X41" s="103">
        <f t="shared" si="44"/>
        <v>3340000</v>
      </c>
      <c r="Y41" s="103">
        <f t="shared" si="45"/>
        <v>25.112781954887218</v>
      </c>
      <c r="AA41" s="103">
        <f>AA42+AA43</f>
        <v>571000</v>
      </c>
      <c r="AB41" s="103">
        <f>AB42+AB43</f>
        <v>571000</v>
      </c>
      <c r="AC41" s="103">
        <f>AC42+AC43</f>
        <v>571000</v>
      </c>
      <c r="AD41" s="103">
        <f t="shared" si="46"/>
        <v>1713000</v>
      </c>
      <c r="AE41" s="103">
        <f t="shared" si="58"/>
        <v>12.8796992481203</v>
      </c>
      <c r="AG41" s="103">
        <f t="shared" si="47"/>
        <v>5053000</v>
      </c>
      <c r="AH41" s="103">
        <f t="shared" si="48"/>
        <v>37.992481203007522</v>
      </c>
      <c r="AJ41" s="103">
        <f>AJ42+AJ43</f>
        <v>1596000</v>
      </c>
      <c r="AK41" s="103">
        <f>AK42+AK43</f>
        <v>1596000</v>
      </c>
      <c r="AL41" s="103">
        <f>AL42+AL43</f>
        <v>1729000</v>
      </c>
      <c r="AM41" s="103">
        <f t="shared" si="49"/>
        <v>4921000</v>
      </c>
      <c r="AN41" s="103">
        <f t="shared" si="60"/>
        <v>37</v>
      </c>
      <c r="AP41" s="103">
        <f>AP42+AP43</f>
        <v>1064000</v>
      </c>
      <c r="AQ41" s="103">
        <f>AQ42+AQ43</f>
        <v>1064000</v>
      </c>
      <c r="AR41" s="103">
        <f>AR42+AR43</f>
        <v>1198000</v>
      </c>
      <c r="AS41" s="103">
        <f t="shared" si="50"/>
        <v>3326000</v>
      </c>
      <c r="AT41" s="103">
        <f t="shared" si="62"/>
        <v>25.007518796992482</v>
      </c>
      <c r="AV41" s="103">
        <f t="shared" si="51"/>
        <v>8247000</v>
      </c>
      <c r="AW41" s="103">
        <f t="shared" si="52"/>
        <v>62.007518796992478</v>
      </c>
      <c r="AY41" s="103">
        <f t="shared" si="53"/>
        <v>13300000</v>
      </c>
      <c r="AZ41" s="103">
        <f t="shared" si="54"/>
        <v>100</v>
      </c>
      <c r="BB41" s="102">
        <f>S41-AY41</f>
        <v>0</v>
      </c>
      <c r="BC41" s="103">
        <f>BB41/(S41/100)</f>
        <v>0</v>
      </c>
      <c r="BD41" s="103">
        <f>S41-BB41</f>
        <v>13300000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79"/>
      <c r="H42" s="80"/>
      <c r="I42" s="81"/>
      <c r="J42" s="78"/>
      <c r="K42" s="127">
        <v>5</v>
      </c>
      <c r="L42" s="83"/>
      <c r="M42" s="77"/>
      <c r="N42" s="128" t="s">
        <v>115</v>
      </c>
      <c r="O42" s="129">
        <v>14480000</v>
      </c>
      <c r="P42" s="117">
        <v>11300000</v>
      </c>
      <c r="Q42" s="117">
        <v>14200000</v>
      </c>
      <c r="R42" s="117">
        <v>16200000</v>
      </c>
      <c r="S42" s="117">
        <v>11300000</v>
      </c>
      <c r="T42" s="117"/>
      <c r="U42" s="117"/>
      <c r="V42" s="117"/>
      <c r="W42" s="117">
        <v>3040000</v>
      </c>
      <c r="X42" s="117">
        <f t="shared" si="44"/>
        <v>3040000</v>
      </c>
      <c r="Y42" s="117">
        <f t="shared" si="45"/>
        <v>26.902654867256636</v>
      </c>
      <c r="AA42" s="117">
        <v>418000</v>
      </c>
      <c r="AB42" s="117">
        <v>418000</v>
      </c>
      <c r="AC42" s="117">
        <v>418000</v>
      </c>
      <c r="AD42" s="117">
        <f t="shared" si="46"/>
        <v>1254000</v>
      </c>
      <c r="AE42" s="117">
        <f t="shared" si="58"/>
        <v>11.097345132743364</v>
      </c>
      <c r="AG42" s="117">
        <f t="shared" si="47"/>
        <v>4294000</v>
      </c>
      <c r="AH42" s="117">
        <f t="shared" si="48"/>
        <v>38</v>
      </c>
      <c r="AJ42" s="117">
        <v>1356000</v>
      </c>
      <c r="AK42" s="117">
        <v>1356000</v>
      </c>
      <c r="AL42" s="117">
        <v>1469000</v>
      </c>
      <c r="AM42" s="117">
        <f t="shared" si="49"/>
        <v>4181000</v>
      </c>
      <c r="AN42" s="117">
        <f t="shared" si="60"/>
        <v>37</v>
      </c>
      <c r="AP42" s="117">
        <v>904000</v>
      </c>
      <c r="AQ42" s="117">
        <v>904000</v>
      </c>
      <c r="AR42" s="117">
        <v>1017000</v>
      </c>
      <c r="AS42" s="117">
        <f t="shared" si="50"/>
        <v>2825000</v>
      </c>
      <c r="AT42" s="117">
        <f t="shared" si="62"/>
        <v>25</v>
      </c>
      <c r="AV42" s="117">
        <f t="shared" si="51"/>
        <v>7006000</v>
      </c>
      <c r="AW42" s="117">
        <f t="shared" si="52"/>
        <v>62</v>
      </c>
      <c r="AY42" s="117">
        <f t="shared" si="53"/>
        <v>11300000</v>
      </c>
      <c r="AZ42" s="117">
        <f t="shared" si="54"/>
        <v>100</v>
      </c>
      <c r="BB42" s="117">
        <f>S42-AY42</f>
        <v>0</v>
      </c>
      <c r="BC42" s="117">
        <f>BB42/(S42/100)</f>
        <v>0</v>
      </c>
      <c r="BD42" s="117">
        <f>S42-BB42</f>
        <v>11300000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81"/>
      <c r="J43" s="78"/>
      <c r="K43" s="127">
        <v>7</v>
      </c>
      <c r="L43" s="83"/>
      <c r="M43" s="77"/>
      <c r="N43" s="128" t="s">
        <v>159</v>
      </c>
      <c r="O43" s="129">
        <v>1500000</v>
      </c>
      <c r="P43" s="117">
        <v>2000000</v>
      </c>
      <c r="Q43" s="117">
        <v>2500000</v>
      </c>
      <c r="R43" s="117">
        <v>2600000</v>
      </c>
      <c r="S43" s="117">
        <v>2000000</v>
      </c>
      <c r="T43" s="117"/>
      <c r="U43" s="117"/>
      <c r="V43" s="117">
        <v>205000</v>
      </c>
      <c r="W43" s="117">
        <v>95000</v>
      </c>
      <c r="X43" s="117">
        <f t="shared" si="44"/>
        <v>300000</v>
      </c>
      <c r="Y43" s="117">
        <f t="shared" si="45"/>
        <v>15</v>
      </c>
      <c r="AA43" s="117">
        <v>153000</v>
      </c>
      <c r="AB43" s="117">
        <v>153000</v>
      </c>
      <c r="AC43" s="117">
        <v>153000</v>
      </c>
      <c r="AD43" s="117">
        <f t="shared" si="46"/>
        <v>459000</v>
      </c>
      <c r="AE43" s="117">
        <f t="shared" si="58"/>
        <v>22.95</v>
      </c>
      <c r="AG43" s="117">
        <f t="shared" si="47"/>
        <v>759000</v>
      </c>
      <c r="AH43" s="117">
        <f t="shared" si="48"/>
        <v>37.950000000000003</v>
      </c>
      <c r="AJ43" s="117">
        <v>240000</v>
      </c>
      <c r="AK43" s="117">
        <v>240000</v>
      </c>
      <c r="AL43" s="117">
        <v>260000</v>
      </c>
      <c r="AM43" s="117">
        <f t="shared" si="49"/>
        <v>740000</v>
      </c>
      <c r="AN43" s="117">
        <f t="shared" si="60"/>
        <v>37</v>
      </c>
      <c r="AP43" s="117">
        <v>160000</v>
      </c>
      <c r="AQ43" s="117">
        <v>160000</v>
      </c>
      <c r="AR43" s="117">
        <v>181000</v>
      </c>
      <c r="AS43" s="117">
        <f t="shared" si="50"/>
        <v>501000</v>
      </c>
      <c r="AT43" s="117">
        <f t="shared" si="62"/>
        <v>25.05</v>
      </c>
      <c r="AV43" s="117">
        <f t="shared" si="51"/>
        <v>1241000</v>
      </c>
      <c r="AW43" s="117">
        <f t="shared" si="52"/>
        <v>62.05</v>
      </c>
      <c r="AY43" s="117">
        <f t="shared" si="53"/>
        <v>2000000</v>
      </c>
      <c r="AZ43" s="117">
        <f t="shared" si="54"/>
        <v>100</v>
      </c>
      <c r="BB43" s="117">
        <f>S43-AY43</f>
        <v>0</v>
      </c>
      <c r="BC43" s="117">
        <f>BB43/(S43/100)</f>
        <v>0</v>
      </c>
      <c r="BD43" s="117">
        <f>S43-BB43</f>
        <v>2000000</v>
      </c>
      <c r="BE43" s="93"/>
    </row>
    <row r="44" spans="1:57" ht="24.95" customHeight="1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:57" ht="24.95" customHeight="1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:57" ht="24.95" customHeight="1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:57" ht="24.95" customHeight="1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:57" ht="24.95" customHeight="1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ht="24.95" customHeight="1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ht="24.95" customHeight="1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ht="24.95" customHeight="1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ht="24.95" customHeight="1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ht="24.95" customHeight="1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ht="24.95" customHeight="1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ht="24.95" customHeight="1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ht="24.95" customHeight="1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ht="24.95" customHeight="1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ht="24.95" customHeight="1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ht="24.95" customHeight="1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ht="24.95" customHeight="1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ht="24.95" customHeight="1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ht="24.95" customHeight="1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ht="24.95" customHeight="1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ht="24.95" customHeight="1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ht="24.95" customHeight="1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ht="24.95" customHeight="1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ht="24.95" customHeight="1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ht="24.95" customHeight="1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ht="24.95" customHeight="1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ht="24.95" customHeight="1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ht="24.95" customHeight="1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ht="24.95" customHeight="1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ht="24.95" customHeight="1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ht="24.95" customHeight="1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ht="24.95" customHeight="1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ht="24.95" customHeight="1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ht="24.95" customHeight="1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ht="24.95" customHeight="1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ht="24.95" customHeight="1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ht="24.95" customHeight="1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ht="24.95" customHeight="1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ht="24.95" customHeight="1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ht="24.95" customHeight="1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ht="24.95" customHeight="1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ht="24.95" customHeight="1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ht="24.95" customHeight="1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ht="24.95" customHeight="1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ht="24.95" customHeight="1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  <row r="291" spans="16:56" x14ac:dyDescent="0.2"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6"/>
    </row>
    <row r="292" spans="16:56" x14ac:dyDescent="0.2"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6"/>
    </row>
    <row r="293" spans="16:56" x14ac:dyDescent="0.2"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77"/>
  <sheetViews>
    <sheetView zoomScale="85" workbookViewId="0">
      <pane xSplit="17" ySplit="13" topLeftCell="AM28" activePane="bottomRight" state="frozen"/>
      <selection activeCell="E26" sqref="E26"/>
      <selection pane="topRight" activeCell="E26" sqref="E26"/>
      <selection pane="bottomLeft" activeCell="E26" sqref="E26"/>
      <selection pane="bottomRight" activeCell="AZ35" sqref="AZ35"/>
    </sheetView>
  </sheetViews>
  <sheetFormatPr defaultRowHeight="12.75" x14ac:dyDescent="0.2"/>
  <cols>
    <col min="1" max="3" width="4" style="38" customWidth="1"/>
    <col min="4" max="4" width="8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1.85546875" style="36" customWidth="1"/>
    <col min="25" max="25" width="8.85546875" style="36" customWidth="1"/>
    <col min="26" max="26" width="1.7109375" style="36" customWidth="1"/>
    <col min="27" max="29" width="14.5703125" style="36" customWidth="1"/>
    <col min="30" max="30" width="11.85546875" style="36" customWidth="1"/>
    <col min="31" max="31" width="7.5703125" style="36" customWidth="1"/>
    <col min="32" max="32" width="2.42578125" style="36" customWidth="1"/>
    <col min="33" max="33" width="13.140625" style="36" customWidth="1"/>
    <col min="34" max="34" width="8.85546875" style="36" customWidth="1"/>
    <col min="35" max="35" width="3" style="36" customWidth="1"/>
    <col min="36" max="38" width="14.5703125" style="36" customWidth="1"/>
    <col min="39" max="39" width="12.7109375" style="36" customWidth="1"/>
    <col min="40" max="40" width="8" style="36" customWidth="1"/>
    <col min="41" max="41" width="2.42578125" style="36" customWidth="1"/>
    <col min="42" max="42" width="13.7109375" style="36" customWidth="1"/>
    <col min="43" max="43" width="13.5703125" style="36" customWidth="1"/>
    <col min="44" max="44" width="13" style="36" customWidth="1"/>
    <col min="45" max="45" width="13.28515625" style="36" customWidth="1"/>
    <col min="46" max="46" width="7" style="36" customWidth="1"/>
    <col min="47" max="47" width="1.85546875" style="36" customWidth="1"/>
    <col min="48" max="48" width="11.140625" style="36" customWidth="1"/>
    <col min="49" max="49" width="8" style="36" customWidth="1"/>
    <col min="50" max="50" width="3.28515625" style="36" customWidth="1"/>
    <col min="51" max="51" width="13.85546875" style="36" customWidth="1"/>
    <col min="52" max="52" width="8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9.25" customHeight="1" x14ac:dyDescent="0.25">
      <c r="A5" s="383" t="s">
        <v>172</v>
      </c>
      <c r="B5" s="383"/>
      <c r="C5" s="383"/>
      <c r="D5" s="383" t="s">
        <v>174</v>
      </c>
      <c r="E5" s="574" t="s">
        <v>161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1698500</v>
      </c>
      <c r="T11" s="72"/>
      <c r="U11" s="72">
        <f t="shared" ref="U11:W14" si="0">U12</f>
        <v>140000</v>
      </c>
      <c r="V11" s="72">
        <f t="shared" si="0"/>
        <v>84000</v>
      </c>
      <c r="W11" s="72">
        <f t="shared" si="0"/>
        <v>90000</v>
      </c>
      <c r="X11" s="72">
        <f t="shared" ref="X11:X13" si="1">U11+V11+W11</f>
        <v>314000</v>
      </c>
      <c r="Y11" s="72">
        <f>X11/(S11/100)</f>
        <v>18.486900206064174</v>
      </c>
      <c r="Z11" s="73"/>
      <c r="AA11" s="72">
        <f t="shared" ref="AA11:AC14" si="2">AA12</f>
        <v>173000</v>
      </c>
      <c r="AB11" s="72">
        <f t="shared" si="2"/>
        <v>168500</v>
      </c>
      <c r="AC11" s="72">
        <f t="shared" si="2"/>
        <v>148000</v>
      </c>
      <c r="AD11" s="72">
        <f t="shared" ref="AD11:AD13" si="3">AA11+AB11+AC11</f>
        <v>489500</v>
      </c>
      <c r="AE11" s="72">
        <f>AD11/(S11/100)</f>
        <v>28.819546658816602</v>
      </c>
      <c r="AF11" s="73"/>
      <c r="AG11" s="72">
        <f t="shared" ref="AG11:AG13" si="4">X11+AD11</f>
        <v>803500</v>
      </c>
      <c r="AH11" s="72">
        <f>AG11/(S11/100)</f>
        <v>47.306446864880776</v>
      </c>
      <c r="AI11" s="73"/>
      <c r="AJ11" s="72">
        <f t="shared" ref="AJ11:AL14" si="5">AJ12</f>
        <v>169000</v>
      </c>
      <c r="AK11" s="72">
        <f t="shared" si="5"/>
        <v>168000</v>
      </c>
      <c r="AL11" s="72">
        <f t="shared" si="5"/>
        <v>168000</v>
      </c>
      <c r="AM11" s="72">
        <f t="shared" ref="AM11:AM13" si="6">AJ11+AK11+AL11</f>
        <v>505000</v>
      </c>
      <c r="AN11" s="72">
        <f>AM11/(S11/100)</f>
        <v>29.732116573447158</v>
      </c>
      <c r="AO11" s="73"/>
      <c r="AP11" s="72">
        <f t="shared" ref="AP11:AR14" si="7">AP12</f>
        <v>140000</v>
      </c>
      <c r="AQ11" s="72">
        <f t="shared" si="7"/>
        <v>140000</v>
      </c>
      <c r="AR11" s="72">
        <f t="shared" si="7"/>
        <v>110000</v>
      </c>
      <c r="AS11" s="72">
        <f t="shared" ref="AS11:AS13" si="8">AP11+AQ11+AR11</f>
        <v>390000</v>
      </c>
      <c r="AT11" s="72">
        <f>AS11/(S11/100)</f>
        <v>22.961436561672063</v>
      </c>
      <c r="AU11" s="73"/>
      <c r="AV11" s="72">
        <f t="shared" ref="AV11:AV12" si="9">AM11+AS11</f>
        <v>895000</v>
      </c>
      <c r="AW11" s="72">
        <f>AV11/(S11/100)</f>
        <v>52.693553135119224</v>
      </c>
      <c r="AX11" s="73"/>
      <c r="AY11" s="72">
        <f>AG11+AV11</f>
        <v>1698500</v>
      </c>
      <c r="AZ11" s="72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1698500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>S13</f>
        <v>1698500</v>
      </c>
      <c r="T12" s="86"/>
      <c r="U12" s="86">
        <f t="shared" si="0"/>
        <v>140000</v>
      </c>
      <c r="V12" s="86">
        <f t="shared" si="0"/>
        <v>84000</v>
      </c>
      <c r="W12" s="86">
        <f t="shared" si="0"/>
        <v>90000</v>
      </c>
      <c r="X12" s="86">
        <f t="shared" si="1"/>
        <v>314000</v>
      </c>
      <c r="Y12" s="86">
        <f t="shared" ref="Y12:Y13" si="13">X12/(S12/100)</f>
        <v>18.486900206064174</v>
      </c>
      <c r="AA12" s="86">
        <f t="shared" si="2"/>
        <v>173000</v>
      </c>
      <c r="AB12" s="86">
        <f t="shared" si="2"/>
        <v>168500</v>
      </c>
      <c r="AC12" s="86">
        <f t="shared" si="2"/>
        <v>148000</v>
      </c>
      <c r="AD12" s="86">
        <f t="shared" si="3"/>
        <v>489500</v>
      </c>
      <c r="AE12" s="86">
        <f t="shared" ref="AE12:AE13" si="14">AD12/(S12/100)</f>
        <v>28.819546658816602</v>
      </c>
      <c r="AG12" s="86">
        <f t="shared" si="4"/>
        <v>803500</v>
      </c>
      <c r="AH12" s="86">
        <f t="shared" ref="AH12:AH13" si="15">AG12/(S12/100)</f>
        <v>47.306446864880776</v>
      </c>
      <c r="AJ12" s="86">
        <f t="shared" si="5"/>
        <v>169000</v>
      </c>
      <c r="AK12" s="86">
        <f t="shared" si="5"/>
        <v>168000</v>
      </c>
      <c r="AL12" s="86">
        <f t="shared" si="5"/>
        <v>168000</v>
      </c>
      <c r="AM12" s="86">
        <f t="shared" si="6"/>
        <v>505000</v>
      </c>
      <c r="AN12" s="86">
        <f t="shared" ref="AN12:AN13" si="16">AM12/(S12/100)</f>
        <v>29.732116573447158</v>
      </c>
      <c r="AP12" s="86">
        <f t="shared" si="7"/>
        <v>140000</v>
      </c>
      <c r="AQ12" s="86">
        <f t="shared" si="7"/>
        <v>140000</v>
      </c>
      <c r="AR12" s="86">
        <f t="shared" si="7"/>
        <v>110000</v>
      </c>
      <c r="AS12" s="86">
        <f t="shared" si="8"/>
        <v>390000</v>
      </c>
      <c r="AT12" s="86">
        <f t="shared" ref="AT12:AT13" si="17">AS12/(S12/100)</f>
        <v>22.961436561672063</v>
      </c>
      <c r="AV12" s="86">
        <f t="shared" si="9"/>
        <v>895000</v>
      </c>
      <c r="AW12" s="86">
        <f t="shared" ref="AW12:AW13" si="18">AV12/(S12/100)</f>
        <v>52.693553135119224</v>
      </c>
      <c r="AY12" s="86">
        <f t="shared" ref="AY12" si="19">AG12+AV12</f>
        <v>1698500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1698500</v>
      </c>
    </row>
    <row r="13" spans="1:57" ht="30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#REF!+#REF!+#REF!+#REF!+#REF!+#REF!+#REF!+#REF!+P14+#REF!+#REF!</f>
        <v>#REF!</v>
      </c>
      <c r="Q13" s="326" t="e">
        <f>#REF!+#REF!+#REF!+#REF!+#REF!+#REF!+#REF!+#REF!+Q14+#REF!+#REF!</f>
        <v>#REF!</v>
      </c>
      <c r="R13" s="326" t="e">
        <f>#REF!+#REF!+#REF!+#REF!+#REF!+#REF!+#REF!+#REF!+R14+#REF!+#REF!</f>
        <v>#REF!</v>
      </c>
      <c r="S13" s="326">
        <f>S14</f>
        <v>1698500</v>
      </c>
      <c r="T13" s="326"/>
      <c r="U13" s="326">
        <f t="shared" si="0"/>
        <v>140000</v>
      </c>
      <c r="V13" s="326">
        <f t="shared" si="0"/>
        <v>84000</v>
      </c>
      <c r="W13" s="326">
        <f t="shared" si="0"/>
        <v>90000</v>
      </c>
      <c r="X13" s="326">
        <f t="shared" si="1"/>
        <v>314000</v>
      </c>
      <c r="Y13" s="326">
        <f t="shared" si="13"/>
        <v>18.486900206064174</v>
      </c>
      <c r="AA13" s="326">
        <f t="shared" si="2"/>
        <v>173000</v>
      </c>
      <c r="AB13" s="326">
        <f t="shared" si="2"/>
        <v>168500</v>
      </c>
      <c r="AC13" s="326">
        <f t="shared" si="2"/>
        <v>148000</v>
      </c>
      <c r="AD13" s="326">
        <f t="shared" si="3"/>
        <v>489500</v>
      </c>
      <c r="AE13" s="326">
        <f t="shared" si="14"/>
        <v>28.819546658816602</v>
      </c>
      <c r="AG13" s="326">
        <f t="shared" si="4"/>
        <v>803500</v>
      </c>
      <c r="AH13" s="326">
        <f t="shared" si="15"/>
        <v>47.306446864880776</v>
      </c>
      <c r="AJ13" s="326">
        <f t="shared" si="5"/>
        <v>169000</v>
      </c>
      <c r="AK13" s="326">
        <f t="shared" si="5"/>
        <v>168000</v>
      </c>
      <c r="AL13" s="326">
        <f t="shared" si="5"/>
        <v>168000</v>
      </c>
      <c r="AM13" s="326">
        <f t="shared" si="6"/>
        <v>505000</v>
      </c>
      <c r="AN13" s="326">
        <f t="shared" si="16"/>
        <v>29.732116573447158</v>
      </c>
      <c r="AP13" s="326">
        <f t="shared" si="7"/>
        <v>140000</v>
      </c>
      <c r="AQ13" s="326">
        <f t="shared" si="7"/>
        <v>140000</v>
      </c>
      <c r="AR13" s="326">
        <f t="shared" si="7"/>
        <v>110000</v>
      </c>
      <c r="AS13" s="326">
        <f t="shared" si="8"/>
        <v>390000</v>
      </c>
      <c r="AT13" s="326">
        <f t="shared" si="17"/>
        <v>22.961436561672063</v>
      </c>
      <c r="AV13" s="326">
        <f>AV14</f>
        <v>895000</v>
      </c>
      <c r="AW13" s="326">
        <f t="shared" si="18"/>
        <v>52.693553135119224</v>
      </c>
      <c r="AY13" s="326">
        <f t="shared" ref="AY13:AY18" si="21">AY14</f>
        <v>1698500</v>
      </c>
      <c r="AZ13" s="326">
        <f t="shared" si="20"/>
        <v>100</v>
      </c>
      <c r="BB13" s="492">
        <f t="shared" si="10"/>
        <v>0</v>
      </c>
      <c r="BC13" s="493">
        <f t="shared" si="11"/>
        <v>0</v>
      </c>
      <c r="BD13" s="493">
        <f t="shared" si="12"/>
        <v>1698500</v>
      </c>
      <c r="BE13" s="93"/>
    </row>
    <row r="14" spans="1:57" ht="30" customHeight="1" x14ac:dyDescent="0.2">
      <c r="A14" s="327"/>
      <c r="B14" s="328"/>
      <c r="C14" s="328"/>
      <c r="D14" s="386" t="s">
        <v>160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161</v>
      </c>
      <c r="O14" s="396">
        <v>994000</v>
      </c>
      <c r="P14" s="397">
        <f>P15</f>
        <v>1698500</v>
      </c>
      <c r="Q14" s="397">
        <f>Q15</f>
        <v>1892500</v>
      </c>
      <c r="R14" s="397">
        <f>R15</f>
        <v>2069500</v>
      </c>
      <c r="S14" s="397">
        <f>S15</f>
        <v>1698500</v>
      </c>
      <c r="T14" s="397"/>
      <c r="U14" s="397">
        <f t="shared" si="0"/>
        <v>140000</v>
      </c>
      <c r="V14" s="397">
        <f t="shared" si="0"/>
        <v>84000</v>
      </c>
      <c r="W14" s="397">
        <f t="shared" si="0"/>
        <v>90000</v>
      </c>
      <c r="X14" s="397">
        <f t="shared" ref="X14:X28" si="22">U14+V14+W14</f>
        <v>314000</v>
      </c>
      <c r="Y14" s="397">
        <f t="shared" ref="Y14:Y28" si="23">X14/(S14/100)</f>
        <v>18.486900206064174</v>
      </c>
      <c r="Z14" s="398"/>
      <c r="AA14" s="397">
        <f t="shared" si="2"/>
        <v>173000</v>
      </c>
      <c r="AB14" s="397">
        <f t="shared" si="2"/>
        <v>168500</v>
      </c>
      <c r="AC14" s="397">
        <f t="shared" si="2"/>
        <v>148000</v>
      </c>
      <c r="AD14" s="397">
        <f t="shared" ref="AD14:AD28" si="24">AA14+AB14+AC14</f>
        <v>489500</v>
      </c>
      <c r="AE14" s="397">
        <f t="shared" ref="AE14:AE19" si="25">AD14/(S14/100)</f>
        <v>28.819546658816602</v>
      </c>
      <c r="AF14" s="398"/>
      <c r="AG14" s="397">
        <f t="shared" ref="AG14:AG28" si="26">X14+AD14</f>
        <v>803500</v>
      </c>
      <c r="AH14" s="397">
        <f t="shared" ref="AH14:AH28" si="27">AG14/(S14/100)</f>
        <v>47.306446864880776</v>
      </c>
      <c r="AI14" s="398"/>
      <c r="AJ14" s="397">
        <f t="shared" si="5"/>
        <v>169000</v>
      </c>
      <c r="AK14" s="397">
        <f t="shared" si="5"/>
        <v>168000</v>
      </c>
      <c r="AL14" s="397">
        <f t="shared" si="5"/>
        <v>168000</v>
      </c>
      <c r="AM14" s="397">
        <f t="shared" ref="AM14:AM28" si="28">AJ14+AK14+AL14</f>
        <v>505000</v>
      </c>
      <c r="AN14" s="397">
        <f t="shared" ref="AN14:AN19" si="29">AM14/(S14/100)</f>
        <v>29.732116573447158</v>
      </c>
      <c r="AO14" s="398"/>
      <c r="AP14" s="397">
        <f t="shared" si="7"/>
        <v>140000</v>
      </c>
      <c r="AQ14" s="397">
        <f t="shared" si="7"/>
        <v>140000</v>
      </c>
      <c r="AR14" s="397">
        <f t="shared" si="7"/>
        <v>110000</v>
      </c>
      <c r="AS14" s="397">
        <f t="shared" ref="AS14:AS28" si="30">AP14+AQ14+AR14</f>
        <v>390000</v>
      </c>
      <c r="AT14" s="397">
        <f t="shared" ref="AT14:AT19" si="31">AS14/(S14/100)</f>
        <v>22.961436561672063</v>
      </c>
      <c r="AU14" s="398"/>
      <c r="AV14" s="397">
        <f t="shared" ref="AV14:AV28" si="32">AM14+AS14</f>
        <v>895000</v>
      </c>
      <c r="AW14" s="397">
        <f t="shared" ref="AW14:AW28" si="33">AV14/(S14/100)</f>
        <v>52.693553135119224</v>
      </c>
      <c r="AX14" s="398"/>
      <c r="AY14" s="397">
        <f t="shared" si="21"/>
        <v>1698500</v>
      </c>
      <c r="AZ14" s="499">
        <f t="shared" ref="AZ14:AZ28" si="34">AY14/(S14/100)</f>
        <v>100</v>
      </c>
      <c r="BA14" s="496"/>
      <c r="BB14" s="497">
        <f t="shared" ref="BB14:BB28" si="35">S14-AY14</f>
        <v>0</v>
      </c>
      <c r="BC14" s="497">
        <f t="shared" ref="BC14:BC28" si="36">BB14/(S14/100)</f>
        <v>0</v>
      </c>
      <c r="BD14" s="497">
        <f t="shared" ref="BD14:BD28" si="37">S14-BB14</f>
        <v>1698500</v>
      </c>
      <c r="BE14" s="498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994000</v>
      </c>
      <c r="P15" s="99">
        <f t="shared" ref="P15:S18" si="38">P16</f>
        <v>1698500</v>
      </c>
      <c r="Q15" s="86">
        <f t="shared" si="38"/>
        <v>1892500</v>
      </c>
      <c r="R15" s="87">
        <f t="shared" si="38"/>
        <v>2069500</v>
      </c>
      <c r="S15" s="99">
        <f t="shared" si="38"/>
        <v>1698500</v>
      </c>
      <c r="T15" s="99"/>
      <c r="U15" s="99">
        <f t="shared" ref="U15:V18" si="39">U16</f>
        <v>140000</v>
      </c>
      <c r="V15" s="99">
        <f t="shared" si="39"/>
        <v>84000</v>
      </c>
      <c r="W15" s="99">
        <f>W556+W16+W246+W302+W500</f>
        <v>90000</v>
      </c>
      <c r="X15" s="99">
        <f t="shared" si="22"/>
        <v>314000</v>
      </c>
      <c r="Y15" s="99">
        <f t="shared" si="23"/>
        <v>18.486900206064174</v>
      </c>
      <c r="AA15" s="99">
        <f t="shared" ref="AA15:AB18" si="40">AA16</f>
        <v>173000</v>
      </c>
      <c r="AB15" s="99">
        <f t="shared" si="40"/>
        <v>168500</v>
      </c>
      <c r="AC15" s="99">
        <f>AC556+AC16+AC246+AC302+AC500</f>
        <v>148000</v>
      </c>
      <c r="AD15" s="99">
        <f t="shared" si="24"/>
        <v>489500</v>
      </c>
      <c r="AE15" s="99">
        <f t="shared" si="25"/>
        <v>28.819546658816602</v>
      </c>
      <c r="AG15" s="99">
        <f t="shared" si="26"/>
        <v>803500</v>
      </c>
      <c r="AH15" s="99">
        <f t="shared" si="27"/>
        <v>47.306446864880776</v>
      </c>
      <c r="AJ15" s="99">
        <f t="shared" ref="AJ15:AK18" si="41">AJ16</f>
        <v>169000</v>
      </c>
      <c r="AK15" s="99">
        <f t="shared" si="41"/>
        <v>168000</v>
      </c>
      <c r="AL15" s="99">
        <f>AL556+AL16+AL246+AL302+AL500</f>
        <v>168000</v>
      </c>
      <c r="AM15" s="99">
        <f t="shared" si="28"/>
        <v>505000</v>
      </c>
      <c r="AN15" s="99">
        <f t="shared" si="29"/>
        <v>29.732116573447158</v>
      </c>
      <c r="AP15" s="99">
        <f t="shared" ref="AP15:AQ18" si="42">AP16</f>
        <v>140000</v>
      </c>
      <c r="AQ15" s="99">
        <f t="shared" si="42"/>
        <v>140000</v>
      </c>
      <c r="AR15" s="99">
        <f>AR556+AR16+AR246+AR302+AR500</f>
        <v>110000</v>
      </c>
      <c r="AS15" s="99">
        <f t="shared" si="30"/>
        <v>390000</v>
      </c>
      <c r="AT15" s="99">
        <f t="shared" si="31"/>
        <v>22.961436561672063</v>
      </c>
      <c r="AV15" s="99">
        <f t="shared" si="32"/>
        <v>895000</v>
      </c>
      <c r="AW15" s="99">
        <f t="shared" si="33"/>
        <v>52.693553135119224</v>
      </c>
      <c r="AY15" s="99">
        <f t="shared" si="21"/>
        <v>1698500</v>
      </c>
      <c r="AZ15" s="99">
        <f t="shared" si="34"/>
        <v>100</v>
      </c>
      <c r="BB15" s="494">
        <f t="shared" si="35"/>
        <v>0</v>
      </c>
      <c r="BC15" s="495">
        <f t="shared" si="36"/>
        <v>0</v>
      </c>
      <c r="BD15" s="495">
        <f t="shared" si="37"/>
        <v>1698500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6</v>
      </c>
      <c r="G16" s="79"/>
      <c r="H16" s="80"/>
      <c r="I16" s="81"/>
      <c r="J16" s="78"/>
      <c r="K16" s="82"/>
      <c r="L16" s="83"/>
      <c r="M16" s="77"/>
      <c r="N16" s="101" t="s">
        <v>149</v>
      </c>
      <c r="O16" s="102">
        <v>994000</v>
      </c>
      <c r="P16" s="103">
        <f t="shared" si="38"/>
        <v>1698500</v>
      </c>
      <c r="Q16" s="125">
        <f t="shared" si="38"/>
        <v>1892500</v>
      </c>
      <c r="R16" s="126">
        <f t="shared" si="38"/>
        <v>2069500</v>
      </c>
      <c r="S16" s="103">
        <f t="shared" si="38"/>
        <v>1698500</v>
      </c>
      <c r="T16" s="103"/>
      <c r="U16" s="103">
        <f t="shared" si="39"/>
        <v>140000</v>
      </c>
      <c r="V16" s="103">
        <f t="shared" si="39"/>
        <v>84000</v>
      </c>
      <c r="W16" s="103">
        <f>W557+W17+W247+W303+W501</f>
        <v>90000</v>
      </c>
      <c r="X16" s="103">
        <f t="shared" si="22"/>
        <v>314000</v>
      </c>
      <c r="Y16" s="103">
        <f t="shared" si="23"/>
        <v>18.486900206064174</v>
      </c>
      <c r="AA16" s="103">
        <f t="shared" si="40"/>
        <v>173000</v>
      </c>
      <c r="AB16" s="103">
        <f t="shared" si="40"/>
        <v>168500</v>
      </c>
      <c r="AC16" s="103">
        <f>AC557+AC17+AC247+AC303+AC501</f>
        <v>148000</v>
      </c>
      <c r="AD16" s="103">
        <f t="shared" si="24"/>
        <v>489500</v>
      </c>
      <c r="AE16" s="103">
        <f t="shared" si="25"/>
        <v>28.819546658816602</v>
      </c>
      <c r="AG16" s="103">
        <f t="shared" si="26"/>
        <v>803500</v>
      </c>
      <c r="AH16" s="103">
        <f t="shared" si="27"/>
        <v>47.306446864880776</v>
      </c>
      <c r="AJ16" s="103">
        <f t="shared" si="41"/>
        <v>169000</v>
      </c>
      <c r="AK16" s="103">
        <f t="shared" si="41"/>
        <v>168000</v>
      </c>
      <c r="AL16" s="103">
        <f>AL557+AL17+AL247+AL303+AL501</f>
        <v>168000</v>
      </c>
      <c r="AM16" s="103">
        <f t="shared" si="28"/>
        <v>505000</v>
      </c>
      <c r="AN16" s="103">
        <f t="shared" si="29"/>
        <v>29.732116573447158</v>
      </c>
      <c r="AP16" s="103">
        <f t="shared" si="42"/>
        <v>140000</v>
      </c>
      <c r="AQ16" s="103">
        <f t="shared" si="42"/>
        <v>140000</v>
      </c>
      <c r="AR16" s="103">
        <f>AR557+AR17+AR247+AR303+AR501</f>
        <v>110000</v>
      </c>
      <c r="AS16" s="103">
        <f t="shared" si="30"/>
        <v>390000</v>
      </c>
      <c r="AT16" s="103">
        <f t="shared" si="31"/>
        <v>22.961436561672063</v>
      </c>
      <c r="AV16" s="103">
        <f t="shared" si="32"/>
        <v>895000</v>
      </c>
      <c r="AW16" s="103">
        <f t="shared" si="33"/>
        <v>52.693553135119224</v>
      </c>
      <c r="AY16" s="103">
        <f t="shared" si="21"/>
        <v>1698500</v>
      </c>
      <c r="AZ16" s="103">
        <f t="shared" si="34"/>
        <v>100</v>
      </c>
      <c r="BB16" s="102">
        <f t="shared" si="35"/>
        <v>0</v>
      </c>
      <c r="BC16" s="103">
        <f t="shared" si="36"/>
        <v>0</v>
      </c>
      <c r="BD16" s="103">
        <f t="shared" si="37"/>
        <v>1698500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0</v>
      </c>
      <c r="H17" s="105"/>
      <c r="I17" s="81"/>
      <c r="J17" s="78"/>
      <c r="K17" s="82"/>
      <c r="L17" s="83"/>
      <c r="M17" s="77"/>
      <c r="N17" s="101" t="s">
        <v>149</v>
      </c>
      <c r="O17" s="102">
        <v>994000</v>
      </c>
      <c r="P17" s="103">
        <f t="shared" si="38"/>
        <v>1698500</v>
      </c>
      <c r="Q17" s="125">
        <f t="shared" si="38"/>
        <v>1892500</v>
      </c>
      <c r="R17" s="126">
        <f t="shared" si="38"/>
        <v>2069500</v>
      </c>
      <c r="S17" s="103">
        <f t="shared" si="38"/>
        <v>1698500</v>
      </c>
      <c r="T17" s="103"/>
      <c r="U17" s="103">
        <f t="shared" si="39"/>
        <v>140000</v>
      </c>
      <c r="V17" s="103">
        <f t="shared" si="39"/>
        <v>84000</v>
      </c>
      <c r="W17" s="103">
        <f>W558+W18+W248+W304+W502</f>
        <v>90000</v>
      </c>
      <c r="X17" s="103">
        <f t="shared" si="22"/>
        <v>314000</v>
      </c>
      <c r="Y17" s="103">
        <f t="shared" si="23"/>
        <v>18.486900206064174</v>
      </c>
      <c r="AA17" s="103">
        <f t="shared" si="40"/>
        <v>173000</v>
      </c>
      <c r="AB17" s="103">
        <f t="shared" si="40"/>
        <v>168500</v>
      </c>
      <c r="AC17" s="103">
        <f>AC558+AC18+AC248+AC304+AC502</f>
        <v>148000</v>
      </c>
      <c r="AD17" s="103">
        <f t="shared" si="24"/>
        <v>489500</v>
      </c>
      <c r="AE17" s="103">
        <f t="shared" si="25"/>
        <v>28.819546658816602</v>
      </c>
      <c r="AG17" s="103">
        <f t="shared" si="26"/>
        <v>803500</v>
      </c>
      <c r="AH17" s="103">
        <f t="shared" si="27"/>
        <v>47.306446864880776</v>
      </c>
      <c r="AJ17" s="103">
        <f t="shared" si="41"/>
        <v>169000</v>
      </c>
      <c r="AK17" s="103">
        <f t="shared" si="41"/>
        <v>168000</v>
      </c>
      <c r="AL17" s="103">
        <f>AL558+AL18+AL248+AL304+AL502</f>
        <v>168000</v>
      </c>
      <c r="AM17" s="103">
        <f t="shared" si="28"/>
        <v>505000</v>
      </c>
      <c r="AN17" s="103">
        <f t="shared" si="29"/>
        <v>29.732116573447158</v>
      </c>
      <c r="AP17" s="103">
        <f t="shared" si="42"/>
        <v>140000</v>
      </c>
      <c r="AQ17" s="103">
        <f t="shared" si="42"/>
        <v>140000</v>
      </c>
      <c r="AR17" s="103">
        <f>AR558+AR18+AR248+AR304+AR502</f>
        <v>110000</v>
      </c>
      <c r="AS17" s="103">
        <f t="shared" si="30"/>
        <v>390000</v>
      </c>
      <c r="AT17" s="103">
        <f t="shared" si="31"/>
        <v>22.961436561672063</v>
      </c>
      <c r="AV17" s="103">
        <f t="shared" si="32"/>
        <v>895000</v>
      </c>
      <c r="AW17" s="103">
        <f t="shared" si="33"/>
        <v>52.693553135119224</v>
      </c>
      <c r="AY17" s="103">
        <f t="shared" si="21"/>
        <v>1698500</v>
      </c>
      <c r="AZ17" s="103">
        <f t="shared" si="34"/>
        <v>100</v>
      </c>
      <c r="BB17" s="102">
        <f t="shared" si="35"/>
        <v>0</v>
      </c>
      <c r="BC17" s="103">
        <f t="shared" si="36"/>
        <v>0</v>
      </c>
      <c r="BD17" s="103">
        <f t="shared" si="37"/>
        <v>1698500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149</v>
      </c>
      <c r="O18" s="102">
        <v>994000</v>
      </c>
      <c r="P18" s="103">
        <f t="shared" si="38"/>
        <v>1698500</v>
      </c>
      <c r="Q18" s="125">
        <f t="shared" si="38"/>
        <v>1892500</v>
      </c>
      <c r="R18" s="126">
        <f t="shared" si="38"/>
        <v>2069500</v>
      </c>
      <c r="S18" s="103">
        <f t="shared" si="38"/>
        <v>1698500</v>
      </c>
      <c r="T18" s="103"/>
      <c r="U18" s="103">
        <f t="shared" si="39"/>
        <v>140000</v>
      </c>
      <c r="V18" s="103">
        <f t="shared" si="39"/>
        <v>84000</v>
      </c>
      <c r="W18" s="103">
        <f>W559+W19+W249+W305+W503</f>
        <v>90000</v>
      </c>
      <c r="X18" s="103">
        <f t="shared" si="22"/>
        <v>314000</v>
      </c>
      <c r="Y18" s="103">
        <f t="shared" si="23"/>
        <v>18.486900206064174</v>
      </c>
      <c r="AA18" s="103">
        <f t="shared" si="40"/>
        <v>173000</v>
      </c>
      <c r="AB18" s="103">
        <f t="shared" si="40"/>
        <v>168500</v>
      </c>
      <c r="AC18" s="103">
        <f>AC559+AC19+AC249+AC305+AC503</f>
        <v>148000</v>
      </c>
      <c r="AD18" s="103">
        <f t="shared" si="24"/>
        <v>489500</v>
      </c>
      <c r="AE18" s="103">
        <f t="shared" si="25"/>
        <v>28.819546658816602</v>
      </c>
      <c r="AG18" s="103">
        <f t="shared" si="26"/>
        <v>803500</v>
      </c>
      <c r="AH18" s="103">
        <f t="shared" si="27"/>
        <v>47.306446864880776</v>
      </c>
      <c r="AJ18" s="103">
        <f t="shared" si="41"/>
        <v>169000</v>
      </c>
      <c r="AK18" s="103">
        <f t="shared" si="41"/>
        <v>168000</v>
      </c>
      <c r="AL18" s="103">
        <f>AL559+AL19+AL249+AL305+AL503</f>
        <v>168000</v>
      </c>
      <c r="AM18" s="103">
        <f t="shared" si="28"/>
        <v>505000</v>
      </c>
      <c r="AN18" s="103">
        <f t="shared" si="29"/>
        <v>29.732116573447158</v>
      </c>
      <c r="AP18" s="103">
        <f t="shared" si="42"/>
        <v>140000</v>
      </c>
      <c r="AQ18" s="103">
        <f t="shared" si="42"/>
        <v>140000</v>
      </c>
      <c r="AR18" s="103">
        <f>AR559+AR19+AR249+AR305+AR503</f>
        <v>110000</v>
      </c>
      <c r="AS18" s="103">
        <f t="shared" si="30"/>
        <v>390000</v>
      </c>
      <c r="AT18" s="103">
        <f t="shared" si="31"/>
        <v>22.961436561672063</v>
      </c>
      <c r="AV18" s="103">
        <f t="shared" si="32"/>
        <v>895000</v>
      </c>
      <c r="AW18" s="103">
        <f t="shared" si="33"/>
        <v>52.693553135119224</v>
      </c>
      <c r="AY18" s="103">
        <f t="shared" si="21"/>
        <v>1698500</v>
      </c>
      <c r="AZ18" s="103">
        <f t="shared" si="34"/>
        <v>100</v>
      </c>
      <c r="BB18" s="102">
        <f t="shared" si="35"/>
        <v>0</v>
      </c>
      <c r="BC18" s="103">
        <f t="shared" si="36"/>
        <v>0</v>
      </c>
      <c r="BD18" s="103">
        <f t="shared" si="37"/>
        <v>1698500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994000</v>
      </c>
      <c r="P19" s="121">
        <f>P20+P22+P24</f>
        <v>1698500</v>
      </c>
      <c r="Q19" s="122">
        <f>Q20+Q22+Q24</f>
        <v>1892500</v>
      </c>
      <c r="R19" s="123">
        <f>R20+R22+R24</f>
        <v>2069500</v>
      </c>
      <c r="S19" s="121">
        <f>S20+S22+S24</f>
        <v>1698500</v>
      </c>
      <c r="T19" s="121"/>
      <c r="U19" s="121">
        <f>U20+U22+U24</f>
        <v>140000</v>
      </c>
      <c r="V19" s="121">
        <f>V20+V22+V24</f>
        <v>84000</v>
      </c>
      <c r="W19" s="121">
        <f>W20+W22+W24</f>
        <v>90000</v>
      </c>
      <c r="X19" s="121">
        <f t="shared" si="22"/>
        <v>314000</v>
      </c>
      <c r="Y19" s="121">
        <f t="shared" si="23"/>
        <v>18.486900206064174</v>
      </c>
      <c r="AA19" s="121">
        <f>AA20+AA22+AA24</f>
        <v>173000</v>
      </c>
      <c r="AB19" s="121">
        <f>AB20+AB22+AB24</f>
        <v>168500</v>
      </c>
      <c r="AC19" s="121">
        <f>AC20+AC22+AC24</f>
        <v>148000</v>
      </c>
      <c r="AD19" s="121">
        <f t="shared" si="24"/>
        <v>489500</v>
      </c>
      <c r="AE19" s="121">
        <f t="shared" si="25"/>
        <v>28.819546658816602</v>
      </c>
      <c r="AG19" s="121">
        <f t="shared" si="26"/>
        <v>803500</v>
      </c>
      <c r="AH19" s="121">
        <f t="shared" si="27"/>
        <v>47.306446864880776</v>
      </c>
      <c r="AJ19" s="121">
        <f>AJ20+AJ22+AJ24</f>
        <v>169000</v>
      </c>
      <c r="AK19" s="121">
        <f>AK20+AK22+AK24</f>
        <v>168000</v>
      </c>
      <c r="AL19" s="121">
        <f>AL20+AL22+AL24</f>
        <v>168000</v>
      </c>
      <c r="AM19" s="121">
        <f t="shared" si="28"/>
        <v>505000</v>
      </c>
      <c r="AN19" s="121">
        <f t="shared" si="29"/>
        <v>29.732116573447158</v>
      </c>
      <c r="AP19" s="121">
        <f>AP20+AP22+AP24</f>
        <v>140000</v>
      </c>
      <c r="AQ19" s="121">
        <f>AQ20+AQ22+AQ24</f>
        <v>140000</v>
      </c>
      <c r="AR19" s="121">
        <f>AR20+AR22+AR24</f>
        <v>110000</v>
      </c>
      <c r="AS19" s="121">
        <f>AS20+AS22+AS24</f>
        <v>390000</v>
      </c>
      <c r="AT19" s="121">
        <f t="shared" si="31"/>
        <v>22.961436561672063</v>
      </c>
      <c r="AV19" s="121">
        <f>AV20+AV22+AV24</f>
        <v>895000</v>
      </c>
      <c r="AW19" s="121">
        <f t="shared" si="33"/>
        <v>52.693553135119224</v>
      </c>
      <c r="AY19" s="121">
        <f>AY20+AY22+AY24</f>
        <v>1698500</v>
      </c>
      <c r="AZ19" s="121">
        <f t="shared" si="34"/>
        <v>100</v>
      </c>
      <c r="BB19" s="120">
        <f t="shared" si="35"/>
        <v>0</v>
      </c>
      <c r="BC19" s="121">
        <f t="shared" si="36"/>
        <v>0</v>
      </c>
      <c r="BD19" s="121">
        <f t="shared" si="37"/>
        <v>1698500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816000</v>
      </c>
      <c r="P20" s="103">
        <f>P21</f>
        <v>1480000</v>
      </c>
      <c r="Q20" s="125">
        <f>Q21</f>
        <v>1655000</v>
      </c>
      <c r="R20" s="126">
        <f>R21</f>
        <v>1813000</v>
      </c>
      <c r="S20" s="103">
        <f>S21</f>
        <v>1480000</v>
      </c>
      <c r="T20" s="103"/>
      <c r="U20" s="103">
        <f>U21</f>
        <v>120000</v>
      </c>
      <c r="V20" s="103">
        <f>V21</f>
        <v>70000</v>
      </c>
      <c r="W20" s="103">
        <f>W21</f>
        <v>70000</v>
      </c>
      <c r="X20" s="103">
        <f t="shared" si="22"/>
        <v>260000</v>
      </c>
      <c r="Y20" s="103">
        <f t="shared" si="23"/>
        <v>17.567567567567568</v>
      </c>
      <c r="AA20" s="103">
        <f>AA21</f>
        <v>150000</v>
      </c>
      <c r="AB20" s="103">
        <f>AB21</f>
        <v>150000</v>
      </c>
      <c r="AC20" s="103">
        <f>AC21</f>
        <v>130000</v>
      </c>
      <c r="AD20" s="103">
        <f t="shared" si="24"/>
        <v>430000</v>
      </c>
      <c r="AE20" s="170">
        <f>AD20/(P20/100)</f>
        <v>29.054054054054053</v>
      </c>
      <c r="AG20" s="103">
        <f t="shared" si="26"/>
        <v>690000</v>
      </c>
      <c r="AH20" s="103">
        <f t="shared" si="27"/>
        <v>46.621621621621621</v>
      </c>
      <c r="AJ20" s="103">
        <f>AJ21</f>
        <v>150000</v>
      </c>
      <c r="AK20" s="103">
        <f>AK21</f>
        <v>150000</v>
      </c>
      <c r="AL20" s="103">
        <f>AL21</f>
        <v>150000</v>
      </c>
      <c r="AM20" s="103">
        <f t="shared" si="28"/>
        <v>450000</v>
      </c>
      <c r="AN20" s="170">
        <f>AM20/(P20/100)</f>
        <v>30.405405405405407</v>
      </c>
      <c r="AP20" s="103">
        <f>AP21</f>
        <v>120000</v>
      </c>
      <c r="AQ20" s="103">
        <f>AQ21</f>
        <v>120000</v>
      </c>
      <c r="AR20" s="103">
        <f>AR21</f>
        <v>100000</v>
      </c>
      <c r="AS20" s="103">
        <f>AS21</f>
        <v>340000</v>
      </c>
      <c r="AT20" s="170">
        <f>AS20/(P20/100)</f>
        <v>22.972972972972972</v>
      </c>
      <c r="AV20" s="103">
        <f t="shared" si="32"/>
        <v>790000</v>
      </c>
      <c r="AW20" s="103">
        <f t="shared" si="33"/>
        <v>53.378378378378379</v>
      </c>
      <c r="AY20" s="103">
        <f t="shared" ref="AY20:AY28" si="43">AG20+AV20</f>
        <v>1480000</v>
      </c>
      <c r="AZ20" s="103">
        <f t="shared" si="34"/>
        <v>100</v>
      </c>
      <c r="BB20" s="102">
        <f t="shared" si="35"/>
        <v>0</v>
      </c>
      <c r="BC20" s="103">
        <f t="shared" si="36"/>
        <v>0</v>
      </c>
      <c r="BD20" s="103">
        <f t="shared" si="37"/>
        <v>1480000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816000</v>
      </c>
      <c r="P21" s="117">
        <v>1480000</v>
      </c>
      <c r="Q21" s="117">
        <v>1655000</v>
      </c>
      <c r="R21" s="117">
        <v>1813000</v>
      </c>
      <c r="S21" s="117">
        <v>1480000</v>
      </c>
      <c r="T21" s="117"/>
      <c r="U21" s="160">
        <v>120000</v>
      </c>
      <c r="V21" s="160">
        <v>70000</v>
      </c>
      <c r="W21" s="160">
        <v>70000</v>
      </c>
      <c r="X21" s="117">
        <f>U21+V21+W21</f>
        <v>260000</v>
      </c>
      <c r="Y21" s="117">
        <f>X21/(S21/100)</f>
        <v>17.567567567567568</v>
      </c>
      <c r="AA21" s="160">
        <v>150000</v>
      </c>
      <c r="AB21" s="160">
        <v>150000</v>
      </c>
      <c r="AC21" s="160">
        <v>130000</v>
      </c>
      <c r="AD21" s="117">
        <f t="shared" si="24"/>
        <v>430000</v>
      </c>
      <c r="AE21" s="170">
        <f>AD21/(P21/100)</f>
        <v>29.054054054054053</v>
      </c>
      <c r="AG21" s="117">
        <f>X21+AD21</f>
        <v>690000</v>
      </c>
      <c r="AH21" s="117">
        <f>AG21/(S21/100)</f>
        <v>46.621621621621621</v>
      </c>
      <c r="AJ21" s="160">
        <v>150000</v>
      </c>
      <c r="AK21" s="160">
        <v>150000</v>
      </c>
      <c r="AL21" s="160">
        <v>150000</v>
      </c>
      <c r="AM21" s="117">
        <f t="shared" si="28"/>
        <v>450000</v>
      </c>
      <c r="AN21" s="170">
        <f>AM21/(P21/100)</f>
        <v>30.405405405405407</v>
      </c>
      <c r="AP21" s="160">
        <v>120000</v>
      </c>
      <c r="AQ21" s="160">
        <v>120000</v>
      </c>
      <c r="AR21" s="160">
        <v>100000</v>
      </c>
      <c r="AS21" s="117">
        <f>AP21+AQ21+AR21</f>
        <v>340000</v>
      </c>
      <c r="AT21" s="170">
        <f>AS21/(P21/100)</f>
        <v>22.972972972972972</v>
      </c>
      <c r="AV21" s="117">
        <f>AM21+AS21</f>
        <v>790000</v>
      </c>
      <c r="AW21" s="117">
        <f>AV21/(S21/100)</f>
        <v>53.378378378378379</v>
      </c>
      <c r="AY21" s="117">
        <f>AG21+AV21</f>
        <v>1480000</v>
      </c>
      <c r="AZ21" s="117">
        <f>AY21/(S21/100)</f>
        <v>100</v>
      </c>
      <c r="BB21" s="117">
        <f t="shared" si="35"/>
        <v>0</v>
      </c>
      <c r="BC21" s="117">
        <f t="shared" si="36"/>
        <v>0</v>
      </c>
      <c r="BD21" s="117">
        <f t="shared" si="37"/>
        <v>1480000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124" t="s">
        <v>64</v>
      </c>
      <c r="K22" s="82"/>
      <c r="L22" s="83"/>
      <c r="M22" s="77"/>
      <c r="N22" s="101" t="s">
        <v>65</v>
      </c>
      <c r="O22" s="103">
        <v>160000</v>
      </c>
      <c r="P22" s="103">
        <f>P23</f>
        <v>204000</v>
      </c>
      <c r="Q22" s="125">
        <f>Q23</f>
        <v>223000</v>
      </c>
      <c r="R22" s="126">
        <f>R23</f>
        <v>242000</v>
      </c>
      <c r="S22" s="103">
        <f>S23</f>
        <v>204000</v>
      </c>
      <c r="T22" s="103"/>
      <c r="U22" s="103">
        <f>U23</f>
        <v>20000</v>
      </c>
      <c r="V22" s="103">
        <f>V23</f>
        <v>14000</v>
      </c>
      <c r="W22" s="103">
        <f>W23</f>
        <v>15000</v>
      </c>
      <c r="X22" s="103">
        <f t="shared" si="22"/>
        <v>49000</v>
      </c>
      <c r="Y22" s="103">
        <f t="shared" si="23"/>
        <v>24.019607843137255</v>
      </c>
      <c r="AA22" s="103">
        <f>AA23</f>
        <v>17000</v>
      </c>
      <c r="AB22" s="103">
        <f>AB23</f>
        <v>17000</v>
      </c>
      <c r="AC22" s="103">
        <f>AC23</f>
        <v>17000</v>
      </c>
      <c r="AD22" s="103">
        <f t="shared" si="24"/>
        <v>51000</v>
      </c>
      <c r="AE22" s="170">
        <f>AD22/(P22/100)</f>
        <v>25</v>
      </c>
      <c r="AG22" s="103">
        <f t="shared" si="26"/>
        <v>100000</v>
      </c>
      <c r="AH22" s="103">
        <f t="shared" si="27"/>
        <v>49.019607843137258</v>
      </c>
      <c r="AJ22" s="103">
        <f>AJ23</f>
        <v>18000</v>
      </c>
      <c r="AK22" s="103">
        <f>AK23</f>
        <v>18000</v>
      </c>
      <c r="AL22" s="103">
        <f>AL23</f>
        <v>18000</v>
      </c>
      <c r="AM22" s="103">
        <f t="shared" si="28"/>
        <v>54000</v>
      </c>
      <c r="AN22" s="170">
        <f>AM22/(P22/100)</f>
        <v>26.470588235294116</v>
      </c>
      <c r="AP22" s="103">
        <f>AP23</f>
        <v>20000</v>
      </c>
      <c r="AQ22" s="103">
        <f>AQ23</f>
        <v>20000</v>
      </c>
      <c r="AR22" s="103">
        <f>AR23</f>
        <v>10000</v>
      </c>
      <c r="AS22" s="103">
        <f t="shared" si="30"/>
        <v>50000</v>
      </c>
      <c r="AT22" s="170">
        <f>AS22/(P22/100)</f>
        <v>24.509803921568629</v>
      </c>
      <c r="AV22" s="103">
        <f t="shared" si="32"/>
        <v>104000</v>
      </c>
      <c r="AW22" s="103">
        <f t="shared" si="33"/>
        <v>50.980392156862742</v>
      </c>
      <c r="AY22" s="103">
        <f t="shared" si="43"/>
        <v>204000</v>
      </c>
      <c r="AZ22" s="103">
        <f t="shared" si="34"/>
        <v>100</v>
      </c>
      <c r="BB22" s="102">
        <f t="shared" si="35"/>
        <v>0</v>
      </c>
      <c r="BC22" s="103">
        <f t="shared" si="36"/>
        <v>0</v>
      </c>
      <c r="BD22" s="103">
        <f t="shared" si="37"/>
        <v>204000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1</v>
      </c>
      <c r="L23" s="83"/>
      <c r="M23" s="77"/>
      <c r="N23" s="128" t="s">
        <v>62</v>
      </c>
      <c r="O23" s="117">
        <v>160000</v>
      </c>
      <c r="P23" s="117">
        <v>204000</v>
      </c>
      <c r="Q23" s="117">
        <v>223000</v>
      </c>
      <c r="R23" s="117">
        <v>242000</v>
      </c>
      <c r="S23" s="117">
        <v>204000</v>
      </c>
      <c r="T23" s="117"/>
      <c r="U23" s="160">
        <v>20000</v>
      </c>
      <c r="V23" s="160">
        <v>14000</v>
      </c>
      <c r="W23" s="160">
        <v>15000</v>
      </c>
      <c r="X23" s="117">
        <f t="shared" si="22"/>
        <v>49000</v>
      </c>
      <c r="Y23" s="117">
        <f t="shared" si="23"/>
        <v>24.019607843137255</v>
      </c>
      <c r="AA23" s="160">
        <v>17000</v>
      </c>
      <c r="AB23" s="160">
        <v>17000</v>
      </c>
      <c r="AC23" s="160">
        <v>17000</v>
      </c>
      <c r="AD23" s="117">
        <f t="shared" si="24"/>
        <v>51000</v>
      </c>
      <c r="AE23" s="170">
        <f>AD23/(P23/100)</f>
        <v>25</v>
      </c>
      <c r="AG23" s="117">
        <f t="shared" si="26"/>
        <v>100000</v>
      </c>
      <c r="AH23" s="117">
        <f t="shared" si="27"/>
        <v>49.019607843137258</v>
      </c>
      <c r="AJ23" s="160">
        <v>18000</v>
      </c>
      <c r="AK23" s="160">
        <v>18000</v>
      </c>
      <c r="AL23" s="160">
        <v>18000</v>
      </c>
      <c r="AM23" s="117">
        <f t="shared" si="28"/>
        <v>54000</v>
      </c>
      <c r="AN23" s="170">
        <f>AM23/(P23/100)</f>
        <v>26.470588235294116</v>
      </c>
      <c r="AP23" s="160">
        <v>20000</v>
      </c>
      <c r="AQ23" s="160">
        <v>20000</v>
      </c>
      <c r="AR23" s="160">
        <v>10000</v>
      </c>
      <c r="AS23" s="117">
        <f t="shared" si="30"/>
        <v>50000</v>
      </c>
      <c r="AT23" s="170">
        <f>AS23/(P23/100)</f>
        <v>24.509803921568629</v>
      </c>
      <c r="AV23" s="117">
        <f t="shared" si="32"/>
        <v>104000</v>
      </c>
      <c r="AW23" s="117">
        <f t="shared" si="33"/>
        <v>50.980392156862742</v>
      </c>
      <c r="AY23" s="117">
        <f t="shared" si="43"/>
        <v>204000</v>
      </c>
      <c r="AZ23" s="117">
        <f t="shared" si="34"/>
        <v>100</v>
      </c>
      <c r="BB23" s="117">
        <f t="shared" si="35"/>
        <v>0</v>
      </c>
      <c r="BC23" s="117">
        <f t="shared" si="36"/>
        <v>0</v>
      </c>
      <c r="BD23" s="117">
        <f t="shared" si="37"/>
        <v>204000</v>
      </c>
      <c r="BE23" s="93"/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52</v>
      </c>
      <c r="K24" s="82"/>
      <c r="L24" s="83"/>
      <c r="M24" s="77"/>
      <c r="N24" s="101" t="s">
        <v>53</v>
      </c>
      <c r="O24" s="102">
        <v>18000</v>
      </c>
      <c r="P24" s="103">
        <f>P25+P26+P27+P28</f>
        <v>14500</v>
      </c>
      <c r="Q24" s="125">
        <f>Q25+Q26+Q27+Q28</f>
        <v>14500</v>
      </c>
      <c r="R24" s="126">
        <f>R25+R26+R27+R28</f>
        <v>14500</v>
      </c>
      <c r="S24" s="103">
        <f>S25+S26+S27+S28</f>
        <v>14500</v>
      </c>
      <c r="T24" s="103"/>
      <c r="U24" s="103">
        <f>U25+U26+U27+U28</f>
        <v>0</v>
      </c>
      <c r="V24" s="103">
        <f>V25+V26+V27+V28</f>
        <v>0</v>
      </c>
      <c r="W24" s="103">
        <f>W25+W26+W27+W28</f>
        <v>5000</v>
      </c>
      <c r="X24" s="103">
        <f t="shared" si="22"/>
        <v>5000</v>
      </c>
      <c r="Y24" s="103">
        <f t="shared" si="23"/>
        <v>34.482758620689658</v>
      </c>
      <c r="AA24" s="103">
        <f>AA25+AA26+AA27+AA28</f>
        <v>6000</v>
      </c>
      <c r="AB24" s="103">
        <f>AB25+AB26+AB27+AB28</f>
        <v>1500</v>
      </c>
      <c r="AC24" s="103">
        <f>AC25+AC26+AC27+AC28</f>
        <v>1000</v>
      </c>
      <c r="AD24" s="103">
        <f t="shared" si="24"/>
        <v>8500</v>
      </c>
      <c r="AE24" s="103">
        <f>AD24/(S24/100)</f>
        <v>58.620689655172413</v>
      </c>
      <c r="AG24" s="103">
        <f t="shared" si="26"/>
        <v>13500</v>
      </c>
      <c r="AH24" s="103">
        <f t="shared" si="27"/>
        <v>93.103448275862064</v>
      </c>
      <c r="AJ24" s="103">
        <f>AJ25+AJ26+AJ27+AJ28</f>
        <v>1000</v>
      </c>
      <c r="AK24" s="103">
        <f>AK25+AK26+AK27+AK28</f>
        <v>0</v>
      </c>
      <c r="AL24" s="103">
        <f>AL25+AL26+AL27+AL28</f>
        <v>0</v>
      </c>
      <c r="AM24" s="103">
        <f t="shared" si="28"/>
        <v>1000</v>
      </c>
      <c r="AN24" s="103">
        <f>AM24/(S24/100)</f>
        <v>6.8965517241379306</v>
      </c>
      <c r="AP24" s="103">
        <f>AP25+AP26+AP27+AP28</f>
        <v>0</v>
      </c>
      <c r="AQ24" s="103">
        <f>AQ25+AQ26+AQ27+AQ28</f>
        <v>0</v>
      </c>
      <c r="AR24" s="103">
        <f>AR25+AR26+AR27+AR28</f>
        <v>0</v>
      </c>
      <c r="AS24" s="103">
        <f t="shared" si="30"/>
        <v>0</v>
      </c>
      <c r="AT24" s="103">
        <f>AS24/(S24/100)</f>
        <v>0</v>
      </c>
      <c r="AV24" s="103">
        <f t="shared" si="32"/>
        <v>1000</v>
      </c>
      <c r="AW24" s="103">
        <f t="shared" si="33"/>
        <v>6.8965517241379306</v>
      </c>
      <c r="AY24" s="103">
        <f t="shared" si="43"/>
        <v>14500</v>
      </c>
      <c r="AZ24" s="103">
        <f t="shared" si="34"/>
        <v>100</v>
      </c>
      <c r="BB24" s="102">
        <f t="shared" si="35"/>
        <v>0</v>
      </c>
      <c r="BC24" s="103">
        <f t="shared" si="36"/>
        <v>0</v>
      </c>
      <c r="BD24" s="103">
        <f t="shared" si="37"/>
        <v>14500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2</v>
      </c>
      <c r="L25" s="83"/>
      <c r="M25" s="77"/>
      <c r="N25" s="128" t="s">
        <v>54</v>
      </c>
      <c r="O25" s="129">
        <v>6000</v>
      </c>
      <c r="P25" s="117">
        <v>7000</v>
      </c>
      <c r="Q25" s="117">
        <v>7000</v>
      </c>
      <c r="R25" s="117">
        <v>7000</v>
      </c>
      <c r="S25" s="117">
        <v>7000</v>
      </c>
      <c r="T25" s="117"/>
      <c r="U25" s="117"/>
      <c r="V25" s="117"/>
      <c r="W25" s="117">
        <v>2000</v>
      </c>
      <c r="X25" s="117">
        <f t="shared" si="22"/>
        <v>2000</v>
      </c>
      <c r="Y25" s="117">
        <f t="shared" si="23"/>
        <v>28.571428571428573</v>
      </c>
      <c r="AA25" s="117">
        <v>3000</v>
      </c>
      <c r="AB25" s="117">
        <v>1000</v>
      </c>
      <c r="AC25" s="117">
        <v>1000</v>
      </c>
      <c r="AD25" s="117">
        <f t="shared" si="24"/>
        <v>5000</v>
      </c>
      <c r="AE25" s="117">
        <f>AD25/(S25/100)</f>
        <v>71.428571428571431</v>
      </c>
      <c r="AG25" s="117">
        <f t="shared" si="26"/>
        <v>7000</v>
      </c>
      <c r="AH25" s="117">
        <f t="shared" si="27"/>
        <v>100</v>
      </c>
      <c r="AJ25" s="117"/>
      <c r="AK25" s="117"/>
      <c r="AL25" s="117"/>
      <c r="AM25" s="117">
        <f t="shared" si="28"/>
        <v>0</v>
      </c>
      <c r="AN25" s="117">
        <f>AM25/(S25/100)</f>
        <v>0</v>
      </c>
      <c r="AP25" s="117"/>
      <c r="AQ25" s="117"/>
      <c r="AR25" s="117"/>
      <c r="AS25" s="117">
        <f t="shared" si="30"/>
        <v>0</v>
      </c>
      <c r="AT25" s="117">
        <f>AS25/(S25/100)</f>
        <v>0</v>
      </c>
      <c r="AV25" s="117">
        <f t="shared" si="32"/>
        <v>0</v>
      </c>
      <c r="AW25" s="117">
        <f t="shared" si="33"/>
        <v>0</v>
      </c>
      <c r="AY25" s="117">
        <f t="shared" si="43"/>
        <v>7000</v>
      </c>
      <c r="AZ25" s="117">
        <f t="shared" si="34"/>
        <v>100</v>
      </c>
      <c r="BB25" s="117">
        <f t="shared" si="35"/>
        <v>0</v>
      </c>
      <c r="BC25" s="117">
        <f t="shared" si="36"/>
        <v>0</v>
      </c>
      <c r="BD25" s="117">
        <f t="shared" si="37"/>
        <v>7000</v>
      </c>
      <c r="BE25" s="93"/>
    </row>
    <row r="26" spans="1:57" ht="24.95" customHeight="1" x14ac:dyDescent="0.2">
      <c r="A26" s="377"/>
      <c r="B26" s="198"/>
      <c r="C26" s="198"/>
      <c r="D26" s="157"/>
      <c r="E26" s="154"/>
      <c r="F26" s="198"/>
      <c r="G26" s="199"/>
      <c r="H26" s="200"/>
      <c r="I26" s="201"/>
      <c r="J26" s="154"/>
      <c r="K26" s="155">
        <v>3</v>
      </c>
      <c r="L26" s="156"/>
      <c r="M26" s="157"/>
      <c r="N26" s="158" t="s">
        <v>66</v>
      </c>
      <c r="O26" s="159">
        <v>3000</v>
      </c>
      <c r="P26" s="117">
        <v>2500</v>
      </c>
      <c r="Q26" s="117">
        <v>2500</v>
      </c>
      <c r="R26" s="117">
        <v>2500</v>
      </c>
      <c r="S26" s="117">
        <v>2500</v>
      </c>
      <c r="T26" s="160"/>
      <c r="U26" s="117"/>
      <c r="V26" s="117"/>
      <c r="W26" s="117">
        <v>1000</v>
      </c>
      <c r="X26" s="117">
        <f t="shared" si="22"/>
        <v>1000</v>
      </c>
      <c r="Y26" s="117">
        <f t="shared" si="23"/>
        <v>40</v>
      </c>
      <c r="AA26" s="117"/>
      <c r="AB26" s="117">
        <v>500</v>
      </c>
      <c r="AC26" s="117"/>
      <c r="AD26" s="117">
        <f t="shared" si="24"/>
        <v>500</v>
      </c>
      <c r="AE26" s="117">
        <f>AD26/(S26/100)</f>
        <v>20</v>
      </c>
      <c r="AF26" s="117"/>
      <c r="AG26" s="117">
        <f t="shared" si="26"/>
        <v>1500</v>
      </c>
      <c r="AH26" s="117">
        <f t="shared" si="27"/>
        <v>60</v>
      </c>
      <c r="AI26" s="117"/>
      <c r="AJ26" s="117">
        <v>1000</v>
      </c>
      <c r="AK26" s="117"/>
      <c r="AL26" s="117"/>
      <c r="AM26" s="117">
        <f t="shared" si="28"/>
        <v>1000</v>
      </c>
      <c r="AN26" s="117">
        <f>AM26/(S26/100)</f>
        <v>40</v>
      </c>
      <c r="AO26" s="117"/>
      <c r="AP26" s="117"/>
      <c r="AQ26" s="117"/>
      <c r="AR26" s="117"/>
      <c r="AS26" s="117">
        <f t="shared" si="30"/>
        <v>0</v>
      </c>
      <c r="AT26" s="117">
        <f>AS26/(S26/100)</f>
        <v>0</v>
      </c>
      <c r="AU26" s="117"/>
      <c r="AV26" s="117">
        <f t="shared" si="32"/>
        <v>1000</v>
      </c>
      <c r="AW26" s="117">
        <f t="shared" si="33"/>
        <v>40</v>
      </c>
      <c r="AX26" s="117"/>
      <c r="AY26" s="117">
        <f t="shared" si="43"/>
        <v>2500</v>
      </c>
      <c r="AZ26" s="117">
        <f t="shared" si="34"/>
        <v>100</v>
      </c>
      <c r="BA26" s="117"/>
      <c r="BB26" s="117">
        <f t="shared" si="35"/>
        <v>0</v>
      </c>
      <c r="BC26" s="117">
        <f t="shared" si="36"/>
        <v>0</v>
      </c>
      <c r="BD26" s="117">
        <f t="shared" si="37"/>
        <v>2500</v>
      </c>
      <c r="BE26" s="93"/>
    </row>
    <row r="27" spans="1:57" ht="24.95" customHeight="1" x14ac:dyDescent="0.2">
      <c r="A27" s="377"/>
      <c r="B27" s="198"/>
      <c r="C27" s="198"/>
      <c r="D27" s="157"/>
      <c r="E27" s="154"/>
      <c r="F27" s="198"/>
      <c r="G27" s="199"/>
      <c r="H27" s="200"/>
      <c r="I27" s="201"/>
      <c r="J27" s="154"/>
      <c r="K27" s="155">
        <v>5</v>
      </c>
      <c r="L27" s="156"/>
      <c r="M27" s="157"/>
      <c r="N27" s="158" t="s">
        <v>55</v>
      </c>
      <c r="O27" s="159">
        <v>3000</v>
      </c>
      <c r="P27" s="117">
        <v>3000</v>
      </c>
      <c r="Q27" s="117">
        <v>3000</v>
      </c>
      <c r="R27" s="117">
        <v>3000</v>
      </c>
      <c r="S27" s="117">
        <v>3000</v>
      </c>
      <c r="T27" s="160"/>
      <c r="U27" s="117"/>
      <c r="V27" s="117"/>
      <c r="W27" s="117">
        <v>1500</v>
      </c>
      <c r="X27" s="117">
        <f t="shared" si="22"/>
        <v>1500</v>
      </c>
      <c r="Y27" s="117">
        <f t="shared" si="23"/>
        <v>50</v>
      </c>
      <c r="AA27" s="117">
        <v>1500</v>
      </c>
      <c r="AB27" s="117"/>
      <c r="AC27" s="117"/>
      <c r="AD27" s="117">
        <f t="shared" si="24"/>
        <v>1500</v>
      </c>
      <c r="AE27" s="117">
        <f>AD27/(S27/100)</f>
        <v>50</v>
      </c>
      <c r="AF27" s="117"/>
      <c r="AG27" s="117">
        <f t="shared" si="26"/>
        <v>3000</v>
      </c>
      <c r="AH27" s="117">
        <f t="shared" si="27"/>
        <v>100</v>
      </c>
      <c r="AI27" s="117"/>
      <c r="AJ27" s="117"/>
      <c r="AK27" s="117"/>
      <c r="AL27" s="117"/>
      <c r="AM27" s="117">
        <f t="shared" si="28"/>
        <v>0</v>
      </c>
      <c r="AN27" s="117">
        <f>AM27/(S27/100)</f>
        <v>0</v>
      </c>
      <c r="AO27" s="117"/>
      <c r="AP27" s="117"/>
      <c r="AQ27" s="117"/>
      <c r="AR27" s="117"/>
      <c r="AS27" s="117">
        <f t="shared" si="30"/>
        <v>0</v>
      </c>
      <c r="AT27" s="117">
        <f>AS27/(S27/100)</f>
        <v>0</v>
      </c>
      <c r="AU27" s="117"/>
      <c r="AV27" s="117">
        <f t="shared" si="32"/>
        <v>0</v>
      </c>
      <c r="AW27" s="117">
        <f t="shared" si="33"/>
        <v>0</v>
      </c>
      <c r="AX27" s="117"/>
      <c r="AY27" s="117">
        <f t="shared" si="43"/>
        <v>3000</v>
      </c>
      <c r="AZ27" s="117">
        <f t="shared" si="34"/>
        <v>100</v>
      </c>
      <c r="BA27" s="117"/>
      <c r="BB27" s="117">
        <f t="shared" si="35"/>
        <v>0</v>
      </c>
      <c r="BC27" s="117">
        <f t="shared" si="36"/>
        <v>0</v>
      </c>
      <c r="BD27" s="117">
        <f t="shared" si="37"/>
        <v>3000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7</v>
      </c>
      <c r="L28" s="83"/>
      <c r="M28" s="77"/>
      <c r="N28" s="128" t="s">
        <v>56</v>
      </c>
      <c r="O28" s="129">
        <v>6000</v>
      </c>
      <c r="P28" s="117">
        <v>2000</v>
      </c>
      <c r="Q28" s="117">
        <v>2000</v>
      </c>
      <c r="R28" s="117">
        <v>2000</v>
      </c>
      <c r="S28" s="117">
        <v>2000</v>
      </c>
      <c r="T28" s="117"/>
      <c r="U28" s="117"/>
      <c r="V28" s="117"/>
      <c r="W28" s="117">
        <v>500</v>
      </c>
      <c r="X28" s="117">
        <f t="shared" si="22"/>
        <v>500</v>
      </c>
      <c r="Y28" s="117">
        <f t="shared" si="23"/>
        <v>25</v>
      </c>
      <c r="AA28" s="117">
        <v>1500</v>
      </c>
      <c r="AB28" s="117"/>
      <c r="AC28" s="117"/>
      <c r="AD28" s="117">
        <f t="shared" si="24"/>
        <v>1500</v>
      </c>
      <c r="AE28" s="117">
        <f>AD28/(S28/100)</f>
        <v>75</v>
      </c>
      <c r="AG28" s="117">
        <f t="shared" si="26"/>
        <v>2000</v>
      </c>
      <c r="AH28" s="117">
        <f t="shared" si="27"/>
        <v>100</v>
      </c>
      <c r="AJ28" s="117"/>
      <c r="AK28" s="117"/>
      <c r="AL28" s="117"/>
      <c r="AM28" s="117">
        <f t="shared" si="28"/>
        <v>0</v>
      </c>
      <c r="AN28" s="117">
        <f>AM28/(S28/100)</f>
        <v>0</v>
      </c>
      <c r="AP28" s="117"/>
      <c r="AQ28" s="117"/>
      <c r="AR28" s="117"/>
      <c r="AS28" s="117">
        <f t="shared" si="30"/>
        <v>0</v>
      </c>
      <c r="AT28" s="117">
        <f>AS28/(S28/100)</f>
        <v>0</v>
      </c>
      <c r="AV28" s="117">
        <f t="shared" si="32"/>
        <v>0</v>
      </c>
      <c r="AW28" s="117">
        <f t="shared" si="33"/>
        <v>0</v>
      </c>
      <c r="AY28" s="117">
        <f t="shared" si="43"/>
        <v>2000</v>
      </c>
      <c r="AZ28" s="117">
        <f t="shared" si="34"/>
        <v>100</v>
      </c>
      <c r="BB28" s="117">
        <f t="shared" si="35"/>
        <v>0</v>
      </c>
      <c r="BC28" s="117">
        <f t="shared" si="36"/>
        <v>0</v>
      </c>
      <c r="BD28" s="117">
        <f t="shared" si="37"/>
        <v>2000</v>
      </c>
      <c r="BE28" s="93"/>
    </row>
    <row r="29" spans="1:57" ht="24.95" customHeight="1" x14ac:dyDescent="0.2"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6"/>
    </row>
    <row r="30" spans="1:57" ht="24.95" customHeight="1" x14ac:dyDescent="0.2"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6"/>
    </row>
    <row r="31" spans="1:57" ht="24.95" customHeight="1" x14ac:dyDescent="0.2"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6"/>
    </row>
    <row r="32" spans="1:57" ht="24.95" customHeight="1" x14ac:dyDescent="0.2"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6"/>
    </row>
    <row r="33" spans="16:56" ht="24.95" customHeight="1" x14ac:dyDescent="0.2"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6"/>
    </row>
    <row r="34" spans="16:56" ht="24.95" customHeight="1" x14ac:dyDescent="0.2"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6"/>
    </row>
    <row r="35" spans="16:56" ht="24.95" customHeight="1" x14ac:dyDescent="0.2"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6"/>
    </row>
    <row r="36" spans="16:56" ht="24.95" customHeight="1" x14ac:dyDescent="0.2"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6"/>
    </row>
    <row r="37" spans="16:56" ht="24.95" customHeight="1" x14ac:dyDescent="0.2"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6"/>
    </row>
    <row r="38" spans="16:56" ht="24.95" customHeight="1" x14ac:dyDescent="0.2"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6"/>
    </row>
    <row r="39" spans="16:56" ht="24.95" customHeight="1" x14ac:dyDescent="0.2"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6"/>
    </row>
    <row r="40" spans="16:56" ht="24.95" customHeight="1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6:56" ht="24.95" customHeight="1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6:56" ht="24.95" customHeight="1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6:56" ht="24.95" customHeight="1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6:56" ht="24.95" customHeight="1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6:56" ht="24.95" customHeight="1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6:56" ht="24.95" customHeight="1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6:56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6:56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84"/>
  <sheetViews>
    <sheetView zoomScale="85" workbookViewId="0">
      <pane xSplit="17" ySplit="11" topLeftCell="AQ12" activePane="bottomRight" state="frozen"/>
      <selection activeCell="E26" sqref="E26"/>
      <selection pane="topRight" activeCell="E26" sqref="E26"/>
      <selection pane="bottomLeft" activeCell="E26" sqref="E26"/>
      <selection pane="bottomRight" activeCell="BI1" sqref="BI1"/>
    </sheetView>
  </sheetViews>
  <sheetFormatPr defaultRowHeight="12.75" x14ac:dyDescent="0.2"/>
  <cols>
    <col min="1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3" style="36" customWidth="1"/>
    <col min="21" max="23" width="14.5703125" style="36" customWidth="1"/>
    <col min="24" max="24" width="13.28515625" style="36" customWidth="1"/>
    <col min="25" max="25" width="6" style="36" customWidth="1"/>
    <col min="26" max="26" width="2.85546875" style="36" customWidth="1"/>
    <col min="27" max="28" width="13.7109375" style="36" customWidth="1"/>
    <col min="29" max="29" width="14.5703125" style="36" customWidth="1"/>
    <col min="30" max="30" width="13.85546875" style="36" customWidth="1"/>
    <col min="31" max="31" width="6.5703125" style="36" customWidth="1"/>
    <col min="32" max="32" width="2.7109375" style="36" customWidth="1"/>
    <col min="33" max="33" width="15.28515625" style="36" customWidth="1"/>
    <col min="34" max="34" width="5.7109375" style="36" customWidth="1"/>
    <col min="35" max="35" width="3" style="36" customWidth="1"/>
    <col min="36" max="36" width="13.85546875" style="36" customWidth="1"/>
    <col min="37" max="37" width="13.42578125" style="36" customWidth="1"/>
    <col min="38" max="38" width="13.85546875" style="36" customWidth="1"/>
    <col min="39" max="39" width="14.7109375" style="36" customWidth="1"/>
    <col min="40" max="40" width="6.7109375" style="36" customWidth="1"/>
    <col min="41" max="41" width="3.7109375" style="36" customWidth="1"/>
    <col min="42" max="42" width="13.140625" style="36" customWidth="1"/>
    <col min="43" max="44" width="14.5703125" style="36" customWidth="1"/>
    <col min="45" max="45" width="13.7109375" style="36" customWidth="1"/>
    <col min="46" max="46" width="8" style="36" customWidth="1"/>
    <col min="47" max="47" width="4.42578125" style="36" customWidth="1"/>
    <col min="48" max="48" width="14.85546875" style="36" customWidth="1"/>
    <col min="49" max="49" width="5.28515625" style="36" customWidth="1"/>
    <col min="50" max="50" width="3.28515625" style="36" customWidth="1"/>
    <col min="51" max="51" width="14.5703125" style="36" customWidth="1"/>
    <col min="52" max="52" width="9.140625" style="36" customWidth="1"/>
    <col min="53" max="53" width="4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27.7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5.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4" customHeight="1" x14ac:dyDescent="0.25">
      <c r="A5" s="383" t="s">
        <v>172</v>
      </c>
      <c r="B5" s="383"/>
      <c r="C5" s="383"/>
      <c r="D5" s="383" t="s">
        <v>174</v>
      </c>
      <c r="E5" s="574" t="s">
        <v>176</v>
      </c>
      <c r="F5" s="574"/>
      <c r="G5" s="574"/>
      <c r="H5" s="574"/>
      <c r="I5" s="574"/>
      <c r="J5" s="574"/>
      <c r="K5" s="574"/>
      <c r="L5" s="574"/>
      <c r="M5" s="574"/>
      <c r="N5" s="574"/>
      <c r="O5" s="384"/>
      <c r="P5" s="385"/>
      <c r="Q5" s="385"/>
      <c r="R5" s="385"/>
      <c r="S5" s="385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27304000</v>
      </c>
      <c r="T11" s="72"/>
      <c r="U11" s="72">
        <f>U12</f>
        <v>3197000</v>
      </c>
      <c r="V11" s="72">
        <f>V12</f>
        <v>1859000</v>
      </c>
      <c r="W11" s="72">
        <f>W12</f>
        <v>2082500</v>
      </c>
      <c r="X11" s="72">
        <f t="shared" ref="X11:X13" si="0">U11+V11+W11</f>
        <v>7138500</v>
      </c>
      <c r="Y11" s="513">
        <f>X11/(S11/100)</f>
        <v>26.144520949311456</v>
      </c>
      <c r="Z11" s="73"/>
      <c r="AA11" s="72">
        <f>AA12</f>
        <v>2998000</v>
      </c>
      <c r="AB11" s="72">
        <f>AB12</f>
        <v>2627000</v>
      </c>
      <c r="AC11" s="72">
        <f>AC12</f>
        <v>2869500</v>
      </c>
      <c r="AD11" s="72">
        <f t="shared" ref="AD11:AD13" si="1">AA11+AB11+AC11</f>
        <v>8494500</v>
      </c>
      <c r="AE11" s="72">
        <f>AD11/(S11/100)</f>
        <v>31.110826252563726</v>
      </c>
      <c r="AF11" s="73"/>
      <c r="AG11" s="72">
        <f t="shared" ref="AG11:AG13" si="2">X11+AD11</f>
        <v>15633000</v>
      </c>
      <c r="AH11" s="72">
        <f>AG11/(S11/100)</f>
        <v>57.255347201875182</v>
      </c>
      <c r="AI11" s="73"/>
      <c r="AJ11" s="72">
        <f>AJ12</f>
        <v>2695500</v>
      </c>
      <c r="AK11" s="72">
        <f>AK12</f>
        <v>2507500</v>
      </c>
      <c r="AL11" s="72">
        <f>AL12</f>
        <v>2346500</v>
      </c>
      <c r="AM11" s="72">
        <f t="shared" ref="AM11:AM13" si="3">AJ11+AK11+AL11</f>
        <v>7549500</v>
      </c>
      <c r="AN11" s="72">
        <f>AM11/(S11/100)</f>
        <v>27.649794901845883</v>
      </c>
      <c r="AO11" s="73"/>
      <c r="AP11" s="72">
        <f>AP12</f>
        <v>1834500</v>
      </c>
      <c r="AQ11" s="72">
        <f>AQ12</f>
        <v>1971500</v>
      </c>
      <c r="AR11" s="72">
        <f>AR12</f>
        <v>315500</v>
      </c>
      <c r="AS11" s="72">
        <f t="shared" ref="AS11:AS13" si="4">AP11+AQ11+AR11</f>
        <v>4121500</v>
      </c>
      <c r="AT11" s="513">
        <f>AS11/(S11/100)</f>
        <v>15.094857896278933</v>
      </c>
      <c r="AU11" s="73"/>
      <c r="AV11" s="72">
        <f t="shared" ref="AV11:AV13" si="5">AM11+AS11</f>
        <v>11671000</v>
      </c>
      <c r="AW11" s="72">
        <f>AV11/(S11/100)</f>
        <v>42.744652798124818</v>
      </c>
      <c r="AX11" s="73"/>
      <c r="AY11" s="72">
        <f>AG11+AV11</f>
        <v>27304000</v>
      </c>
      <c r="AZ11" s="72">
        <f>AY11/(S11/100)</f>
        <v>100</v>
      </c>
      <c r="BA11" s="73"/>
      <c r="BB11" s="71">
        <f t="shared" ref="BB11:BB33" si="6">S11-AY11</f>
        <v>0</v>
      </c>
      <c r="BC11" s="72">
        <f t="shared" ref="BC11:BC13" si="7">BB11/(S11/100)</f>
        <v>0</v>
      </c>
      <c r="BD11" s="72">
        <f t="shared" ref="BD11:BD33" si="8">S11-BB11</f>
        <v>27304000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P13+#REF!+#REF!+#REF!+#REF!</f>
        <v>#REF!</v>
      </c>
      <c r="Q12" s="86" t="e">
        <f>Q13+#REF!+#REF!+#REF!+#REF!</f>
        <v>#REF!</v>
      </c>
      <c r="R12" s="87" t="e">
        <f>#REF!+R13+#REF!+#REF!+#REF!</f>
        <v>#REF!</v>
      </c>
      <c r="S12" s="86">
        <f>S13</f>
        <v>27304000</v>
      </c>
      <c r="T12" s="86"/>
      <c r="U12" s="86">
        <f>U13</f>
        <v>3197000</v>
      </c>
      <c r="V12" s="86">
        <f t="shared" ref="V12:W12" si="9">V13</f>
        <v>1859000</v>
      </c>
      <c r="W12" s="86">
        <f t="shared" si="9"/>
        <v>2082500</v>
      </c>
      <c r="X12" s="86">
        <f t="shared" si="0"/>
        <v>7138500</v>
      </c>
      <c r="Y12" s="514">
        <f t="shared" ref="Y12:Y35" si="10">X12/(S12/100)</f>
        <v>26.144520949311456</v>
      </c>
      <c r="AA12" s="86">
        <f>AA13</f>
        <v>2998000</v>
      </c>
      <c r="AB12" s="86">
        <f t="shared" ref="AB12:AB13" si="11">AB13</f>
        <v>2627000</v>
      </c>
      <c r="AC12" s="86">
        <f t="shared" ref="AC12:AC13" si="12">AC13</f>
        <v>2869500</v>
      </c>
      <c r="AD12" s="86">
        <f t="shared" si="1"/>
        <v>8494500</v>
      </c>
      <c r="AE12" s="86">
        <f t="shared" ref="AE12:AE19" si="13">AD12/(S12/100)</f>
        <v>31.110826252563726</v>
      </c>
      <c r="AG12" s="86">
        <f t="shared" si="2"/>
        <v>15633000</v>
      </c>
      <c r="AH12" s="86">
        <f t="shared" ref="AH12:AH35" si="14">AG12/(S12/100)</f>
        <v>57.255347201875182</v>
      </c>
      <c r="AJ12" s="86">
        <f>AJ13</f>
        <v>2695500</v>
      </c>
      <c r="AK12" s="86">
        <f t="shared" ref="AK12:AK13" si="15">AK13</f>
        <v>2507500</v>
      </c>
      <c r="AL12" s="86">
        <f t="shared" ref="AL12:AL13" si="16">AL13</f>
        <v>2346500</v>
      </c>
      <c r="AM12" s="86">
        <f t="shared" si="3"/>
        <v>7549500</v>
      </c>
      <c r="AN12" s="86">
        <f t="shared" ref="AN12:AN19" si="17">AM12/(S12/100)</f>
        <v>27.649794901845883</v>
      </c>
      <c r="AP12" s="86">
        <f>AP13</f>
        <v>1834500</v>
      </c>
      <c r="AQ12" s="86">
        <f t="shared" ref="AQ12:AQ13" si="18">AQ13</f>
        <v>1971500</v>
      </c>
      <c r="AR12" s="86">
        <f t="shared" ref="AR12:AR13" si="19">AR13</f>
        <v>315500</v>
      </c>
      <c r="AS12" s="86">
        <f t="shared" si="4"/>
        <v>4121500</v>
      </c>
      <c r="AT12" s="514">
        <f t="shared" ref="AT12:AT19" si="20">AS12/(S12/100)</f>
        <v>15.094857896278933</v>
      </c>
      <c r="AV12" s="86">
        <f t="shared" si="5"/>
        <v>11671000</v>
      </c>
      <c r="AW12" s="86">
        <f t="shared" ref="AW12:AW35" si="21">AV12/(S12/100)</f>
        <v>42.744652798124818</v>
      </c>
      <c r="AY12" s="86">
        <f t="shared" ref="AY12:AY34" si="22">AG12+AV12</f>
        <v>27304000</v>
      </c>
      <c r="AZ12" s="86">
        <f t="shared" ref="AZ12:AZ35" si="23">AY12/(S12/100)</f>
        <v>100</v>
      </c>
      <c r="BB12" s="85">
        <f t="shared" si="6"/>
        <v>0</v>
      </c>
      <c r="BC12" s="86">
        <f t="shared" si="7"/>
        <v>0</v>
      </c>
      <c r="BD12" s="86">
        <f t="shared" si="8"/>
        <v>27304000</v>
      </c>
    </row>
    <row r="13" spans="1:57" ht="30" customHeight="1" x14ac:dyDescent="0.2">
      <c r="A13" s="74"/>
      <c r="B13" s="76"/>
      <c r="C13" s="88" t="s">
        <v>41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89" t="s">
        <v>42</v>
      </c>
      <c r="O13" s="90">
        <v>81326000</v>
      </c>
      <c r="P13" s="91" t="e">
        <f>#REF!+P14+#REF!+#REF!+#REF!+#REF!+#REF!+#REF!</f>
        <v>#REF!</v>
      </c>
      <c r="Q13" s="91" t="e">
        <f>#REF!+Q14+#REF!+#REF!+#REF!+#REF!+#REF!+#REF!</f>
        <v>#REF!</v>
      </c>
      <c r="R13" s="91" t="e">
        <f>#REF!+R14+#REF!+#REF!+#REF!+#REF!+#REF!+#REF!</f>
        <v>#REF!</v>
      </c>
      <c r="S13" s="91">
        <f>S14</f>
        <v>27304000</v>
      </c>
      <c r="T13" s="91"/>
      <c r="U13" s="91">
        <f>U14</f>
        <v>3197000</v>
      </c>
      <c r="V13" s="91">
        <f t="shared" ref="V13:W13" si="24">V14</f>
        <v>1859000</v>
      </c>
      <c r="W13" s="91">
        <f t="shared" si="24"/>
        <v>2082500</v>
      </c>
      <c r="X13" s="91">
        <f t="shared" si="0"/>
        <v>7138500</v>
      </c>
      <c r="Y13" s="515">
        <f t="shared" si="10"/>
        <v>26.144520949311456</v>
      </c>
      <c r="Z13" s="92"/>
      <c r="AA13" s="91">
        <f>AA14</f>
        <v>2998000</v>
      </c>
      <c r="AB13" s="91">
        <f t="shared" si="11"/>
        <v>2627000</v>
      </c>
      <c r="AC13" s="91">
        <f t="shared" si="12"/>
        <v>2869500</v>
      </c>
      <c r="AD13" s="91">
        <f t="shared" si="1"/>
        <v>8494500</v>
      </c>
      <c r="AE13" s="91">
        <f t="shared" si="13"/>
        <v>31.110826252563726</v>
      </c>
      <c r="AF13" s="92"/>
      <c r="AG13" s="91">
        <f t="shared" si="2"/>
        <v>15633000</v>
      </c>
      <c r="AH13" s="91">
        <f t="shared" si="14"/>
        <v>57.255347201875182</v>
      </c>
      <c r="AI13" s="92"/>
      <c r="AJ13" s="91">
        <f>AJ14</f>
        <v>2695500</v>
      </c>
      <c r="AK13" s="91">
        <f t="shared" si="15"/>
        <v>2507500</v>
      </c>
      <c r="AL13" s="91">
        <f t="shared" si="16"/>
        <v>2346500</v>
      </c>
      <c r="AM13" s="91">
        <f t="shared" si="3"/>
        <v>7549500</v>
      </c>
      <c r="AN13" s="91">
        <f t="shared" si="17"/>
        <v>27.649794901845883</v>
      </c>
      <c r="AO13" s="92"/>
      <c r="AP13" s="91">
        <f>AP14</f>
        <v>1834500</v>
      </c>
      <c r="AQ13" s="91">
        <f t="shared" si="18"/>
        <v>1971500</v>
      </c>
      <c r="AR13" s="91">
        <f t="shared" si="19"/>
        <v>315500</v>
      </c>
      <c r="AS13" s="91">
        <f t="shared" si="4"/>
        <v>4121500</v>
      </c>
      <c r="AT13" s="515">
        <f t="shared" si="20"/>
        <v>15.094857896278933</v>
      </c>
      <c r="AU13" s="92"/>
      <c r="AV13" s="91">
        <f t="shared" si="5"/>
        <v>11671000</v>
      </c>
      <c r="AW13" s="91">
        <f t="shared" si="21"/>
        <v>42.744652798124818</v>
      </c>
      <c r="AX13" s="92"/>
      <c r="AY13" s="91">
        <f t="shared" si="22"/>
        <v>27304000</v>
      </c>
      <c r="AZ13" s="91">
        <f t="shared" si="23"/>
        <v>100</v>
      </c>
      <c r="BA13" s="73"/>
      <c r="BB13" s="90">
        <f t="shared" si="6"/>
        <v>0</v>
      </c>
      <c r="BC13" s="91">
        <f t="shared" si="7"/>
        <v>0</v>
      </c>
      <c r="BD13" s="91">
        <f t="shared" si="8"/>
        <v>27304000</v>
      </c>
      <c r="BE13" s="93"/>
    </row>
    <row r="14" spans="1:57" ht="30" customHeight="1" x14ac:dyDescent="0.2">
      <c r="A14" s="74"/>
      <c r="B14" s="76"/>
      <c r="C14" s="76"/>
      <c r="D14" s="386" t="s">
        <v>68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69</v>
      </c>
      <c r="O14" s="396">
        <v>19696000</v>
      </c>
      <c r="P14" s="397">
        <f t="shared" ref="P14:W16" si="25">P15</f>
        <v>27304000</v>
      </c>
      <c r="Q14" s="399">
        <f t="shared" si="25"/>
        <v>29961000</v>
      </c>
      <c r="R14" s="400">
        <f t="shared" si="25"/>
        <v>32607000</v>
      </c>
      <c r="S14" s="397">
        <f t="shared" si="25"/>
        <v>27304000</v>
      </c>
      <c r="T14" s="397">
        <f t="shared" si="25"/>
        <v>0</v>
      </c>
      <c r="U14" s="397">
        <f t="shared" si="25"/>
        <v>3197000</v>
      </c>
      <c r="V14" s="397">
        <f t="shared" si="25"/>
        <v>1859000</v>
      </c>
      <c r="W14" s="397">
        <f t="shared" si="25"/>
        <v>2082500</v>
      </c>
      <c r="X14" s="397">
        <f t="shared" ref="X14:X32" si="26">U14+V14+W14</f>
        <v>7138500</v>
      </c>
      <c r="Y14" s="516">
        <f t="shared" si="10"/>
        <v>26.144520949311456</v>
      </c>
      <c r="Z14" s="398"/>
      <c r="AA14" s="397">
        <f t="shared" ref="AA14:AC16" si="27">AA15</f>
        <v>2998000</v>
      </c>
      <c r="AB14" s="397">
        <f t="shared" si="27"/>
        <v>2627000</v>
      </c>
      <c r="AC14" s="397">
        <f t="shared" si="27"/>
        <v>2869500</v>
      </c>
      <c r="AD14" s="397">
        <f t="shared" ref="AD14:AD32" si="28">AA14+AB14+AC14</f>
        <v>8494500</v>
      </c>
      <c r="AE14" s="397">
        <f t="shared" si="13"/>
        <v>31.110826252563726</v>
      </c>
      <c r="AF14" s="398"/>
      <c r="AG14" s="397">
        <f t="shared" ref="AG14:AG43" si="29">X14+AD14</f>
        <v>15633000</v>
      </c>
      <c r="AH14" s="397">
        <f t="shared" si="14"/>
        <v>57.255347201875182</v>
      </c>
      <c r="AI14" s="398"/>
      <c r="AJ14" s="397">
        <f t="shared" ref="AJ14:AL16" si="30">AJ15</f>
        <v>2695500</v>
      </c>
      <c r="AK14" s="397">
        <f t="shared" si="30"/>
        <v>2507500</v>
      </c>
      <c r="AL14" s="397">
        <f t="shared" si="30"/>
        <v>2346500</v>
      </c>
      <c r="AM14" s="397">
        <f t="shared" ref="AM14:AM32" si="31">AJ14+AK14+AL14</f>
        <v>7549500</v>
      </c>
      <c r="AN14" s="397">
        <f t="shared" si="17"/>
        <v>27.649794901845883</v>
      </c>
      <c r="AO14" s="398"/>
      <c r="AP14" s="397">
        <f t="shared" ref="AP14:AR16" si="32">AP15</f>
        <v>1834500</v>
      </c>
      <c r="AQ14" s="397">
        <f t="shared" si="32"/>
        <v>1971500</v>
      </c>
      <c r="AR14" s="397">
        <f t="shared" si="32"/>
        <v>315500</v>
      </c>
      <c r="AS14" s="397">
        <f t="shared" ref="AS14:AS32" si="33">AP14+AQ14+AR14</f>
        <v>4121500</v>
      </c>
      <c r="AT14" s="516">
        <f t="shared" si="20"/>
        <v>15.094857896278933</v>
      </c>
      <c r="AU14" s="398"/>
      <c r="AV14" s="397">
        <f t="shared" ref="AV14:AV32" si="34">AM14+AS14</f>
        <v>11671000</v>
      </c>
      <c r="AW14" s="397">
        <f t="shared" si="21"/>
        <v>42.744652798124818</v>
      </c>
      <c r="AX14" s="398"/>
      <c r="AY14" s="397">
        <f t="shared" si="22"/>
        <v>27304000</v>
      </c>
      <c r="AZ14" s="397">
        <f t="shared" si="23"/>
        <v>100</v>
      </c>
      <c r="BB14" s="95">
        <f t="shared" si="6"/>
        <v>0</v>
      </c>
      <c r="BC14" s="96">
        <f t="shared" ref="BC14:BC43" si="35">BB14/(S14/100)</f>
        <v>0</v>
      </c>
      <c r="BD14" s="96">
        <f t="shared" si="8"/>
        <v>27304000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19696000</v>
      </c>
      <c r="P15" s="99">
        <f t="shared" si="25"/>
        <v>27304000</v>
      </c>
      <c r="Q15" s="86">
        <f t="shared" si="25"/>
        <v>29961000</v>
      </c>
      <c r="R15" s="87">
        <f t="shared" si="25"/>
        <v>32607000</v>
      </c>
      <c r="S15" s="99">
        <f t="shared" si="25"/>
        <v>27304000</v>
      </c>
      <c r="T15" s="99"/>
      <c r="U15" s="99">
        <f t="shared" si="25"/>
        <v>3197000</v>
      </c>
      <c r="V15" s="99">
        <f t="shared" si="25"/>
        <v>1859000</v>
      </c>
      <c r="W15" s="99">
        <f t="shared" si="25"/>
        <v>2082500</v>
      </c>
      <c r="X15" s="99">
        <f t="shared" si="26"/>
        <v>7138500</v>
      </c>
      <c r="Y15" s="517">
        <f t="shared" si="10"/>
        <v>26.144520949311456</v>
      </c>
      <c r="AA15" s="99">
        <f t="shared" si="27"/>
        <v>2998000</v>
      </c>
      <c r="AB15" s="99">
        <f t="shared" si="27"/>
        <v>2627000</v>
      </c>
      <c r="AC15" s="99">
        <f t="shared" si="27"/>
        <v>2869500</v>
      </c>
      <c r="AD15" s="99">
        <f t="shared" si="28"/>
        <v>8494500</v>
      </c>
      <c r="AE15" s="99">
        <f t="shared" si="13"/>
        <v>31.110826252563726</v>
      </c>
      <c r="AG15" s="99">
        <f t="shared" si="29"/>
        <v>15633000</v>
      </c>
      <c r="AH15" s="99">
        <f t="shared" si="14"/>
        <v>57.255347201875182</v>
      </c>
      <c r="AJ15" s="99">
        <f t="shared" si="30"/>
        <v>2695500</v>
      </c>
      <c r="AK15" s="99">
        <f t="shared" si="30"/>
        <v>2507500</v>
      </c>
      <c r="AL15" s="99">
        <f t="shared" si="30"/>
        <v>2346500</v>
      </c>
      <c r="AM15" s="99">
        <f t="shared" si="31"/>
        <v>7549500</v>
      </c>
      <c r="AN15" s="99">
        <f t="shared" si="17"/>
        <v>27.649794901845883</v>
      </c>
      <c r="AP15" s="99">
        <f t="shared" si="32"/>
        <v>1834500</v>
      </c>
      <c r="AQ15" s="99">
        <f t="shared" si="32"/>
        <v>1971500</v>
      </c>
      <c r="AR15" s="99">
        <f t="shared" si="32"/>
        <v>315500</v>
      </c>
      <c r="AS15" s="99">
        <f t="shared" si="33"/>
        <v>4121500</v>
      </c>
      <c r="AT15" s="517">
        <f t="shared" si="20"/>
        <v>15.094857896278933</v>
      </c>
      <c r="AV15" s="99">
        <f t="shared" si="34"/>
        <v>11671000</v>
      </c>
      <c r="AW15" s="99">
        <f t="shared" si="21"/>
        <v>42.744652798124818</v>
      </c>
      <c r="AY15" s="99">
        <f t="shared" si="22"/>
        <v>27304000</v>
      </c>
      <c r="AZ15" s="99">
        <f t="shared" si="23"/>
        <v>100</v>
      </c>
      <c r="BB15" s="98">
        <f t="shared" si="6"/>
        <v>0</v>
      </c>
      <c r="BC15" s="99">
        <f t="shared" si="35"/>
        <v>0</v>
      </c>
      <c r="BD15" s="99">
        <f t="shared" si="8"/>
        <v>27304000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19696000</v>
      </c>
      <c r="P16" s="103">
        <f t="shared" si="25"/>
        <v>27304000</v>
      </c>
      <c r="Q16" s="125">
        <f t="shared" si="25"/>
        <v>29961000</v>
      </c>
      <c r="R16" s="126">
        <f t="shared" si="25"/>
        <v>32607000</v>
      </c>
      <c r="S16" s="103">
        <f t="shared" si="25"/>
        <v>27304000</v>
      </c>
      <c r="T16" s="103"/>
      <c r="U16" s="103">
        <f t="shared" si="25"/>
        <v>3197000</v>
      </c>
      <c r="V16" s="103">
        <f t="shared" si="25"/>
        <v>1859000</v>
      </c>
      <c r="W16" s="103">
        <f t="shared" si="25"/>
        <v>2082500</v>
      </c>
      <c r="X16" s="103">
        <f t="shared" si="26"/>
        <v>7138500</v>
      </c>
      <c r="Y16" s="518">
        <f t="shared" si="10"/>
        <v>26.144520949311456</v>
      </c>
      <c r="AA16" s="103">
        <f t="shared" si="27"/>
        <v>2998000</v>
      </c>
      <c r="AB16" s="103">
        <f t="shared" si="27"/>
        <v>2627000</v>
      </c>
      <c r="AC16" s="103">
        <f t="shared" si="27"/>
        <v>2869500</v>
      </c>
      <c r="AD16" s="103">
        <f t="shared" si="28"/>
        <v>8494500</v>
      </c>
      <c r="AE16" s="103">
        <f t="shared" si="13"/>
        <v>31.110826252563726</v>
      </c>
      <c r="AG16" s="103">
        <f t="shared" si="29"/>
        <v>15633000</v>
      </c>
      <c r="AH16" s="103">
        <f t="shared" si="14"/>
        <v>57.255347201875182</v>
      </c>
      <c r="AJ16" s="103">
        <f t="shared" si="30"/>
        <v>2695500</v>
      </c>
      <c r="AK16" s="103">
        <f t="shared" si="30"/>
        <v>2507500</v>
      </c>
      <c r="AL16" s="103">
        <f t="shared" si="30"/>
        <v>2346500</v>
      </c>
      <c r="AM16" s="103">
        <f t="shared" si="31"/>
        <v>7549500</v>
      </c>
      <c r="AN16" s="103">
        <f t="shared" si="17"/>
        <v>27.649794901845883</v>
      </c>
      <c r="AP16" s="103">
        <f t="shared" si="32"/>
        <v>1834500</v>
      </c>
      <c r="AQ16" s="103">
        <f t="shared" si="32"/>
        <v>1971500</v>
      </c>
      <c r="AR16" s="103">
        <f t="shared" si="32"/>
        <v>315500</v>
      </c>
      <c r="AS16" s="103">
        <f t="shared" si="33"/>
        <v>4121500</v>
      </c>
      <c r="AT16" s="518">
        <f t="shared" si="20"/>
        <v>15.094857896278933</v>
      </c>
      <c r="AV16" s="103">
        <f t="shared" si="34"/>
        <v>11671000</v>
      </c>
      <c r="AW16" s="103">
        <f t="shared" si="21"/>
        <v>42.744652798124818</v>
      </c>
      <c r="AY16" s="103">
        <f t="shared" si="22"/>
        <v>27304000</v>
      </c>
      <c r="AZ16" s="103">
        <f t="shared" si="23"/>
        <v>100</v>
      </c>
      <c r="BB16" s="102">
        <f t="shared" si="6"/>
        <v>0</v>
      </c>
      <c r="BC16" s="103">
        <f t="shared" si="35"/>
        <v>0</v>
      </c>
      <c r="BD16" s="103">
        <f t="shared" si="8"/>
        <v>27304000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19696000</v>
      </c>
      <c r="P17" s="103">
        <f>P18+P33+P44+P54</f>
        <v>27304000</v>
      </c>
      <c r="Q17" s="103">
        <f>Q18+Q33+Q44+Q54</f>
        <v>29961000</v>
      </c>
      <c r="R17" s="103">
        <f>R18+R33+R44+R54</f>
        <v>32607000</v>
      </c>
      <c r="S17" s="103">
        <f>S18+S33+S44+S54</f>
        <v>27304000</v>
      </c>
      <c r="T17" s="103"/>
      <c r="U17" s="103">
        <f>U18+U33+U44+U54</f>
        <v>3197000</v>
      </c>
      <c r="V17" s="103">
        <f>V18+V33+V44+V54</f>
        <v>1859000</v>
      </c>
      <c r="W17" s="103">
        <f>W18+W33+W44+W54</f>
        <v>2082500</v>
      </c>
      <c r="X17" s="103">
        <f t="shared" si="26"/>
        <v>7138500</v>
      </c>
      <c r="Y17" s="518">
        <f t="shared" si="10"/>
        <v>26.144520949311456</v>
      </c>
      <c r="AA17" s="103">
        <f>AA18+AA33+AA44+AA54</f>
        <v>2998000</v>
      </c>
      <c r="AB17" s="103">
        <f>AB18+AB33+AB44+AB54</f>
        <v>2627000</v>
      </c>
      <c r="AC17" s="103">
        <f>AC18+AC33+AC44+AC54</f>
        <v>2869500</v>
      </c>
      <c r="AD17" s="103">
        <f t="shared" si="28"/>
        <v>8494500</v>
      </c>
      <c r="AE17" s="103">
        <f t="shared" si="13"/>
        <v>31.110826252563726</v>
      </c>
      <c r="AG17" s="103">
        <f t="shared" si="29"/>
        <v>15633000</v>
      </c>
      <c r="AH17" s="103">
        <f t="shared" si="14"/>
        <v>57.255347201875182</v>
      </c>
      <c r="AJ17" s="103">
        <f>AJ18+AJ33+AJ44+AJ54</f>
        <v>2695500</v>
      </c>
      <c r="AK17" s="103">
        <f>AK18+AK33+AK44+AK54</f>
        <v>2507500</v>
      </c>
      <c r="AL17" s="103">
        <f>AL18+AL33+AL44+AL54</f>
        <v>2346500</v>
      </c>
      <c r="AM17" s="103">
        <f t="shared" si="31"/>
        <v>7549500</v>
      </c>
      <c r="AN17" s="103">
        <f t="shared" si="17"/>
        <v>27.649794901845883</v>
      </c>
      <c r="AP17" s="103">
        <f>AP18+AP33+AP44+AP54</f>
        <v>1834500</v>
      </c>
      <c r="AQ17" s="103">
        <f>AQ18+AQ33+AQ44+AQ54</f>
        <v>1971500</v>
      </c>
      <c r="AR17" s="103">
        <f>AR18+AR33+AR44+AR54</f>
        <v>315500</v>
      </c>
      <c r="AS17" s="103">
        <f t="shared" si="33"/>
        <v>4121500</v>
      </c>
      <c r="AT17" s="518">
        <f t="shared" si="20"/>
        <v>15.094857896278933</v>
      </c>
      <c r="AV17" s="103">
        <f t="shared" si="34"/>
        <v>11671000</v>
      </c>
      <c r="AW17" s="103">
        <f t="shared" si="21"/>
        <v>42.744652798124818</v>
      </c>
      <c r="AY17" s="103">
        <f t="shared" si="22"/>
        <v>27304000</v>
      </c>
      <c r="AZ17" s="103">
        <f t="shared" si="23"/>
        <v>100</v>
      </c>
      <c r="BB17" s="102">
        <f t="shared" si="6"/>
        <v>0</v>
      </c>
      <c r="BC17" s="103">
        <f t="shared" si="35"/>
        <v>0</v>
      </c>
      <c r="BD17" s="103">
        <f t="shared" si="8"/>
        <v>27304000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18449000</v>
      </c>
      <c r="P18" s="103">
        <f>P19</f>
        <v>25959000</v>
      </c>
      <c r="Q18" s="125">
        <f>Q19</f>
        <v>28546000</v>
      </c>
      <c r="R18" s="126">
        <f>R19</f>
        <v>31131000</v>
      </c>
      <c r="S18" s="103">
        <f>S19</f>
        <v>25959000</v>
      </c>
      <c r="T18" s="103"/>
      <c r="U18" s="103">
        <f>U19</f>
        <v>3193000</v>
      </c>
      <c r="V18" s="103">
        <f>V19</f>
        <v>1855000</v>
      </c>
      <c r="W18" s="103">
        <f>W19</f>
        <v>1547500</v>
      </c>
      <c r="X18" s="103">
        <f t="shared" si="26"/>
        <v>6595500</v>
      </c>
      <c r="Y18" s="518">
        <f t="shared" si="10"/>
        <v>25.407373165376171</v>
      </c>
      <c r="AA18" s="103">
        <f>AA19</f>
        <v>2936000</v>
      </c>
      <c r="AB18" s="103">
        <f>AB19</f>
        <v>2541000</v>
      </c>
      <c r="AC18" s="103">
        <f>AC19</f>
        <v>2738500</v>
      </c>
      <c r="AD18" s="103">
        <f t="shared" si="28"/>
        <v>8215500</v>
      </c>
      <c r="AE18" s="103">
        <f t="shared" si="13"/>
        <v>31.647983358372819</v>
      </c>
      <c r="AG18" s="103">
        <f t="shared" si="29"/>
        <v>14811000</v>
      </c>
      <c r="AH18" s="103">
        <f t="shared" si="14"/>
        <v>57.055356523748991</v>
      </c>
      <c r="AJ18" s="103">
        <f>AJ19</f>
        <v>2560500</v>
      </c>
      <c r="AK18" s="103">
        <f>AK19</f>
        <v>2368500</v>
      </c>
      <c r="AL18" s="103">
        <f>AL19</f>
        <v>2218500</v>
      </c>
      <c r="AM18" s="103">
        <f t="shared" si="31"/>
        <v>7147500</v>
      </c>
      <c r="AN18" s="103">
        <f t="shared" si="17"/>
        <v>27.533803305212064</v>
      </c>
      <c r="AP18" s="103">
        <f>AP19</f>
        <v>1783500</v>
      </c>
      <c r="AQ18" s="103">
        <f>AQ19</f>
        <v>1909500</v>
      </c>
      <c r="AR18" s="103">
        <f>AR19</f>
        <v>307500</v>
      </c>
      <c r="AS18" s="103">
        <f t="shared" si="33"/>
        <v>4000500</v>
      </c>
      <c r="AT18" s="518">
        <f t="shared" si="20"/>
        <v>15.410840171038947</v>
      </c>
      <c r="AV18" s="103">
        <f t="shared" si="34"/>
        <v>11148000</v>
      </c>
      <c r="AW18" s="103">
        <f t="shared" si="21"/>
        <v>42.944643476251009</v>
      </c>
      <c r="AY18" s="103">
        <f t="shared" si="22"/>
        <v>25959000</v>
      </c>
      <c r="AZ18" s="103">
        <f t="shared" si="23"/>
        <v>100</v>
      </c>
      <c r="BB18" s="102">
        <f t="shared" si="6"/>
        <v>0</v>
      </c>
      <c r="BC18" s="103">
        <f t="shared" si="35"/>
        <v>0</v>
      </c>
      <c r="BD18" s="103">
        <f t="shared" si="8"/>
        <v>25959000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18449000</v>
      </c>
      <c r="P19" s="121">
        <f>P20+P24+P28</f>
        <v>25959000</v>
      </c>
      <c r="Q19" s="122">
        <f>Q20+Q24+Q28</f>
        <v>28546000</v>
      </c>
      <c r="R19" s="123">
        <f>R20+R24+R28</f>
        <v>31131000</v>
      </c>
      <c r="S19" s="121">
        <f>S20+S24+S28</f>
        <v>25959000</v>
      </c>
      <c r="T19" s="121"/>
      <c r="U19" s="121">
        <f>U20+U24+U28</f>
        <v>3193000</v>
      </c>
      <c r="V19" s="121">
        <f>V20+V24+V28</f>
        <v>1855000</v>
      </c>
      <c r="W19" s="121">
        <f>W20+W24+W28</f>
        <v>1547500</v>
      </c>
      <c r="X19" s="121">
        <f t="shared" si="26"/>
        <v>6595500</v>
      </c>
      <c r="Y19" s="519">
        <f t="shared" si="10"/>
        <v>25.407373165376171</v>
      </c>
      <c r="AA19" s="121">
        <f>AA20+AA24+AA28</f>
        <v>2936000</v>
      </c>
      <c r="AB19" s="121">
        <f>AB20+AB24+AB28</f>
        <v>2541000</v>
      </c>
      <c r="AC19" s="121">
        <f>AC20+AC24+AC28</f>
        <v>2738500</v>
      </c>
      <c r="AD19" s="121">
        <f t="shared" si="28"/>
        <v>8215500</v>
      </c>
      <c r="AE19" s="121">
        <f t="shared" si="13"/>
        <v>31.647983358372819</v>
      </c>
      <c r="AG19" s="121">
        <f t="shared" si="29"/>
        <v>14811000</v>
      </c>
      <c r="AH19" s="121">
        <f t="shared" si="14"/>
        <v>57.055356523748991</v>
      </c>
      <c r="AJ19" s="121">
        <f>AJ20+AJ24+AJ28</f>
        <v>2560500</v>
      </c>
      <c r="AK19" s="121">
        <f>AK20+AK24+AK28</f>
        <v>2368500</v>
      </c>
      <c r="AL19" s="121">
        <f>AL20+AL24+AL28</f>
        <v>2218500</v>
      </c>
      <c r="AM19" s="121">
        <f t="shared" si="31"/>
        <v>7147500</v>
      </c>
      <c r="AN19" s="121">
        <f t="shared" si="17"/>
        <v>27.533803305212064</v>
      </c>
      <c r="AP19" s="121">
        <f>AP20+AP24+AP28</f>
        <v>1783500</v>
      </c>
      <c r="AQ19" s="121">
        <f>AQ20+AQ24+AQ28</f>
        <v>1909500</v>
      </c>
      <c r="AR19" s="121">
        <f>AR20+AR24+AR28</f>
        <v>307500</v>
      </c>
      <c r="AS19" s="121">
        <f t="shared" si="33"/>
        <v>4000500</v>
      </c>
      <c r="AT19" s="519">
        <f t="shared" si="20"/>
        <v>15.410840171038947</v>
      </c>
      <c r="AV19" s="121">
        <f t="shared" si="34"/>
        <v>11148000</v>
      </c>
      <c r="AW19" s="121">
        <f t="shared" si="21"/>
        <v>42.944643476251009</v>
      </c>
      <c r="AY19" s="121">
        <f t="shared" si="22"/>
        <v>25959000</v>
      </c>
      <c r="AZ19" s="121">
        <f t="shared" si="23"/>
        <v>100</v>
      </c>
      <c r="BB19" s="120">
        <f t="shared" si="6"/>
        <v>0</v>
      </c>
      <c r="BC19" s="121">
        <f t="shared" si="35"/>
        <v>0</v>
      </c>
      <c r="BD19" s="121">
        <f t="shared" si="8"/>
        <v>25959000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15350000</v>
      </c>
      <c r="P20" s="103">
        <f>P21+P22+P23</f>
        <v>22400000</v>
      </c>
      <c r="Q20" s="125">
        <f>Q21+Q22+Q23</f>
        <v>24665000</v>
      </c>
      <c r="R20" s="126">
        <f>R21+R22+R23</f>
        <v>26930000</v>
      </c>
      <c r="S20" s="103">
        <f>S21+S22+S23</f>
        <v>22400000</v>
      </c>
      <c r="T20" s="103"/>
      <c r="U20" s="103">
        <f>U21+U22+U23</f>
        <v>2752000</v>
      </c>
      <c r="V20" s="103">
        <f>V21+V22+V23</f>
        <v>1567000</v>
      </c>
      <c r="W20" s="103">
        <f>W21+W22+W23</f>
        <v>1188000</v>
      </c>
      <c r="X20" s="103">
        <f t="shared" si="26"/>
        <v>5507000</v>
      </c>
      <c r="Y20" s="518">
        <f t="shared" si="10"/>
        <v>24.584821428571427</v>
      </c>
      <c r="AA20" s="103">
        <f>AA21+AA22+AA23</f>
        <v>2589000</v>
      </c>
      <c r="AB20" s="103">
        <f>AB21+AB22+AB23</f>
        <v>2239000</v>
      </c>
      <c r="AC20" s="103">
        <f>AC21+AC22+AC23</f>
        <v>2437000</v>
      </c>
      <c r="AD20" s="103">
        <f t="shared" si="28"/>
        <v>7265000</v>
      </c>
      <c r="AE20" s="170">
        <f t="shared" ref="AE20:AE27" si="36">AD20/(P20/100)</f>
        <v>32.433035714285715</v>
      </c>
      <c r="AG20" s="103">
        <f t="shared" si="29"/>
        <v>12772000</v>
      </c>
      <c r="AH20" s="103">
        <f t="shared" si="14"/>
        <v>57.017857142857146</v>
      </c>
      <c r="AJ20" s="103">
        <f>AJ21+AJ22+AJ23</f>
        <v>2277000</v>
      </c>
      <c r="AK20" s="103">
        <f>AK21+AK22+AK23</f>
        <v>2092000</v>
      </c>
      <c r="AL20" s="103">
        <f>AL21+AL22+AL23</f>
        <v>1933000</v>
      </c>
      <c r="AM20" s="103">
        <f t="shared" si="31"/>
        <v>6302000</v>
      </c>
      <c r="AN20" s="170">
        <f t="shared" ref="AN20:AN27" si="37">AM20/(P20/100)</f>
        <v>28.133928571428573</v>
      </c>
      <c r="AP20" s="103">
        <f>AP21+AP22+AP23</f>
        <v>1609000</v>
      </c>
      <c r="AQ20" s="103">
        <f>AQ21+AQ22+AQ23</f>
        <v>1710000</v>
      </c>
      <c r="AR20" s="103">
        <f>AR21+AR22+AR23</f>
        <v>7000</v>
      </c>
      <c r="AS20" s="103">
        <f t="shared" si="33"/>
        <v>3326000</v>
      </c>
      <c r="AT20" s="524">
        <f t="shared" ref="AT20:AT27" si="38">AS20/(P20/100)</f>
        <v>14.848214285714286</v>
      </c>
      <c r="AV20" s="103">
        <f t="shared" si="34"/>
        <v>9628000</v>
      </c>
      <c r="AW20" s="103">
        <f t="shared" si="21"/>
        <v>42.982142857142854</v>
      </c>
      <c r="AY20" s="103">
        <f t="shared" si="22"/>
        <v>22400000</v>
      </c>
      <c r="AZ20" s="103">
        <f t="shared" si="23"/>
        <v>100</v>
      </c>
      <c r="BB20" s="102">
        <f t="shared" si="6"/>
        <v>0</v>
      </c>
      <c r="BC20" s="103">
        <f t="shared" si="35"/>
        <v>0</v>
      </c>
      <c r="BD20" s="103">
        <f t="shared" si="8"/>
        <v>22400000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15280000</v>
      </c>
      <c r="P21" s="117">
        <v>22300000</v>
      </c>
      <c r="Q21" s="117">
        <v>24550000</v>
      </c>
      <c r="R21" s="117">
        <v>26800000</v>
      </c>
      <c r="S21" s="117">
        <v>22300000</v>
      </c>
      <c r="T21" s="117"/>
      <c r="U21" s="160">
        <v>2748000</v>
      </c>
      <c r="V21" s="160">
        <v>1564000</v>
      </c>
      <c r="W21" s="160">
        <v>1185000</v>
      </c>
      <c r="X21" s="160">
        <f t="shared" si="26"/>
        <v>5497000</v>
      </c>
      <c r="Y21" s="520">
        <f t="shared" si="10"/>
        <v>24.650224215246638</v>
      </c>
      <c r="Z21" s="73"/>
      <c r="AA21" s="160">
        <v>2577000</v>
      </c>
      <c r="AB21" s="160">
        <v>2227000</v>
      </c>
      <c r="AC21" s="160">
        <v>2425000</v>
      </c>
      <c r="AD21" s="160">
        <f t="shared" si="28"/>
        <v>7229000</v>
      </c>
      <c r="AE21" s="72">
        <f t="shared" si="36"/>
        <v>32.417040358744394</v>
      </c>
      <c r="AF21" s="73"/>
      <c r="AG21" s="160">
        <f t="shared" si="29"/>
        <v>12726000</v>
      </c>
      <c r="AH21" s="160">
        <f t="shared" si="14"/>
        <v>57.067264573991032</v>
      </c>
      <c r="AI21" s="73"/>
      <c r="AJ21" s="160">
        <v>2269000</v>
      </c>
      <c r="AK21" s="160">
        <v>2084000</v>
      </c>
      <c r="AL21" s="160">
        <v>1921000</v>
      </c>
      <c r="AM21" s="160">
        <f t="shared" si="31"/>
        <v>6274000</v>
      </c>
      <c r="AN21" s="72">
        <f t="shared" si="37"/>
        <v>28.134529147982065</v>
      </c>
      <c r="AO21" s="73"/>
      <c r="AP21" s="160">
        <v>1600000</v>
      </c>
      <c r="AQ21" s="160">
        <v>1700000</v>
      </c>
      <c r="AR21" s="160"/>
      <c r="AS21" s="160">
        <f t="shared" si="33"/>
        <v>3300000</v>
      </c>
      <c r="AT21" s="513">
        <f t="shared" si="38"/>
        <v>14.798206278026905</v>
      </c>
      <c r="AU21" s="73"/>
      <c r="AV21" s="160">
        <f t="shared" si="34"/>
        <v>9574000</v>
      </c>
      <c r="AW21" s="160">
        <f t="shared" si="21"/>
        <v>42.932735426008968</v>
      </c>
      <c r="AX21" s="73"/>
      <c r="AY21" s="160">
        <f t="shared" si="22"/>
        <v>22300000</v>
      </c>
      <c r="AZ21" s="160">
        <f t="shared" si="23"/>
        <v>100</v>
      </c>
      <c r="BA21" s="73"/>
      <c r="BB21" s="160">
        <f t="shared" si="6"/>
        <v>0</v>
      </c>
      <c r="BC21" s="160">
        <f t="shared" si="35"/>
        <v>0</v>
      </c>
      <c r="BD21" s="160">
        <f t="shared" si="8"/>
        <v>22300000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2</v>
      </c>
      <c r="L22" s="83"/>
      <c r="M22" s="77"/>
      <c r="N22" s="128" t="s">
        <v>70</v>
      </c>
      <c r="O22" s="117">
        <v>50000</v>
      </c>
      <c r="P22" s="117">
        <v>80000</v>
      </c>
      <c r="Q22" s="117">
        <v>90000</v>
      </c>
      <c r="R22" s="117">
        <v>100000</v>
      </c>
      <c r="S22" s="117">
        <v>80000</v>
      </c>
      <c r="T22" s="117"/>
      <c r="U22" s="160">
        <v>4000</v>
      </c>
      <c r="V22" s="160">
        <v>3000</v>
      </c>
      <c r="W22" s="160">
        <v>3000</v>
      </c>
      <c r="X22" s="117">
        <f t="shared" si="26"/>
        <v>10000</v>
      </c>
      <c r="Y22" s="521">
        <f t="shared" si="10"/>
        <v>12.5</v>
      </c>
      <c r="AA22" s="160">
        <v>10000</v>
      </c>
      <c r="AB22" s="160">
        <v>10000</v>
      </c>
      <c r="AC22" s="160">
        <v>10000</v>
      </c>
      <c r="AD22" s="117">
        <f t="shared" si="28"/>
        <v>30000</v>
      </c>
      <c r="AE22" s="170">
        <f t="shared" si="36"/>
        <v>37.5</v>
      </c>
      <c r="AG22" s="117">
        <f t="shared" si="29"/>
        <v>40000</v>
      </c>
      <c r="AH22" s="117">
        <f t="shared" si="14"/>
        <v>50</v>
      </c>
      <c r="AJ22" s="160">
        <v>6000</v>
      </c>
      <c r="AK22" s="160">
        <v>6000</v>
      </c>
      <c r="AL22" s="160">
        <v>7000</v>
      </c>
      <c r="AM22" s="117">
        <f t="shared" si="31"/>
        <v>19000</v>
      </c>
      <c r="AN22" s="170">
        <f t="shared" si="37"/>
        <v>23.75</v>
      </c>
      <c r="AP22" s="160">
        <v>7000</v>
      </c>
      <c r="AQ22" s="160">
        <v>7000</v>
      </c>
      <c r="AR22" s="160">
        <v>7000</v>
      </c>
      <c r="AS22" s="117">
        <f t="shared" si="33"/>
        <v>21000</v>
      </c>
      <c r="AT22" s="524">
        <f t="shared" si="38"/>
        <v>26.25</v>
      </c>
      <c r="AV22" s="117">
        <f t="shared" si="34"/>
        <v>40000</v>
      </c>
      <c r="AW22" s="117">
        <f t="shared" si="21"/>
        <v>50</v>
      </c>
      <c r="AY22" s="117">
        <f t="shared" si="22"/>
        <v>80000</v>
      </c>
      <c r="AZ22" s="117">
        <f t="shared" si="23"/>
        <v>100</v>
      </c>
      <c r="BB22" s="117">
        <f t="shared" si="6"/>
        <v>0</v>
      </c>
      <c r="BC22" s="117">
        <f t="shared" si="35"/>
        <v>0</v>
      </c>
      <c r="BD22" s="117">
        <f t="shared" si="8"/>
        <v>80000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4</v>
      </c>
      <c r="L23" s="83"/>
      <c r="M23" s="77"/>
      <c r="N23" s="128" t="s">
        <v>63</v>
      </c>
      <c r="O23" s="117">
        <v>20000</v>
      </c>
      <c r="P23" s="117">
        <v>20000</v>
      </c>
      <c r="Q23" s="117">
        <v>25000</v>
      </c>
      <c r="R23" s="117">
        <v>30000</v>
      </c>
      <c r="S23" s="117">
        <v>20000</v>
      </c>
      <c r="T23" s="117"/>
      <c r="U23" s="160"/>
      <c r="V23" s="160"/>
      <c r="W23" s="160"/>
      <c r="X23" s="117">
        <f t="shared" si="26"/>
        <v>0</v>
      </c>
      <c r="Y23" s="521">
        <f t="shared" si="10"/>
        <v>0</v>
      </c>
      <c r="AA23" s="160">
        <v>2000</v>
      </c>
      <c r="AB23" s="160">
        <v>2000</v>
      </c>
      <c r="AC23" s="160">
        <v>2000</v>
      </c>
      <c r="AD23" s="117">
        <f t="shared" si="28"/>
        <v>6000</v>
      </c>
      <c r="AE23" s="170">
        <f t="shared" si="36"/>
        <v>30</v>
      </c>
      <c r="AG23" s="117">
        <f t="shared" si="29"/>
        <v>6000</v>
      </c>
      <c r="AH23" s="117">
        <f t="shared" si="14"/>
        <v>30</v>
      </c>
      <c r="AJ23" s="160">
        <v>2000</v>
      </c>
      <c r="AK23" s="160">
        <v>2000</v>
      </c>
      <c r="AL23" s="160">
        <v>5000</v>
      </c>
      <c r="AM23" s="117">
        <f t="shared" si="31"/>
        <v>9000</v>
      </c>
      <c r="AN23" s="170">
        <f t="shared" si="37"/>
        <v>45</v>
      </c>
      <c r="AP23" s="160">
        <v>2000</v>
      </c>
      <c r="AQ23" s="160">
        <v>3000</v>
      </c>
      <c r="AR23" s="160"/>
      <c r="AS23" s="117">
        <f t="shared" si="33"/>
        <v>5000</v>
      </c>
      <c r="AT23" s="524">
        <f t="shared" si="38"/>
        <v>25</v>
      </c>
      <c r="AV23" s="117">
        <f t="shared" si="34"/>
        <v>14000</v>
      </c>
      <c r="AW23" s="117">
        <f t="shared" si="21"/>
        <v>70</v>
      </c>
      <c r="AY23" s="117">
        <f t="shared" si="22"/>
        <v>20000</v>
      </c>
      <c r="AZ23" s="117">
        <f t="shared" si="23"/>
        <v>100</v>
      </c>
      <c r="BB23" s="117">
        <f t="shared" si="6"/>
        <v>0</v>
      </c>
      <c r="BC23" s="117">
        <f t="shared" si="35"/>
        <v>0</v>
      </c>
      <c r="BD23" s="117">
        <f t="shared" si="8"/>
        <v>20000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64</v>
      </c>
      <c r="K24" s="82"/>
      <c r="L24" s="83"/>
      <c r="M24" s="77"/>
      <c r="N24" s="101" t="s">
        <v>65</v>
      </c>
      <c r="O24" s="103">
        <v>2825000</v>
      </c>
      <c r="P24" s="103">
        <f>P25+P26+P27</f>
        <v>3323000</v>
      </c>
      <c r="Q24" s="125">
        <f>Q25+Q26+Q27</f>
        <v>3627000</v>
      </c>
      <c r="R24" s="126">
        <f>R25+R26+R27</f>
        <v>3930000</v>
      </c>
      <c r="S24" s="103">
        <f>S25+S26+S27</f>
        <v>3323000</v>
      </c>
      <c r="T24" s="103"/>
      <c r="U24" s="103">
        <f>U25+U26+U27</f>
        <v>439000</v>
      </c>
      <c r="V24" s="103">
        <f>V25+V26+V27</f>
        <v>268000</v>
      </c>
      <c r="W24" s="103">
        <f>W25+W26+W27</f>
        <v>328000</v>
      </c>
      <c r="X24" s="103">
        <f t="shared" si="26"/>
        <v>1035000</v>
      </c>
      <c r="Y24" s="518">
        <f t="shared" si="10"/>
        <v>31.146554318387</v>
      </c>
      <c r="AA24" s="103">
        <f>AA25+AA26+AA27</f>
        <v>321500</v>
      </c>
      <c r="AB24" s="103">
        <f>AB25+AB26+AB27</f>
        <v>276000</v>
      </c>
      <c r="AC24" s="103">
        <f>AC25+AC26+AC27</f>
        <v>276000</v>
      </c>
      <c r="AD24" s="103">
        <f t="shared" si="28"/>
        <v>873500</v>
      </c>
      <c r="AE24" s="170">
        <f t="shared" si="36"/>
        <v>26.286488113150767</v>
      </c>
      <c r="AG24" s="103">
        <f t="shared" si="29"/>
        <v>1908500</v>
      </c>
      <c r="AH24" s="103">
        <f t="shared" si="14"/>
        <v>57.433042431537764</v>
      </c>
      <c r="AJ24" s="103">
        <f>AJ25+AJ26+AJ27</f>
        <v>251500</v>
      </c>
      <c r="AK24" s="103">
        <f>AK25+AK26+AK27</f>
        <v>254500</v>
      </c>
      <c r="AL24" s="103">
        <f>AL25+AL26+AL27</f>
        <v>264000</v>
      </c>
      <c r="AM24" s="103">
        <f t="shared" si="31"/>
        <v>770000</v>
      </c>
      <c r="AN24" s="170">
        <f t="shared" si="37"/>
        <v>23.171832681312068</v>
      </c>
      <c r="AP24" s="103">
        <f>AP25+AP26+AP27</f>
        <v>166000</v>
      </c>
      <c r="AQ24" s="103">
        <f>AQ25+AQ26+AQ27</f>
        <v>191500</v>
      </c>
      <c r="AR24" s="103">
        <f>AR25+AR26+AR27</f>
        <v>287000</v>
      </c>
      <c r="AS24" s="103">
        <f t="shared" si="33"/>
        <v>644500</v>
      </c>
      <c r="AT24" s="524">
        <f t="shared" si="38"/>
        <v>19.395124887150164</v>
      </c>
      <c r="AV24" s="103">
        <f t="shared" si="34"/>
        <v>1414500</v>
      </c>
      <c r="AW24" s="103">
        <f t="shared" si="21"/>
        <v>42.566957568462236</v>
      </c>
      <c r="AY24" s="103">
        <f t="shared" si="22"/>
        <v>3323000</v>
      </c>
      <c r="AZ24" s="103">
        <f t="shared" si="23"/>
        <v>100</v>
      </c>
      <c r="BB24" s="102">
        <f t="shared" si="6"/>
        <v>0</v>
      </c>
      <c r="BC24" s="103">
        <f t="shared" si="35"/>
        <v>0</v>
      </c>
      <c r="BD24" s="103">
        <f t="shared" si="8"/>
        <v>3323000</v>
      </c>
      <c r="BE24" s="93"/>
    </row>
    <row r="25" spans="1:57" ht="24.95" customHeight="1" thickBot="1" x14ac:dyDescent="0.25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1</v>
      </c>
      <c r="L25" s="83"/>
      <c r="M25" s="77"/>
      <c r="N25" s="128" t="s">
        <v>62</v>
      </c>
      <c r="O25" s="117">
        <v>2810000</v>
      </c>
      <c r="P25" s="117">
        <v>3300000</v>
      </c>
      <c r="Q25" s="117">
        <v>3600000</v>
      </c>
      <c r="R25" s="117">
        <v>3900000</v>
      </c>
      <c r="S25" s="117">
        <v>3300000</v>
      </c>
      <c r="T25" s="117"/>
      <c r="U25" s="160">
        <v>438000</v>
      </c>
      <c r="V25" s="160">
        <v>266000</v>
      </c>
      <c r="W25" s="160">
        <v>328000</v>
      </c>
      <c r="X25" s="117">
        <f t="shared" si="26"/>
        <v>1032000</v>
      </c>
      <c r="Y25" s="521">
        <f t="shared" si="10"/>
        <v>31.272727272727273</v>
      </c>
      <c r="AA25" s="160">
        <v>317500</v>
      </c>
      <c r="AB25" s="160">
        <v>274000</v>
      </c>
      <c r="AC25" s="160">
        <v>274000</v>
      </c>
      <c r="AD25" s="117">
        <f t="shared" si="28"/>
        <v>865500</v>
      </c>
      <c r="AE25" s="170">
        <f t="shared" si="36"/>
        <v>26.227272727272727</v>
      </c>
      <c r="AG25" s="117">
        <f t="shared" si="29"/>
        <v>1897500</v>
      </c>
      <c r="AH25" s="117">
        <f t="shared" si="14"/>
        <v>57.5</v>
      </c>
      <c r="AJ25" s="160">
        <v>249500</v>
      </c>
      <c r="AK25" s="160">
        <v>252500</v>
      </c>
      <c r="AL25" s="160">
        <v>262000</v>
      </c>
      <c r="AM25" s="117">
        <f t="shared" si="31"/>
        <v>764000</v>
      </c>
      <c r="AN25" s="170">
        <f t="shared" si="37"/>
        <v>23.151515151515152</v>
      </c>
      <c r="AP25" s="160">
        <v>164000</v>
      </c>
      <c r="AQ25" s="160">
        <v>189500</v>
      </c>
      <c r="AR25" s="160">
        <v>285000</v>
      </c>
      <c r="AS25" s="117">
        <f t="shared" si="33"/>
        <v>638500</v>
      </c>
      <c r="AT25" s="524">
        <f t="shared" si="38"/>
        <v>19.348484848484848</v>
      </c>
      <c r="AV25" s="117">
        <f t="shared" si="34"/>
        <v>1402500</v>
      </c>
      <c r="AW25" s="117">
        <f t="shared" si="21"/>
        <v>42.5</v>
      </c>
      <c r="AY25" s="117">
        <f t="shared" si="22"/>
        <v>3300000</v>
      </c>
      <c r="AZ25" s="117">
        <f t="shared" si="23"/>
        <v>100</v>
      </c>
      <c r="BB25" s="117">
        <f t="shared" si="6"/>
        <v>0</v>
      </c>
      <c r="BC25" s="117">
        <f t="shared" si="35"/>
        <v>0</v>
      </c>
      <c r="BD25" s="117">
        <f t="shared" si="8"/>
        <v>3300000</v>
      </c>
      <c r="BE25" s="93"/>
    </row>
    <row r="26" spans="1:57" ht="24.95" customHeight="1" thickBot="1" x14ac:dyDescent="0.25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2</v>
      </c>
      <c r="L26" s="83"/>
      <c r="M26" s="77"/>
      <c r="N26" s="128" t="s">
        <v>70</v>
      </c>
      <c r="O26" s="117">
        <v>12000</v>
      </c>
      <c r="P26" s="117">
        <v>21000</v>
      </c>
      <c r="Q26" s="117">
        <v>25000</v>
      </c>
      <c r="R26" s="117">
        <v>28000</v>
      </c>
      <c r="S26" s="117">
        <v>21000</v>
      </c>
      <c r="T26" s="117"/>
      <c r="U26" s="160">
        <v>1000</v>
      </c>
      <c r="V26" s="160">
        <v>2000</v>
      </c>
      <c r="W26" s="160"/>
      <c r="X26" s="117">
        <f t="shared" si="26"/>
        <v>3000</v>
      </c>
      <c r="Y26" s="521">
        <f t="shared" si="10"/>
        <v>14.285714285714286</v>
      </c>
      <c r="AA26" s="160">
        <v>2000</v>
      </c>
      <c r="AB26" s="160">
        <v>2000</v>
      </c>
      <c r="AC26" s="160">
        <v>2000</v>
      </c>
      <c r="AD26" s="117">
        <f t="shared" si="28"/>
        <v>6000</v>
      </c>
      <c r="AE26" s="170">
        <f t="shared" si="36"/>
        <v>28.571428571428573</v>
      </c>
      <c r="AG26" s="117">
        <f t="shared" si="29"/>
        <v>9000</v>
      </c>
      <c r="AH26" s="117">
        <f t="shared" si="14"/>
        <v>42.857142857142854</v>
      </c>
      <c r="AJ26" s="160">
        <v>2000</v>
      </c>
      <c r="AK26" s="160">
        <v>2000</v>
      </c>
      <c r="AL26" s="160">
        <v>2000</v>
      </c>
      <c r="AM26" s="117">
        <f t="shared" si="31"/>
        <v>6000</v>
      </c>
      <c r="AN26" s="170">
        <f t="shared" si="37"/>
        <v>28.571428571428573</v>
      </c>
      <c r="AP26" s="160">
        <v>2000</v>
      </c>
      <c r="AQ26" s="160">
        <v>2000</v>
      </c>
      <c r="AR26" s="160">
        <v>2000</v>
      </c>
      <c r="AS26" s="117">
        <f t="shared" si="33"/>
        <v>6000</v>
      </c>
      <c r="AT26" s="524">
        <f t="shared" si="38"/>
        <v>28.571428571428573</v>
      </c>
      <c r="AV26" s="117">
        <f t="shared" si="34"/>
        <v>12000</v>
      </c>
      <c r="AW26" s="117">
        <f t="shared" si="21"/>
        <v>57.142857142857146</v>
      </c>
      <c r="AY26" s="117">
        <f t="shared" si="22"/>
        <v>21000</v>
      </c>
      <c r="AZ26" s="117">
        <f t="shared" si="23"/>
        <v>100</v>
      </c>
      <c r="BB26" s="117">
        <f t="shared" si="6"/>
        <v>0</v>
      </c>
      <c r="BC26" s="117">
        <f t="shared" si="35"/>
        <v>0</v>
      </c>
      <c r="BD26" s="117">
        <f t="shared" si="8"/>
        <v>21000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4</v>
      </c>
      <c r="L27" s="83"/>
      <c r="M27" s="77"/>
      <c r="N27" s="128" t="s">
        <v>63</v>
      </c>
      <c r="O27" s="117">
        <v>3000</v>
      </c>
      <c r="P27" s="117">
        <v>2000</v>
      </c>
      <c r="Q27" s="117">
        <v>2000</v>
      </c>
      <c r="R27" s="117">
        <v>2000</v>
      </c>
      <c r="S27" s="117">
        <v>2000</v>
      </c>
      <c r="T27" s="117"/>
      <c r="U27" s="117"/>
      <c r="V27" s="117"/>
      <c r="W27" s="117"/>
      <c r="X27" s="117">
        <f t="shared" si="26"/>
        <v>0</v>
      </c>
      <c r="Y27" s="521">
        <f t="shared" si="10"/>
        <v>0</v>
      </c>
      <c r="AA27" s="117">
        <v>2000</v>
      </c>
      <c r="AB27" s="117"/>
      <c r="AC27" s="117"/>
      <c r="AD27" s="117">
        <f t="shared" si="28"/>
        <v>2000</v>
      </c>
      <c r="AE27" s="170">
        <f t="shared" si="36"/>
        <v>100</v>
      </c>
      <c r="AG27" s="117">
        <f t="shared" si="29"/>
        <v>2000</v>
      </c>
      <c r="AH27" s="117">
        <f t="shared" si="14"/>
        <v>100</v>
      </c>
      <c r="AJ27" s="117"/>
      <c r="AK27" s="117"/>
      <c r="AL27" s="117"/>
      <c r="AM27" s="117">
        <f t="shared" si="31"/>
        <v>0</v>
      </c>
      <c r="AN27" s="170">
        <f t="shared" si="37"/>
        <v>0</v>
      </c>
      <c r="AP27" s="117"/>
      <c r="AQ27" s="117"/>
      <c r="AR27" s="117"/>
      <c r="AS27" s="117">
        <f t="shared" si="33"/>
        <v>0</v>
      </c>
      <c r="AT27" s="524">
        <f t="shared" si="38"/>
        <v>0</v>
      </c>
      <c r="AV27" s="117">
        <f t="shared" si="34"/>
        <v>0</v>
      </c>
      <c r="AW27" s="117">
        <f t="shared" si="21"/>
        <v>0</v>
      </c>
      <c r="AY27" s="117">
        <f t="shared" si="22"/>
        <v>2000</v>
      </c>
      <c r="AZ27" s="117">
        <f t="shared" si="23"/>
        <v>100</v>
      </c>
      <c r="BB27" s="117">
        <f t="shared" si="6"/>
        <v>0</v>
      </c>
      <c r="BC27" s="117">
        <f t="shared" si="35"/>
        <v>0</v>
      </c>
      <c r="BD27" s="117">
        <f t="shared" si="8"/>
        <v>2000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124" t="s">
        <v>52</v>
      </c>
      <c r="K28" s="82"/>
      <c r="L28" s="83"/>
      <c r="M28" s="77"/>
      <c r="N28" s="101" t="s">
        <v>53</v>
      </c>
      <c r="O28" s="102">
        <v>274000</v>
      </c>
      <c r="P28" s="103">
        <f>P29+P30+P31+P32</f>
        <v>236000</v>
      </c>
      <c r="Q28" s="125">
        <f>Q29+Q30+Q31+Q32</f>
        <v>254000</v>
      </c>
      <c r="R28" s="126">
        <f>R29+R30+R31+R32</f>
        <v>271000</v>
      </c>
      <c r="S28" s="103">
        <f>S29+S30+S31+S32</f>
        <v>236000</v>
      </c>
      <c r="T28" s="103"/>
      <c r="U28" s="103">
        <f>U29+U30+U31+U32</f>
        <v>2000</v>
      </c>
      <c r="V28" s="103">
        <f>V29+V30+V31+V32</f>
        <v>20000</v>
      </c>
      <c r="W28" s="103">
        <f>W29+W30+W31+W32</f>
        <v>31500</v>
      </c>
      <c r="X28" s="103">
        <f t="shared" si="26"/>
        <v>53500</v>
      </c>
      <c r="Y28" s="518">
        <f t="shared" si="10"/>
        <v>22.66949152542373</v>
      </c>
      <c r="AA28" s="103">
        <f>AA29+AA30+AA31+AA32</f>
        <v>25500</v>
      </c>
      <c r="AB28" s="103">
        <f>AB29+AB30+AB31+AB32</f>
        <v>26000</v>
      </c>
      <c r="AC28" s="103">
        <f>AC29+AC30+AC31+AC32</f>
        <v>25500</v>
      </c>
      <c r="AD28" s="103">
        <f t="shared" si="28"/>
        <v>77000</v>
      </c>
      <c r="AE28" s="103">
        <f>AD28/(S28/100)</f>
        <v>32.627118644067799</v>
      </c>
      <c r="AG28" s="103">
        <f t="shared" si="29"/>
        <v>130500</v>
      </c>
      <c r="AH28" s="103">
        <f t="shared" si="14"/>
        <v>55.296610169491522</v>
      </c>
      <c r="AJ28" s="103">
        <f>AJ29+AJ30+AJ31+AJ32</f>
        <v>32000</v>
      </c>
      <c r="AK28" s="103">
        <f>AK29+AK30+AK31+AK32</f>
        <v>22000</v>
      </c>
      <c r="AL28" s="103">
        <f>AL29+AL30+AL31+AL32</f>
        <v>21500</v>
      </c>
      <c r="AM28" s="103">
        <f t="shared" si="31"/>
        <v>75500</v>
      </c>
      <c r="AN28" s="103">
        <f>AM28/(S28/100)</f>
        <v>31.991525423728813</v>
      </c>
      <c r="AP28" s="103">
        <f>AP29+AP30+AP31+AP32</f>
        <v>8500</v>
      </c>
      <c r="AQ28" s="103">
        <f>AQ29+AQ30+AQ31+AQ32</f>
        <v>8000</v>
      </c>
      <c r="AR28" s="103">
        <f>AR29+AR30+AR31+AR32</f>
        <v>13500</v>
      </c>
      <c r="AS28" s="103">
        <f t="shared" si="33"/>
        <v>30000</v>
      </c>
      <c r="AT28" s="518">
        <f>AS28/(S28/100)</f>
        <v>12.711864406779661</v>
      </c>
      <c r="AV28" s="103">
        <f t="shared" si="34"/>
        <v>105500</v>
      </c>
      <c r="AW28" s="103">
        <f t="shared" si="21"/>
        <v>44.703389830508478</v>
      </c>
      <c r="AY28" s="103">
        <f t="shared" si="22"/>
        <v>236000</v>
      </c>
      <c r="AZ28" s="103">
        <f t="shared" si="23"/>
        <v>100</v>
      </c>
      <c r="BB28" s="102">
        <f t="shared" si="6"/>
        <v>0</v>
      </c>
      <c r="BC28" s="103">
        <f t="shared" si="35"/>
        <v>0</v>
      </c>
      <c r="BD28" s="103">
        <f t="shared" si="8"/>
        <v>236000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2</v>
      </c>
      <c r="L29" s="83"/>
      <c r="M29" s="77"/>
      <c r="N29" s="128" t="s">
        <v>54</v>
      </c>
      <c r="O29" s="129">
        <v>22000</v>
      </c>
      <c r="P29" s="117">
        <v>19000</v>
      </c>
      <c r="Q29" s="117">
        <v>21000</v>
      </c>
      <c r="R29" s="117">
        <v>24000</v>
      </c>
      <c r="S29" s="117">
        <v>19000</v>
      </c>
      <c r="T29" s="117"/>
      <c r="U29" s="160"/>
      <c r="V29" s="160"/>
      <c r="W29" s="160">
        <v>5000</v>
      </c>
      <c r="X29" s="117">
        <f t="shared" si="26"/>
        <v>5000</v>
      </c>
      <c r="Y29" s="521">
        <f t="shared" si="10"/>
        <v>26.315789473684209</v>
      </c>
      <c r="Z29" s="36">
        <v>0</v>
      </c>
      <c r="AA29" s="160">
        <v>1000</v>
      </c>
      <c r="AB29" s="160">
        <v>2000</v>
      </c>
      <c r="AC29" s="160">
        <v>2000</v>
      </c>
      <c r="AD29" s="117">
        <f t="shared" si="28"/>
        <v>5000</v>
      </c>
      <c r="AE29" s="117">
        <f>AD29/(S29/100)</f>
        <v>26.315789473684209</v>
      </c>
      <c r="AG29" s="117">
        <f t="shared" si="29"/>
        <v>10000</v>
      </c>
      <c r="AH29" s="117">
        <f t="shared" si="14"/>
        <v>52.631578947368418</v>
      </c>
      <c r="AJ29" s="160">
        <v>1500</v>
      </c>
      <c r="AK29" s="160">
        <v>1500</v>
      </c>
      <c r="AL29" s="160">
        <v>1500</v>
      </c>
      <c r="AM29" s="117">
        <f t="shared" si="31"/>
        <v>4500</v>
      </c>
      <c r="AN29" s="117">
        <f>AM29/(S29/100)</f>
        <v>23.684210526315791</v>
      </c>
      <c r="AP29" s="160">
        <v>1500</v>
      </c>
      <c r="AQ29" s="160">
        <v>1500</v>
      </c>
      <c r="AR29" s="160">
        <v>1500</v>
      </c>
      <c r="AS29" s="117">
        <f t="shared" si="33"/>
        <v>4500</v>
      </c>
      <c r="AT29" s="521">
        <f>AS29/(S29/100)</f>
        <v>23.684210526315791</v>
      </c>
      <c r="AV29" s="117">
        <f t="shared" si="34"/>
        <v>9000</v>
      </c>
      <c r="AW29" s="117">
        <f t="shared" si="21"/>
        <v>47.368421052631582</v>
      </c>
      <c r="AY29" s="117">
        <f t="shared" si="22"/>
        <v>19000</v>
      </c>
      <c r="AZ29" s="117">
        <f t="shared" si="23"/>
        <v>100</v>
      </c>
      <c r="BB29" s="117">
        <f t="shared" si="6"/>
        <v>0</v>
      </c>
      <c r="BC29" s="117">
        <f t="shared" si="35"/>
        <v>0</v>
      </c>
      <c r="BD29" s="117">
        <f t="shared" si="8"/>
        <v>19000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3</v>
      </c>
      <c r="L30" s="83"/>
      <c r="M30" s="77"/>
      <c r="N30" s="128" t="s">
        <v>66</v>
      </c>
      <c r="O30" s="129">
        <v>230000</v>
      </c>
      <c r="P30" s="117">
        <v>207000</v>
      </c>
      <c r="Q30" s="117">
        <v>219000</v>
      </c>
      <c r="R30" s="117">
        <v>231000</v>
      </c>
      <c r="S30" s="117">
        <v>207000</v>
      </c>
      <c r="T30" s="117"/>
      <c r="U30" s="160"/>
      <c r="V30" s="160">
        <v>18000</v>
      </c>
      <c r="W30" s="160">
        <v>23500</v>
      </c>
      <c r="X30" s="117">
        <f t="shared" si="26"/>
        <v>41500</v>
      </c>
      <c r="Y30" s="521">
        <f t="shared" si="10"/>
        <v>20.04830917874396</v>
      </c>
      <c r="AA30" s="160">
        <v>24000</v>
      </c>
      <c r="AB30" s="160">
        <v>23500</v>
      </c>
      <c r="AC30" s="160">
        <v>22500</v>
      </c>
      <c r="AD30" s="117">
        <f t="shared" si="28"/>
        <v>70000</v>
      </c>
      <c r="AE30" s="117">
        <f>AD30/(S30/100)</f>
        <v>33.816425120772948</v>
      </c>
      <c r="AG30" s="117">
        <f t="shared" si="29"/>
        <v>111500</v>
      </c>
      <c r="AH30" s="117">
        <f t="shared" si="14"/>
        <v>53.864734299516911</v>
      </c>
      <c r="AJ30" s="160">
        <v>30000</v>
      </c>
      <c r="AK30" s="160">
        <v>20000</v>
      </c>
      <c r="AL30" s="160">
        <v>20000</v>
      </c>
      <c r="AM30" s="117">
        <f t="shared" si="31"/>
        <v>70000</v>
      </c>
      <c r="AN30" s="117">
        <f>AM30/(S30/100)</f>
        <v>33.816425120772948</v>
      </c>
      <c r="AP30" s="160">
        <v>7000</v>
      </c>
      <c r="AQ30" s="160">
        <v>6500</v>
      </c>
      <c r="AR30" s="160">
        <v>12000</v>
      </c>
      <c r="AS30" s="117">
        <f t="shared" si="33"/>
        <v>25500</v>
      </c>
      <c r="AT30" s="521">
        <f>AS30/(S30/100)</f>
        <v>12.318840579710145</v>
      </c>
      <c r="AV30" s="117">
        <f t="shared" si="34"/>
        <v>95500</v>
      </c>
      <c r="AW30" s="117">
        <f t="shared" si="21"/>
        <v>46.135265700483089</v>
      </c>
      <c r="AY30" s="117">
        <f t="shared" si="22"/>
        <v>207000</v>
      </c>
      <c r="AZ30" s="117">
        <f t="shared" si="23"/>
        <v>100</v>
      </c>
      <c r="BB30" s="117">
        <f t="shared" si="6"/>
        <v>0</v>
      </c>
      <c r="BC30" s="117">
        <f t="shared" si="35"/>
        <v>0</v>
      </c>
      <c r="BD30" s="117">
        <f t="shared" si="8"/>
        <v>207000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81"/>
      <c r="J31" s="78"/>
      <c r="K31" s="127">
        <v>5</v>
      </c>
      <c r="L31" s="83"/>
      <c r="M31" s="77"/>
      <c r="N31" s="128" t="s">
        <v>55</v>
      </c>
      <c r="O31" s="129">
        <v>8000</v>
      </c>
      <c r="P31" s="117">
        <v>6000</v>
      </c>
      <c r="Q31" s="117">
        <v>9000</v>
      </c>
      <c r="R31" s="117">
        <v>10000</v>
      </c>
      <c r="S31" s="117">
        <v>6000</v>
      </c>
      <c r="T31" s="117"/>
      <c r="U31" s="160">
        <v>2000</v>
      </c>
      <c r="V31" s="160">
        <v>2000</v>
      </c>
      <c r="W31" s="160">
        <v>2000</v>
      </c>
      <c r="X31" s="117">
        <f t="shared" si="26"/>
        <v>6000</v>
      </c>
      <c r="Y31" s="521">
        <f t="shared" si="10"/>
        <v>100</v>
      </c>
      <c r="AA31" s="160"/>
      <c r="AB31" s="160"/>
      <c r="AC31" s="160"/>
      <c r="AD31" s="117">
        <f t="shared" si="28"/>
        <v>0</v>
      </c>
      <c r="AE31" s="117">
        <f>AD31/(S31/100)</f>
        <v>0</v>
      </c>
      <c r="AG31" s="117">
        <f t="shared" si="29"/>
        <v>6000</v>
      </c>
      <c r="AH31" s="117">
        <f t="shared" si="14"/>
        <v>100</v>
      </c>
      <c r="AJ31" s="160"/>
      <c r="AK31" s="160"/>
      <c r="AL31" s="160"/>
      <c r="AM31" s="117">
        <f t="shared" si="31"/>
        <v>0</v>
      </c>
      <c r="AN31" s="117">
        <f>AM31/(S31/100)</f>
        <v>0</v>
      </c>
      <c r="AP31" s="160"/>
      <c r="AQ31" s="160"/>
      <c r="AR31" s="160"/>
      <c r="AS31" s="117">
        <f t="shared" si="33"/>
        <v>0</v>
      </c>
      <c r="AT31" s="521">
        <f>AS31/(S31/100)</f>
        <v>0</v>
      </c>
      <c r="AV31" s="117">
        <f t="shared" si="34"/>
        <v>0</v>
      </c>
      <c r="AW31" s="117">
        <f t="shared" si="21"/>
        <v>0</v>
      </c>
      <c r="AY31" s="117">
        <f t="shared" si="22"/>
        <v>6000</v>
      </c>
      <c r="AZ31" s="117">
        <f t="shared" si="23"/>
        <v>100</v>
      </c>
      <c r="BB31" s="117">
        <f t="shared" si="6"/>
        <v>0</v>
      </c>
      <c r="BC31" s="117">
        <f t="shared" si="35"/>
        <v>0</v>
      </c>
      <c r="BD31" s="117">
        <f t="shared" si="8"/>
        <v>6000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81"/>
      <c r="J32" s="78"/>
      <c r="K32" s="127">
        <v>7</v>
      </c>
      <c r="L32" s="83"/>
      <c r="M32" s="77"/>
      <c r="N32" s="128" t="s">
        <v>56</v>
      </c>
      <c r="O32" s="129">
        <v>14000</v>
      </c>
      <c r="P32" s="117">
        <v>4000</v>
      </c>
      <c r="Q32" s="117">
        <v>5000</v>
      </c>
      <c r="R32" s="117">
        <v>6000</v>
      </c>
      <c r="S32" s="117">
        <v>4000</v>
      </c>
      <c r="T32" s="117"/>
      <c r="U32" s="160"/>
      <c r="V32" s="160"/>
      <c r="W32" s="160">
        <v>1000</v>
      </c>
      <c r="X32" s="117">
        <f t="shared" si="26"/>
        <v>1000</v>
      </c>
      <c r="Y32" s="521">
        <f t="shared" si="10"/>
        <v>25</v>
      </c>
      <c r="AA32" s="160">
        <v>500</v>
      </c>
      <c r="AB32" s="160">
        <v>500</v>
      </c>
      <c r="AC32" s="160">
        <v>1000</v>
      </c>
      <c r="AD32" s="117">
        <f t="shared" si="28"/>
        <v>2000</v>
      </c>
      <c r="AE32" s="117">
        <f>AD32/(S32/100)</f>
        <v>50</v>
      </c>
      <c r="AG32" s="117">
        <f t="shared" si="29"/>
        <v>3000</v>
      </c>
      <c r="AH32" s="117">
        <f t="shared" si="14"/>
        <v>75</v>
      </c>
      <c r="AJ32" s="160">
        <v>500</v>
      </c>
      <c r="AK32" s="160">
        <v>500</v>
      </c>
      <c r="AL32" s="160"/>
      <c r="AM32" s="117">
        <f t="shared" si="31"/>
        <v>1000</v>
      </c>
      <c r="AN32" s="117">
        <f>AM32/(S32/100)</f>
        <v>25</v>
      </c>
      <c r="AP32" s="160"/>
      <c r="AQ32" s="160"/>
      <c r="AR32" s="160"/>
      <c r="AS32" s="117">
        <f t="shared" si="33"/>
        <v>0</v>
      </c>
      <c r="AT32" s="521">
        <f>AS32/(S32/100)</f>
        <v>0</v>
      </c>
      <c r="AV32" s="117">
        <f t="shared" si="34"/>
        <v>1000</v>
      </c>
      <c r="AW32" s="117">
        <f t="shared" si="21"/>
        <v>25</v>
      </c>
      <c r="AY32" s="117">
        <f t="shared" si="22"/>
        <v>4000</v>
      </c>
      <c r="AZ32" s="117">
        <f t="shared" si="23"/>
        <v>100</v>
      </c>
      <c r="BB32" s="117">
        <f t="shared" si="6"/>
        <v>0</v>
      </c>
      <c r="BC32" s="117">
        <f t="shared" si="35"/>
        <v>0</v>
      </c>
      <c r="BD32" s="117">
        <f t="shared" si="8"/>
        <v>4000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104"/>
      <c r="H33" s="106" t="s">
        <v>49</v>
      </c>
      <c r="I33" s="107"/>
      <c r="J33" s="108"/>
      <c r="K33" s="109"/>
      <c r="L33" s="110"/>
      <c r="M33" s="111"/>
      <c r="N33" s="112" t="s">
        <v>50</v>
      </c>
      <c r="O33" s="113">
        <v>839000</v>
      </c>
      <c r="P33" s="114">
        <f>P34</f>
        <v>708000</v>
      </c>
      <c r="Q33" s="115">
        <f>Q34</f>
        <v>718000</v>
      </c>
      <c r="R33" s="116">
        <f>R34</f>
        <v>729000</v>
      </c>
      <c r="S33" s="114">
        <f>S34</f>
        <v>708000</v>
      </c>
      <c r="T33" s="114"/>
      <c r="U33" s="114">
        <f>U34</f>
        <v>4000</v>
      </c>
      <c r="V33" s="114">
        <f>V34</f>
        <v>4000</v>
      </c>
      <c r="W33" s="114">
        <f>W34</f>
        <v>335000</v>
      </c>
      <c r="X33" s="114">
        <f t="shared" ref="X33:X43" si="39">SUM(U33:W33)</f>
        <v>343000</v>
      </c>
      <c r="Y33" s="522">
        <f t="shared" si="10"/>
        <v>48.44632768361582</v>
      </c>
      <c r="AA33" s="114">
        <f>AA34</f>
        <v>47000</v>
      </c>
      <c r="AB33" s="114">
        <f>AB34</f>
        <v>47000</v>
      </c>
      <c r="AC33" s="114">
        <f>AC34</f>
        <v>49000</v>
      </c>
      <c r="AD33" s="114">
        <f t="shared" ref="AD33:AD43" si="40">SUM(AA33:AC33)</f>
        <v>143000</v>
      </c>
      <c r="AE33" s="114">
        <f t="shared" ref="AE33:AE55" si="41">AD33/(S33/100)</f>
        <v>20.197740112994349</v>
      </c>
      <c r="AG33" s="114">
        <f t="shared" si="29"/>
        <v>486000</v>
      </c>
      <c r="AH33" s="114">
        <f t="shared" si="14"/>
        <v>68.644067796610173</v>
      </c>
      <c r="AJ33" s="114">
        <f>AJ34</f>
        <v>58000</v>
      </c>
      <c r="AK33" s="114">
        <f>AK34</f>
        <v>57000</v>
      </c>
      <c r="AL33" s="114">
        <f>AL34</f>
        <v>56000</v>
      </c>
      <c r="AM33" s="114">
        <f t="shared" ref="AM33:AM43" si="42">SUM(AJ33:AL33)</f>
        <v>171000</v>
      </c>
      <c r="AN33" s="114">
        <f t="shared" ref="AN33:AN55" si="43">AM33/(S33/100)</f>
        <v>24.152542372881356</v>
      </c>
      <c r="AP33" s="114">
        <f>AP34</f>
        <v>36000</v>
      </c>
      <c r="AQ33" s="114">
        <f>AQ34</f>
        <v>7000</v>
      </c>
      <c r="AR33" s="114">
        <f>AR34</f>
        <v>8000</v>
      </c>
      <c r="AS33" s="114">
        <f t="shared" ref="AS33:AS43" si="44">SUM(AP33:AR33)</f>
        <v>51000</v>
      </c>
      <c r="AT33" s="522">
        <f t="shared" ref="AT33:AT55" si="45">AS33/(S33/100)</f>
        <v>7.2033898305084749</v>
      </c>
      <c r="AV33" s="114">
        <f>AM33+AS33</f>
        <v>222000</v>
      </c>
      <c r="AW33" s="114">
        <f t="shared" si="21"/>
        <v>31.35593220338983</v>
      </c>
      <c r="AY33" s="114">
        <f t="shared" si="22"/>
        <v>708000</v>
      </c>
      <c r="AZ33" s="114">
        <f t="shared" si="23"/>
        <v>100</v>
      </c>
      <c r="BB33" s="114">
        <f t="shared" si="6"/>
        <v>0</v>
      </c>
      <c r="BC33" s="117">
        <f t="shared" si="35"/>
        <v>0</v>
      </c>
      <c r="BD33" s="114">
        <f t="shared" si="8"/>
        <v>708000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118">
        <v>2</v>
      </c>
      <c r="J34" s="78"/>
      <c r="K34" s="82"/>
      <c r="L34" s="83"/>
      <c r="M34" s="77"/>
      <c r="N34" s="119" t="s">
        <v>51</v>
      </c>
      <c r="O34" s="120">
        <v>839000</v>
      </c>
      <c r="P34" s="121">
        <f>P35+P38+P40</f>
        <v>708000</v>
      </c>
      <c r="Q34" s="122">
        <f>Q35+Q38+Q40</f>
        <v>718000</v>
      </c>
      <c r="R34" s="123">
        <f>R35+R38+R40</f>
        <v>729000</v>
      </c>
      <c r="S34" s="121">
        <f>S35+S38+S40</f>
        <v>708000</v>
      </c>
      <c r="T34" s="121"/>
      <c r="U34" s="121">
        <f>U35+U38+U40</f>
        <v>4000</v>
      </c>
      <c r="V34" s="121">
        <f>V35+V38+V40</f>
        <v>4000</v>
      </c>
      <c r="W34" s="121">
        <f>W35+W38+W40</f>
        <v>335000</v>
      </c>
      <c r="X34" s="121">
        <f t="shared" si="39"/>
        <v>343000</v>
      </c>
      <c r="Y34" s="519">
        <f t="shared" si="10"/>
        <v>48.44632768361582</v>
      </c>
      <c r="AA34" s="121">
        <f>AA35+AA38+AA40</f>
        <v>47000</v>
      </c>
      <c r="AB34" s="121">
        <f>AB35+AB38+AB40</f>
        <v>47000</v>
      </c>
      <c r="AC34" s="121">
        <f>AC35+AC38+AC40</f>
        <v>49000</v>
      </c>
      <c r="AD34" s="121">
        <f t="shared" si="40"/>
        <v>143000</v>
      </c>
      <c r="AE34" s="121">
        <f t="shared" si="41"/>
        <v>20.197740112994349</v>
      </c>
      <c r="AG34" s="121">
        <f t="shared" si="29"/>
        <v>486000</v>
      </c>
      <c r="AH34" s="121">
        <f t="shared" si="14"/>
        <v>68.644067796610173</v>
      </c>
      <c r="AJ34" s="121">
        <f>AJ35+AJ38+AJ40</f>
        <v>58000</v>
      </c>
      <c r="AK34" s="121">
        <f>AK35+AK38+AK40</f>
        <v>57000</v>
      </c>
      <c r="AL34" s="121">
        <f>AL35+AL38+AL40</f>
        <v>56000</v>
      </c>
      <c r="AM34" s="121">
        <f t="shared" si="42"/>
        <v>171000</v>
      </c>
      <c r="AN34" s="121">
        <f t="shared" si="43"/>
        <v>24.152542372881356</v>
      </c>
      <c r="AP34" s="121">
        <f>AP35+AP38+AP40</f>
        <v>36000</v>
      </c>
      <c r="AQ34" s="121">
        <f>AQ35+AQ38+AQ40</f>
        <v>7000</v>
      </c>
      <c r="AR34" s="121">
        <f>AR35+AR38+AR40</f>
        <v>8000</v>
      </c>
      <c r="AS34" s="121">
        <f t="shared" si="44"/>
        <v>51000</v>
      </c>
      <c r="AT34" s="519">
        <f t="shared" si="45"/>
        <v>7.2033898305084749</v>
      </c>
      <c r="AV34" s="121">
        <f>AM34+AS34</f>
        <v>222000</v>
      </c>
      <c r="AW34" s="121">
        <f t="shared" si="21"/>
        <v>31.35593220338983</v>
      </c>
      <c r="AY34" s="121">
        <f t="shared" si="22"/>
        <v>708000</v>
      </c>
      <c r="AZ34" s="121">
        <f t="shared" si="23"/>
        <v>100</v>
      </c>
      <c r="BB34" s="121">
        <f t="shared" ref="BB34:BB55" si="46">S34-AY34</f>
        <v>0</v>
      </c>
      <c r="BC34" s="117">
        <f t="shared" si="35"/>
        <v>0</v>
      </c>
      <c r="BD34" s="121">
        <f t="shared" ref="BD34:BD55" si="47">S34-BB34</f>
        <v>708000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124" t="s">
        <v>60</v>
      </c>
      <c r="K35" s="82"/>
      <c r="L35" s="83"/>
      <c r="M35" s="77"/>
      <c r="N35" s="101" t="s">
        <v>61</v>
      </c>
      <c r="O35" s="102">
        <v>755000</v>
      </c>
      <c r="P35" s="103">
        <f>P36+P37</f>
        <v>630000</v>
      </c>
      <c r="Q35" s="125">
        <f>Q36+Q37</f>
        <v>640000</v>
      </c>
      <c r="R35" s="126">
        <f>R36+R37</f>
        <v>650000</v>
      </c>
      <c r="S35" s="103">
        <f>S36+S37</f>
        <v>630000</v>
      </c>
      <c r="T35" s="103"/>
      <c r="U35" s="103">
        <f>U36+U37</f>
        <v>4000</v>
      </c>
      <c r="V35" s="103">
        <f>V36+V37</f>
        <v>4000</v>
      </c>
      <c r="W35" s="103">
        <f>W36+W37</f>
        <v>314000</v>
      </c>
      <c r="X35" s="103">
        <f t="shared" si="39"/>
        <v>322000</v>
      </c>
      <c r="Y35" s="518">
        <f t="shared" si="10"/>
        <v>51.111111111111114</v>
      </c>
      <c r="AA35" s="103">
        <f>AA36+AA37</f>
        <v>41000</v>
      </c>
      <c r="AB35" s="103">
        <f>AB36+AB37</f>
        <v>41000</v>
      </c>
      <c r="AC35" s="103">
        <f>AC36+AC37</f>
        <v>41000</v>
      </c>
      <c r="AD35" s="103">
        <f t="shared" si="40"/>
        <v>123000</v>
      </c>
      <c r="AE35" s="103">
        <f t="shared" si="41"/>
        <v>19.523809523809526</v>
      </c>
      <c r="AG35" s="103">
        <f t="shared" si="29"/>
        <v>445000</v>
      </c>
      <c r="AH35" s="103">
        <f t="shared" si="14"/>
        <v>70.634920634920633</v>
      </c>
      <c r="AJ35" s="103">
        <f>AJ36+AJ37</f>
        <v>51000</v>
      </c>
      <c r="AK35" s="103">
        <f>AK36+AK37</f>
        <v>52000</v>
      </c>
      <c r="AL35" s="103">
        <f>AL36+AL37</f>
        <v>52000</v>
      </c>
      <c r="AM35" s="103">
        <f t="shared" si="42"/>
        <v>155000</v>
      </c>
      <c r="AN35" s="103">
        <f t="shared" si="43"/>
        <v>24.603174603174605</v>
      </c>
      <c r="AP35" s="103">
        <f>AP36+AP37</f>
        <v>30000</v>
      </c>
      <c r="AQ35" s="103">
        <f>AQ36+AQ37</f>
        <v>0</v>
      </c>
      <c r="AR35" s="103">
        <f>AR36+AR37</f>
        <v>0</v>
      </c>
      <c r="AS35" s="103">
        <f t="shared" si="44"/>
        <v>30000</v>
      </c>
      <c r="AT35" s="518">
        <f t="shared" si="45"/>
        <v>4.7619047619047619</v>
      </c>
      <c r="AV35" s="103">
        <f>AV36+AV37</f>
        <v>185000</v>
      </c>
      <c r="AW35" s="103">
        <f t="shared" si="21"/>
        <v>29.365079365079364</v>
      </c>
      <c r="AY35" s="103">
        <f>AY36+AY37</f>
        <v>630000</v>
      </c>
      <c r="AZ35" s="103">
        <f t="shared" si="23"/>
        <v>100</v>
      </c>
      <c r="BB35" s="103">
        <f t="shared" si="46"/>
        <v>0</v>
      </c>
      <c r="BC35" s="117">
        <f t="shared" si="35"/>
        <v>0</v>
      </c>
      <c r="BD35" s="103">
        <f t="shared" si="47"/>
        <v>630000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78"/>
      <c r="K36" s="127">
        <v>1</v>
      </c>
      <c r="L36" s="83"/>
      <c r="M36" s="77"/>
      <c r="N36" s="128" t="s">
        <v>62</v>
      </c>
      <c r="O36" s="129">
        <v>750000</v>
      </c>
      <c r="P36" s="117">
        <v>620000</v>
      </c>
      <c r="Q36" s="117">
        <v>630000</v>
      </c>
      <c r="R36" s="117">
        <v>640000</v>
      </c>
      <c r="S36" s="117">
        <v>620000</v>
      </c>
      <c r="T36" s="117"/>
      <c r="U36" s="117">
        <v>4000</v>
      </c>
      <c r="V36" s="117">
        <v>4000</v>
      </c>
      <c r="W36" s="117">
        <v>312000</v>
      </c>
      <c r="X36" s="117">
        <f t="shared" si="39"/>
        <v>320000</v>
      </c>
      <c r="Y36" s="521">
        <f t="shared" ref="Y36:Y55" si="48">X36/(S36/100)</f>
        <v>51.612903225806448</v>
      </c>
      <c r="AA36" s="117">
        <v>40000</v>
      </c>
      <c r="AB36" s="117">
        <v>40000</v>
      </c>
      <c r="AC36" s="117">
        <v>40000</v>
      </c>
      <c r="AD36" s="117">
        <f t="shared" si="40"/>
        <v>120000</v>
      </c>
      <c r="AE36" s="117">
        <f t="shared" si="41"/>
        <v>19.35483870967742</v>
      </c>
      <c r="AG36" s="117">
        <f t="shared" si="29"/>
        <v>440000</v>
      </c>
      <c r="AH36" s="117">
        <f t="shared" ref="AH36:AH55" si="49">AG36/(S36/100)</f>
        <v>70.967741935483872</v>
      </c>
      <c r="AJ36" s="117">
        <v>50000</v>
      </c>
      <c r="AK36" s="117">
        <v>50000</v>
      </c>
      <c r="AL36" s="117">
        <v>50000</v>
      </c>
      <c r="AM36" s="117">
        <f t="shared" si="42"/>
        <v>150000</v>
      </c>
      <c r="AN36" s="117">
        <f t="shared" si="43"/>
        <v>24.193548387096776</v>
      </c>
      <c r="AP36" s="117">
        <v>30000</v>
      </c>
      <c r="AQ36" s="117"/>
      <c r="AR36" s="117"/>
      <c r="AS36" s="117">
        <f t="shared" si="44"/>
        <v>30000</v>
      </c>
      <c r="AT36" s="521">
        <f t="shared" si="45"/>
        <v>4.838709677419355</v>
      </c>
      <c r="AV36" s="117">
        <f t="shared" ref="AV36:AV55" si="50">AM36+AS36</f>
        <v>180000</v>
      </c>
      <c r="AW36" s="117">
        <f t="shared" ref="AW36:AW55" si="51">AV36/(S36/100)</f>
        <v>29.032258064516128</v>
      </c>
      <c r="AY36" s="117">
        <f t="shared" ref="AY36:AY43" si="52">AG36+AV36</f>
        <v>620000</v>
      </c>
      <c r="AZ36" s="117">
        <f t="shared" ref="AZ36:AZ55" si="53">AY36/(S36/100)</f>
        <v>100</v>
      </c>
      <c r="BB36" s="117">
        <f t="shared" si="46"/>
        <v>0</v>
      </c>
      <c r="BC36" s="117">
        <f t="shared" si="35"/>
        <v>0</v>
      </c>
      <c r="BD36" s="117">
        <f t="shared" si="47"/>
        <v>620000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4</v>
      </c>
      <c r="L37" s="83"/>
      <c r="M37" s="77"/>
      <c r="N37" s="128" t="s">
        <v>63</v>
      </c>
      <c r="O37" s="129">
        <v>5000</v>
      </c>
      <c r="P37" s="117">
        <v>10000</v>
      </c>
      <c r="Q37" s="117">
        <v>10000</v>
      </c>
      <c r="R37" s="117">
        <v>10000</v>
      </c>
      <c r="S37" s="117">
        <v>10000</v>
      </c>
      <c r="T37" s="117"/>
      <c r="U37" s="117"/>
      <c r="V37" s="117"/>
      <c r="W37" s="117">
        <v>2000</v>
      </c>
      <c r="X37" s="117">
        <f t="shared" si="39"/>
        <v>2000</v>
      </c>
      <c r="Y37" s="521">
        <f t="shared" si="48"/>
        <v>20</v>
      </c>
      <c r="AA37" s="117">
        <v>1000</v>
      </c>
      <c r="AB37" s="117">
        <v>1000</v>
      </c>
      <c r="AC37" s="117">
        <v>1000</v>
      </c>
      <c r="AD37" s="117">
        <f t="shared" si="40"/>
        <v>3000</v>
      </c>
      <c r="AE37" s="117">
        <f t="shared" si="41"/>
        <v>30</v>
      </c>
      <c r="AG37" s="117">
        <f t="shared" si="29"/>
        <v>5000</v>
      </c>
      <c r="AH37" s="117">
        <f t="shared" si="49"/>
        <v>50</v>
      </c>
      <c r="AJ37" s="117">
        <v>1000</v>
      </c>
      <c r="AK37" s="117">
        <v>2000</v>
      </c>
      <c r="AL37" s="117">
        <v>2000</v>
      </c>
      <c r="AM37" s="117">
        <f t="shared" si="42"/>
        <v>5000</v>
      </c>
      <c r="AN37" s="117">
        <f t="shared" si="43"/>
        <v>50</v>
      </c>
      <c r="AP37" s="117"/>
      <c r="AQ37" s="117"/>
      <c r="AR37" s="117"/>
      <c r="AS37" s="117">
        <f t="shared" si="44"/>
        <v>0</v>
      </c>
      <c r="AT37" s="521">
        <f t="shared" si="45"/>
        <v>0</v>
      </c>
      <c r="AV37" s="117">
        <f t="shared" si="50"/>
        <v>5000</v>
      </c>
      <c r="AW37" s="117">
        <f t="shared" si="51"/>
        <v>50</v>
      </c>
      <c r="AY37" s="117">
        <f t="shared" si="52"/>
        <v>10000</v>
      </c>
      <c r="AZ37" s="117">
        <f t="shared" si="53"/>
        <v>100</v>
      </c>
      <c r="BB37" s="117">
        <f t="shared" si="46"/>
        <v>0</v>
      </c>
      <c r="BC37" s="117">
        <f t="shared" si="35"/>
        <v>0</v>
      </c>
      <c r="BD37" s="117">
        <f t="shared" si="47"/>
        <v>10000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24" t="s">
        <v>64</v>
      </c>
      <c r="K38" s="82"/>
      <c r="L38" s="83"/>
      <c r="M38" s="77"/>
      <c r="N38" s="101" t="s">
        <v>65</v>
      </c>
      <c r="O38" s="102">
        <v>2000</v>
      </c>
      <c r="P38" s="103">
        <f>P39</f>
        <v>1000</v>
      </c>
      <c r="Q38" s="125">
        <f>Q39</f>
        <v>1000</v>
      </c>
      <c r="R38" s="126">
        <f>R39</f>
        <v>1000</v>
      </c>
      <c r="S38" s="103">
        <f>S39</f>
        <v>1000</v>
      </c>
      <c r="T38" s="103"/>
      <c r="U38" s="103">
        <f>U39</f>
        <v>0</v>
      </c>
      <c r="V38" s="103">
        <f>V39</f>
        <v>0</v>
      </c>
      <c r="W38" s="103">
        <f>W39</f>
        <v>1000</v>
      </c>
      <c r="X38" s="103">
        <f t="shared" si="39"/>
        <v>1000</v>
      </c>
      <c r="Y38" s="518">
        <f t="shared" si="48"/>
        <v>100</v>
      </c>
      <c r="AA38" s="103">
        <f>AA39</f>
        <v>0</v>
      </c>
      <c r="AB38" s="103">
        <f>AB39</f>
        <v>0</v>
      </c>
      <c r="AC38" s="103">
        <f>AC39</f>
        <v>0</v>
      </c>
      <c r="AD38" s="103">
        <f t="shared" si="40"/>
        <v>0</v>
      </c>
      <c r="AE38" s="103">
        <f t="shared" si="41"/>
        <v>0</v>
      </c>
      <c r="AG38" s="103">
        <f t="shared" si="29"/>
        <v>1000</v>
      </c>
      <c r="AH38" s="103">
        <f t="shared" si="49"/>
        <v>100</v>
      </c>
      <c r="AJ38" s="103">
        <f>AJ39</f>
        <v>0</v>
      </c>
      <c r="AK38" s="103">
        <f>AK39</f>
        <v>0</v>
      </c>
      <c r="AL38" s="103">
        <f>AL39</f>
        <v>0</v>
      </c>
      <c r="AM38" s="103">
        <f t="shared" si="42"/>
        <v>0</v>
      </c>
      <c r="AN38" s="103">
        <f t="shared" si="43"/>
        <v>0</v>
      </c>
      <c r="AP38" s="103">
        <f>AP39</f>
        <v>0</v>
      </c>
      <c r="AQ38" s="103">
        <f>AQ39</f>
        <v>0</v>
      </c>
      <c r="AR38" s="103">
        <f>AR39</f>
        <v>0</v>
      </c>
      <c r="AS38" s="103">
        <f t="shared" si="44"/>
        <v>0</v>
      </c>
      <c r="AT38" s="518">
        <f t="shared" si="45"/>
        <v>0</v>
      </c>
      <c r="AV38" s="103">
        <f t="shared" si="50"/>
        <v>0</v>
      </c>
      <c r="AW38" s="103">
        <f t="shared" si="51"/>
        <v>0</v>
      </c>
      <c r="AY38" s="103">
        <f t="shared" si="52"/>
        <v>1000</v>
      </c>
      <c r="AZ38" s="103">
        <f t="shared" si="53"/>
        <v>100</v>
      </c>
      <c r="BB38" s="103">
        <f t="shared" si="46"/>
        <v>0</v>
      </c>
      <c r="BC38" s="117">
        <f t="shared" si="35"/>
        <v>0</v>
      </c>
      <c r="BD38" s="103">
        <f t="shared" si="47"/>
        <v>1000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4</v>
      </c>
      <c r="L39" s="83"/>
      <c r="M39" s="77"/>
      <c r="N39" s="128" t="s">
        <v>63</v>
      </c>
      <c r="O39" s="129">
        <v>2000</v>
      </c>
      <c r="P39" s="117">
        <v>1000</v>
      </c>
      <c r="Q39" s="117">
        <v>1000</v>
      </c>
      <c r="R39" s="117">
        <v>1000</v>
      </c>
      <c r="S39" s="117">
        <v>1000</v>
      </c>
      <c r="T39" s="117"/>
      <c r="U39" s="117"/>
      <c r="V39" s="117"/>
      <c r="W39" s="117">
        <v>1000</v>
      </c>
      <c r="X39" s="117">
        <f t="shared" si="39"/>
        <v>1000</v>
      </c>
      <c r="Y39" s="521">
        <f t="shared" si="48"/>
        <v>100</v>
      </c>
      <c r="AA39" s="117"/>
      <c r="AB39" s="117"/>
      <c r="AC39" s="117"/>
      <c r="AD39" s="117">
        <f t="shared" si="40"/>
        <v>0</v>
      </c>
      <c r="AE39" s="117">
        <f t="shared" si="41"/>
        <v>0</v>
      </c>
      <c r="AG39" s="117">
        <f t="shared" si="29"/>
        <v>1000</v>
      </c>
      <c r="AH39" s="117">
        <f t="shared" si="49"/>
        <v>100</v>
      </c>
      <c r="AJ39" s="117"/>
      <c r="AK39" s="117"/>
      <c r="AL39" s="117"/>
      <c r="AM39" s="117">
        <f t="shared" si="42"/>
        <v>0</v>
      </c>
      <c r="AN39" s="117">
        <f t="shared" si="43"/>
        <v>0</v>
      </c>
      <c r="AP39" s="117"/>
      <c r="AQ39" s="117"/>
      <c r="AR39" s="117"/>
      <c r="AS39" s="117">
        <f t="shared" si="44"/>
        <v>0</v>
      </c>
      <c r="AT39" s="521">
        <f t="shared" si="45"/>
        <v>0</v>
      </c>
      <c r="AV39" s="117">
        <f t="shared" si="50"/>
        <v>0</v>
      </c>
      <c r="AW39" s="117">
        <f t="shared" si="51"/>
        <v>0</v>
      </c>
      <c r="AY39" s="117">
        <f t="shared" si="52"/>
        <v>1000</v>
      </c>
      <c r="AZ39" s="117">
        <f t="shared" si="53"/>
        <v>100</v>
      </c>
      <c r="BB39" s="117">
        <f t="shared" si="46"/>
        <v>0</v>
      </c>
      <c r="BC39" s="117">
        <f t="shared" si="35"/>
        <v>0</v>
      </c>
      <c r="BD39" s="117">
        <f t="shared" si="47"/>
        <v>1000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124" t="s">
        <v>52</v>
      </c>
      <c r="K40" s="82"/>
      <c r="L40" s="83"/>
      <c r="M40" s="77"/>
      <c r="N40" s="101" t="s">
        <v>53</v>
      </c>
      <c r="O40" s="102">
        <v>82000</v>
      </c>
      <c r="P40" s="103">
        <f>P41+P42+P43</f>
        <v>77000</v>
      </c>
      <c r="Q40" s="125">
        <f>Q41+Q42+Q43</f>
        <v>77000</v>
      </c>
      <c r="R40" s="126">
        <f>R41+R42+R43</f>
        <v>78000</v>
      </c>
      <c r="S40" s="103">
        <f>S41+S42+S43</f>
        <v>77000</v>
      </c>
      <c r="T40" s="103"/>
      <c r="U40" s="103">
        <f>U41+U42+U43</f>
        <v>0</v>
      </c>
      <c r="V40" s="103">
        <f>V41+V42+V43</f>
        <v>0</v>
      </c>
      <c r="W40" s="103">
        <f>W41+W42+W43</f>
        <v>20000</v>
      </c>
      <c r="X40" s="103">
        <f t="shared" si="39"/>
        <v>20000</v>
      </c>
      <c r="Y40" s="518">
        <f t="shared" si="48"/>
        <v>25.974025974025974</v>
      </c>
      <c r="AA40" s="103">
        <f>AA41+AA42+AA43</f>
        <v>6000</v>
      </c>
      <c r="AB40" s="103">
        <f>AB41+AB42+AB43</f>
        <v>6000</v>
      </c>
      <c r="AC40" s="103">
        <f>AC41+AC42+AC43</f>
        <v>8000</v>
      </c>
      <c r="AD40" s="103">
        <f t="shared" si="40"/>
        <v>20000</v>
      </c>
      <c r="AE40" s="103">
        <f t="shared" si="41"/>
        <v>25.974025974025974</v>
      </c>
      <c r="AG40" s="103">
        <f t="shared" si="29"/>
        <v>40000</v>
      </c>
      <c r="AH40" s="103">
        <f t="shared" si="49"/>
        <v>51.948051948051948</v>
      </c>
      <c r="AJ40" s="103">
        <f>AJ41+AJ42+AJ43</f>
        <v>7000</v>
      </c>
      <c r="AK40" s="103">
        <f>AK41+AK42+AK43</f>
        <v>5000</v>
      </c>
      <c r="AL40" s="103">
        <f>AL41+AL42+AL43</f>
        <v>4000</v>
      </c>
      <c r="AM40" s="103">
        <f t="shared" si="42"/>
        <v>16000</v>
      </c>
      <c r="AN40" s="103">
        <f t="shared" si="43"/>
        <v>20.779220779220779</v>
      </c>
      <c r="AP40" s="103">
        <f>AP41+AP42+AP43</f>
        <v>6000</v>
      </c>
      <c r="AQ40" s="103">
        <f>AQ41+AQ42+AQ43</f>
        <v>7000</v>
      </c>
      <c r="AR40" s="103">
        <f>AR41+AR42+AR43</f>
        <v>8000</v>
      </c>
      <c r="AS40" s="103">
        <f t="shared" si="44"/>
        <v>21000</v>
      </c>
      <c r="AT40" s="518">
        <f t="shared" si="45"/>
        <v>27.272727272727273</v>
      </c>
      <c r="AV40" s="103">
        <f t="shared" si="50"/>
        <v>37000</v>
      </c>
      <c r="AW40" s="103">
        <f t="shared" si="51"/>
        <v>48.051948051948052</v>
      </c>
      <c r="AY40" s="103">
        <f t="shared" si="52"/>
        <v>77000</v>
      </c>
      <c r="AZ40" s="103">
        <f t="shared" si="53"/>
        <v>100</v>
      </c>
      <c r="BB40" s="103">
        <f t="shared" si="46"/>
        <v>0</v>
      </c>
      <c r="BC40" s="117">
        <f t="shared" si="35"/>
        <v>0</v>
      </c>
      <c r="BD40" s="103">
        <f t="shared" si="47"/>
        <v>77000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78"/>
      <c r="K41" s="127">
        <v>2</v>
      </c>
      <c r="L41" s="83"/>
      <c r="M41" s="77"/>
      <c r="N41" s="128" t="s">
        <v>54</v>
      </c>
      <c r="O41" s="129">
        <v>41000</v>
      </c>
      <c r="P41" s="117">
        <v>37000</v>
      </c>
      <c r="Q41" s="117">
        <v>37000</v>
      </c>
      <c r="R41" s="117">
        <v>38000</v>
      </c>
      <c r="S41" s="117">
        <v>37000</v>
      </c>
      <c r="T41" s="117"/>
      <c r="U41" s="117"/>
      <c r="V41" s="117"/>
      <c r="W41" s="117">
        <v>11000</v>
      </c>
      <c r="X41" s="117">
        <f t="shared" si="39"/>
        <v>11000</v>
      </c>
      <c r="Y41" s="521">
        <f t="shared" si="48"/>
        <v>29.72972972972973</v>
      </c>
      <c r="AA41" s="117">
        <v>3000</v>
      </c>
      <c r="AB41" s="117">
        <v>3000</v>
      </c>
      <c r="AC41" s="117">
        <v>3000</v>
      </c>
      <c r="AD41" s="117">
        <f t="shared" si="40"/>
        <v>9000</v>
      </c>
      <c r="AE41" s="117">
        <f t="shared" si="41"/>
        <v>24.324324324324323</v>
      </c>
      <c r="AG41" s="117">
        <f t="shared" si="29"/>
        <v>20000</v>
      </c>
      <c r="AH41" s="117">
        <f t="shared" si="49"/>
        <v>54.054054054054056</v>
      </c>
      <c r="AJ41" s="117">
        <v>3000</v>
      </c>
      <c r="AK41" s="117">
        <v>2000</v>
      </c>
      <c r="AL41" s="117">
        <v>2000</v>
      </c>
      <c r="AM41" s="117">
        <f t="shared" si="42"/>
        <v>7000</v>
      </c>
      <c r="AN41" s="117">
        <f t="shared" si="43"/>
        <v>18.918918918918919</v>
      </c>
      <c r="AP41" s="117">
        <v>3000</v>
      </c>
      <c r="AQ41" s="117">
        <v>4000</v>
      </c>
      <c r="AR41" s="117">
        <v>3000</v>
      </c>
      <c r="AS41" s="117">
        <f t="shared" si="44"/>
        <v>10000</v>
      </c>
      <c r="AT41" s="521">
        <f t="shared" si="45"/>
        <v>27.027027027027028</v>
      </c>
      <c r="AV41" s="117">
        <f t="shared" si="50"/>
        <v>17000</v>
      </c>
      <c r="AW41" s="117">
        <f t="shared" si="51"/>
        <v>45.945945945945944</v>
      </c>
      <c r="AY41" s="117">
        <f t="shared" si="52"/>
        <v>37000</v>
      </c>
      <c r="AZ41" s="117">
        <f t="shared" si="53"/>
        <v>100</v>
      </c>
      <c r="BB41" s="117">
        <f t="shared" si="46"/>
        <v>0</v>
      </c>
      <c r="BC41" s="117">
        <f t="shared" si="35"/>
        <v>0</v>
      </c>
      <c r="BD41" s="117">
        <f t="shared" si="47"/>
        <v>37000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79"/>
      <c r="H42" s="80"/>
      <c r="I42" s="81"/>
      <c r="J42" s="78"/>
      <c r="K42" s="127">
        <v>5</v>
      </c>
      <c r="L42" s="83"/>
      <c r="M42" s="77"/>
      <c r="N42" s="128" t="s">
        <v>55</v>
      </c>
      <c r="O42" s="129">
        <v>8000</v>
      </c>
      <c r="P42" s="117">
        <v>10000</v>
      </c>
      <c r="Q42" s="117">
        <v>10000</v>
      </c>
      <c r="R42" s="117">
        <v>10000</v>
      </c>
      <c r="S42" s="117">
        <v>10000</v>
      </c>
      <c r="T42" s="117"/>
      <c r="U42" s="117"/>
      <c r="V42" s="117"/>
      <c r="W42" s="117">
        <v>4000</v>
      </c>
      <c r="X42" s="117">
        <f t="shared" si="39"/>
        <v>4000</v>
      </c>
      <c r="Y42" s="521">
        <f t="shared" si="48"/>
        <v>40</v>
      </c>
      <c r="AA42" s="117">
        <v>1000</v>
      </c>
      <c r="AB42" s="117">
        <v>1000</v>
      </c>
      <c r="AC42" s="117">
        <v>2000</v>
      </c>
      <c r="AD42" s="117">
        <f t="shared" si="40"/>
        <v>4000</v>
      </c>
      <c r="AE42" s="117">
        <f t="shared" si="41"/>
        <v>40</v>
      </c>
      <c r="AG42" s="117">
        <f t="shared" si="29"/>
        <v>8000</v>
      </c>
      <c r="AH42" s="117">
        <f t="shared" si="49"/>
        <v>80</v>
      </c>
      <c r="AJ42" s="117">
        <v>1000</v>
      </c>
      <c r="AK42" s="117">
        <v>1000</v>
      </c>
      <c r="AL42" s="117"/>
      <c r="AM42" s="117">
        <f t="shared" si="42"/>
        <v>2000</v>
      </c>
      <c r="AN42" s="117">
        <f t="shared" si="43"/>
        <v>20</v>
      </c>
      <c r="AP42" s="117"/>
      <c r="AQ42" s="117"/>
      <c r="AR42" s="117"/>
      <c r="AS42" s="117">
        <f t="shared" si="44"/>
        <v>0</v>
      </c>
      <c r="AT42" s="521">
        <f t="shared" si="45"/>
        <v>0</v>
      </c>
      <c r="AV42" s="117">
        <f t="shared" si="50"/>
        <v>2000</v>
      </c>
      <c r="AW42" s="117">
        <f t="shared" si="51"/>
        <v>20</v>
      </c>
      <c r="AY42" s="117">
        <f t="shared" si="52"/>
        <v>10000</v>
      </c>
      <c r="AZ42" s="117">
        <f t="shared" si="53"/>
        <v>100</v>
      </c>
      <c r="BB42" s="117">
        <f t="shared" si="46"/>
        <v>0</v>
      </c>
      <c r="BC42" s="117">
        <f t="shared" si="35"/>
        <v>0</v>
      </c>
      <c r="BD42" s="117">
        <f t="shared" si="47"/>
        <v>10000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81"/>
      <c r="J43" s="78"/>
      <c r="K43" s="127">
        <v>7</v>
      </c>
      <c r="L43" s="83"/>
      <c r="M43" s="77"/>
      <c r="N43" s="128" t="s">
        <v>56</v>
      </c>
      <c r="O43" s="129">
        <v>33000</v>
      </c>
      <c r="P43" s="117">
        <v>30000</v>
      </c>
      <c r="Q43" s="117">
        <v>30000</v>
      </c>
      <c r="R43" s="117">
        <v>30000</v>
      </c>
      <c r="S43" s="117">
        <v>30000</v>
      </c>
      <c r="T43" s="117"/>
      <c r="U43" s="117"/>
      <c r="V43" s="117"/>
      <c r="W43" s="117">
        <v>5000</v>
      </c>
      <c r="X43" s="117">
        <f t="shared" si="39"/>
        <v>5000</v>
      </c>
      <c r="Y43" s="521">
        <f t="shared" si="48"/>
        <v>16.666666666666668</v>
      </c>
      <c r="AA43" s="117">
        <v>2000</v>
      </c>
      <c r="AB43" s="117">
        <v>2000</v>
      </c>
      <c r="AC43" s="117">
        <v>3000</v>
      </c>
      <c r="AD43" s="117">
        <f t="shared" si="40"/>
        <v>7000</v>
      </c>
      <c r="AE43" s="117">
        <f t="shared" si="41"/>
        <v>23.333333333333332</v>
      </c>
      <c r="AG43" s="117">
        <f t="shared" si="29"/>
        <v>12000</v>
      </c>
      <c r="AH43" s="117">
        <f t="shared" si="49"/>
        <v>40</v>
      </c>
      <c r="AJ43" s="117">
        <v>3000</v>
      </c>
      <c r="AK43" s="117">
        <v>2000</v>
      </c>
      <c r="AL43" s="117">
        <v>2000</v>
      </c>
      <c r="AM43" s="117">
        <f t="shared" si="42"/>
        <v>7000</v>
      </c>
      <c r="AN43" s="117">
        <f t="shared" si="43"/>
        <v>23.333333333333332</v>
      </c>
      <c r="AP43" s="117">
        <v>3000</v>
      </c>
      <c r="AQ43" s="117">
        <v>3000</v>
      </c>
      <c r="AR43" s="117">
        <v>5000</v>
      </c>
      <c r="AS43" s="117">
        <f t="shared" si="44"/>
        <v>11000</v>
      </c>
      <c r="AT43" s="521">
        <f t="shared" si="45"/>
        <v>36.666666666666664</v>
      </c>
      <c r="AV43" s="117">
        <f t="shared" si="50"/>
        <v>18000</v>
      </c>
      <c r="AW43" s="117">
        <f t="shared" si="51"/>
        <v>60</v>
      </c>
      <c r="AY43" s="117">
        <f t="shared" si="52"/>
        <v>30000</v>
      </c>
      <c r="AZ43" s="117">
        <f t="shared" si="53"/>
        <v>100</v>
      </c>
      <c r="BB43" s="117">
        <f t="shared" si="46"/>
        <v>0</v>
      </c>
      <c r="BC43" s="117">
        <f t="shared" si="35"/>
        <v>0</v>
      </c>
      <c r="BD43" s="117">
        <f t="shared" si="47"/>
        <v>30000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104"/>
      <c r="H44" s="130" t="s">
        <v>57</v>
      </c>
      <c r="I44" s="131"/>
      <c r="J44" s="132"/>
      <c r="K44" s="133"/>
      <c r="L44" s="134"/>
      <c r="M44" s="135"/>
      <c r="N44" s="136" t="s">
        <v>58</v>
      </c>
      <c r="O44" s="137">
        <v>408000</v>
      </c>
      <c r="P44" s="139">
        <f>P45</f>
        <v>635000</v>
      </c>
      <c r="Q44" s="138">
        <f>Q45</f>
        <v>695000</v>
      </c>
      <c r="R44" s="175">
        <f>R45</f>
        <v>745000</v>
      </c>
      <c r="S44" s="139">
        <f>S45</f>
        <v>635000</v>
      </c>
      <c r="T44" s="139"/>
      <c r="U44" s="139">
        <f>U45</f>
        <v>0</v>
      </c>
      <c r="V44" s="139">
        <f>V45</f>
        <v>0</v>
      </c>
      <c r="W44" s="139">
        <f>W45</f>
        <v>199000</v>
      </c>
      <c r="X44" s="139">
        <f>SUM(U44:W44)</f>
        <v>199000</v>
      </c>
      <c r="Y44" s="523">
        <f t="shared" si="48"/>
        <v>31.338582677165356</v>
      </c>
      <c r="AA44" s="139">
        <f>AA45</f>
        <v>15000</v>
      </c>
      <c r="AB44" s="139">
        <f>AB45</f>
        <v>39000</v>
      </c>
      <c r="AC44" s="139">
        <f>AC45</f>
        <v>81000</v>
      </c>
      <c r="AD44" s="139">
        <f>SUM(AA44:AC44)</f>
        <v>135000</v>
      </c>
      <c r="AE44" s="139">
        <f t="shared" si="41"/>
        <v>21.259842519685041</v>
      </c>
      <c r="AG44" s="139">
        <f>AG45</f>
        <v>334000</v>
      </c>
      <c r="AH44" s="139">
        <f t="shared" si="49"/>
        <v>52.598425196850393</v>
      </c>
      <c r="AJ44" s="139">
        <f>AJ45</f>
        <v>77000</v>
      </c>
      <c r="AK44" s="139">
        <f>AK45</f>
        <v>82000</v>
      </c>
      <c r="AL44" s="139">
        <f>AL45</f>
        <v>72000</v>
      </c>
      <c r="AM44" s="139">
        <f>SUM(AJ44:AL44)</f>
        <v>231000</v>
      </c>
      <c r="AN44" s="139">
        <f t="shared" si="43"/>
        <v>36.377952755905511</v>
      </c>
      <c r="AP44" s="139">
        <f>AP45</f>
        <v>15000</v>
      </c>
      <c r="AQ44" s="139">
        <f>AQ45</f>
        <v>55000</v>
      </c>
      <c r="AR44" s="139">
        <f>AR45</f>
        <v>0</v>
      </c>
      <c r="AS44" s="139">
        <f>SUM(AP44:AR44)</f>
        <v>70000</v>
      </c>
      <c r="AT44" s="523">
        <f t="shared" si="45"/>
        <v>11.023622047244094</v>
      </c>
      <c r="AV44" s="139">
        <f t="shared" si="50"/>
        <v>301000</v>
      </c>
      <c r="AW44" s="139">
        <f t="shared" si="51"/>
        <v>47.401574803149607</v>
      </c>
      <c r="AY44" s="139">
        <f>AG44+AV44</f>
        <v>635000</v>
      </c>
      <c r="AZ44" s="139">
        <f t="shared" si="53"/>
        <v>100</v>
      </c>
      <c r="BB44" s="137">
        <f t="shared" si="46"/>
        <v>0</v>
      </c>
      <c r="BC44" s="139">
        <f t="shared" ref="BC44:BC51" si="54">BB44/(P44/100)</f>
        <v>0</v>
      </c>
      <c r="BD44" s="139">
        <f t="shared" si="47"/>
        <v>635000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118">
        <v>2</v>
      </c>
      <c r="J45" s="78"/>
      <c r="K45" s="82"/>
      <c r="L45" s="83"/>
      <c r="M45" s="77"/>
      <c r="N45" s="119" t="s">
        <v>51</v>
      </c>
      <c r="O45" s="120">
        <v>408000</v>
      </c>
      <c r="P45" s="121">
        <f>P46+P48</f>
        <v>635000</v>
      </c>
      <c r="Q45" s="121">
        <f>Q46+Q48</f>
        <v>695000</v>
      </c>
      <c r="R45" s="121">
        <f>R46+R48</f>
        <v>745000</v>
      </c>
      <c r="S45" s="121">
        <f>S46+S48</f>
        <v>635000</v>
      </c>
      <c r="T45" s="121"/>
      <c r="U45" s="121">
        <f>U46+U48</f>
        <v>0</v>
      </c>
      <c r="V45" s="121">
        <f>V46+V48</f>
        <v>0</v>
      </c>
      <c r="W45" s="121">
        <f>W46+W48</f>
        <v>199000</v>
      </c>
      <c r="X45" s="121">
        <f>SUM(U45:W45)</f>
        <v>199000</v>
      </c>
      <c r="Y45" s="519">
        <f t="shared" si="48"/>
        <v>31.338582677165356</v>
      </c>
      <c r="AA45" s="121">
        <f>AA46+AA48</f>
        <v>15000</v>
      </c>
      <c r="AB45" s="121">
        <f>AB46+AB48</f>
        <v>39000</v>
      </c>
      <c r="AC45" s="121">
        <f>AC46+AC48</f>
        <v>81000</v>
      </c>
      <c r="AD45" s="121">
        <f>SUM(AA45:AC45)</f>
        <v>135000</v>
      </c>
      <c r="AE45" s="121">
        <f t="shared" si="41"/>
        <v>21.259842519685041</v>
      </c>
      <c r="AG45" s="121">
        <f>AG46+AG48</f>
        <v>334000</v>
      </c>
      <c r="AH45" s="121">
        <f t="shared" si="49"/>
        <v>52.598425196850393</v>
      </c>
      <c r="AJ45" s="121">
        <f>AJ46+AJ48</f>
        <v>77000</v>
      </c>
      <c r="AK45" s="121">
        <f>AK46+AK48</f>
        <v>82000</v>
      </c>
      <c r="AL45" s="121">
        <f>AL46+AL48</f>
        <v>72000</v>
      </c>
      <c r="AM45" s="121">
        <f>SUM(AJ45:AL45)</f>
        <v>231000</v>
      </c>
      <c r="AN45" s="121">
        <f t="shared" si="43"/>
        <v>36.377952755905511</v>
      </c>
      <c r="AP45" s="121">
        <f>AP46+AP48</f>
        <v>15000</v>
      </c>
      <c r="AQ45" s="121">
        <f>AQ46+AQ48</f>
        <v>55000</v>
      </c>
      <c r="AR45" s="121">
        <f>AR46+AR48</f>
        <v>0</v>
      </c>
      <c r="AS45" s="121">
        <f>SUM(AP45:AR45)</f>
        <v>70000</v>
      </c>
      <c r="AT45" s="519">
        <f t="shared" si="45"/>
        <v>11.023622047244094</v>
      </c>
      <c r="AV45" s="121">
        <f t="shared" si="50"/>
        <v>301000</v>
      </c>
      <c r="AW45" s="121">
        <f t="shared" si="51"/>
        <v>47.401574803149607</v>
      </c>
      <c r="AY45" s="121">
        <f>AG45+AV45</f>
        <v>635000</v>
      </c>
      <c r="AZ45" s="121">
        <f t="shared" si="53"/>
        <v>100</v>
      </c>
      <c r="BB45" s="120">
        <f t="shared" si="46"/>
        <v>0</v>
      </c>
      <c r="BC45" s="121">
        <f t="shared" si="54"/>
        <v>0</v>
      </c>
      <c r="BD45" s="121">
        <f t="shared" si="47"/>
        <v>635000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124" t="s">
        <v>60</v>
      </c>
      <c r="K46" s="82"/>
      <c r="L46" s="83"/>
      <c r="M46" s="77"/>
      <c r="N46" s="101" t="s">
        <v>61</v>
      </c>
      <c r="O46" s="102">
        <v>370000</v>
      </c>
      <c r="P46" s="103">
        <f>P47</f>
        <v>600000</v>
      </c>
      <c r="Q46" s="103">
        <f>Q47</f>
        <v>650000</v>
      </c>
      <c r="R46" s="103">
        <f>R47</f>
        <v>700000</v>
      </c>
      <c r="S46" s="103">
        <f>S47</f>
        <v>600000</v>
      </c>
      <c r="T46" s="103"/>
      <c r="U46" s="103">
        <f>U47</f>
        <v>0</v>
      </c>
      <c r="V46" s="103">
        <f>V47</f>
        <v>0</v>
      </c>
      <c r="W46" s="103">
        <f>W47</f>
        <v>195000</v>
      </c>
      <c r="X46" s="103">
        <f>X47</f>
        <v>195000</v>
      </c>
      <c r="Y46" s="518">
        <f t="shared" si="48"/>
        <v>32.5</v>
      </c>
      <c r="AA46" s="103">
        <f>AA47</f>
        <v>15000</v>
      </c>
      <c r="AB46" s="103">
        <f>AB47</f>
        <v>39000</v>
      </c>
      <c r="AC46" s="103">
        <f>AC47</f>
        <v>67000</v>
      </c>
      <c r="AD46" s="103">
        <f>AD47</f>
        <v>121000</v>
      </c>
      <c r="AE46" s="103">
        <f t="shared" si="41"/>
        <v>20.166666666666668</v>
      </c>
      <c r="AG46" s="103">
        <f t="shared" ref="AG46:AG55" si="55">X46+AD46</f>
        <v>316000</v>
      </c>
      <c r="AH46" s="103">
        <f t="shared" si="49"/>
        <v>52.666666666666664</v>
      </c>
      <c r="AJ46" s="103">
        <f>AJ47</f>
        <v>70000</v>
      </c>
      <c r="AK46" s="103">
        <f>AK47</f>
        <v>72000</v>
      </c>
      <c r="AL46" s="103">
        <f>AL47</f>
        <v>72000</v>
      </c>
      <c r="AM46" s="103">
        <f>AM47</f>
        <v>214000</v>
      </c>
      <c r="AN46" s="103">
        <f t="shared" si="43"/>
        <v>35.666666666666664</v>
      </c>
      <c r="AP46" s="103">
        <f>AP47</f>
        <v>15000</v>
      </c>
      <c r="AQ46" s="103">
        <f>AQ47</f>
        <v>55000</v>
      </c>
      <c r="AR46" s="103">
        <f>AR47</f>
        <v>0</v>
      </c>
      <c r="AS46" s="103">
        <f>AS47</f>
        <v>70000</v>
      </c>
      <c r="AT46" s="518">
        <f t="shared" si="45"/>
        <v>11.666666666666666</v>
      </c>
      <c r="AV46" s="103">
        <f t="shared" si="50"/>
        <v>284000</v>
      </c>
      <c r="AW46" s="103">
        <f t="shared" si="51"/>
        <v>47.333333333333336</v>
      </c>
      <c r="AY46" s="103">
        <f>AY47</f>
        <v>600000</v>
      </c>
      <c r="AZ46" s="103">
        <f t="shared" si="53"/>
        <v>100</v>
      </c>
      <c r="BB46" s="102">
        <f t="shared" si="46"/>
        <v>0</v>
      </c>
      <c r="BC46" s="103">
        <f t="shared" si="54"/>
        <v>0</v>
      </c>
      <c r="BD46" s="103">
        <f t="shared" si="47"/>
        <v>600000</v>
      </c>
      <c r="BE46" s="93"/>
    </row>
    <row r="47" spans="1:57" ht="24.95" customHeight="1" x14ac:dyDescent="0.2">
      <c r="A47" s="74"/>
      <c r="B47" s="76"/>
      <c r="C47" s="76"/>
      <c r="D47" s="77"/>
      <c r="E47" s="78"/>
      <c r="F47" s="76"/>
      <c r="G47" s="79"/>
      <c r="H47" s="80"/>
      <c r="I47" s="81"/>
      <c r="J47" s="78"/>
      <c r="K47" s="127">
        <v>1</v>
      </c>
      <c r="L47" s="83"/>
      <c r="M47" s="77"/>
      <c r="N47" s="128" t="s">
        <v>62</v>
      </c>
      <c r="O47" s="129">
        <v>370000</v>
      </c>
      <c r="P47" s="117">
        <v>600000</v>
      </c>
      <c r="Q47" s="117">
        <v>650000</v>
      </c>
      <c r="R47" s="117">
        <v>700000</v>
      </c>
      <c r="S47" s="117">
        <v>600000</v>
      </c>
      <c r="T47" s="117"/>
      <c r="U47" s="117"/>
      <c r="V47" s="117"/>
      <c r="W47" s="117">
        <v>195000</v>
      </c>
      <c r="X47" s="117">
        <f>SUM(U47:W47)</f>
        <v>195000</v>
      </c>
      <c r="Y47" s="521">
        <f t="shared" si="48"/>
        <v>32.5</v>
      </c>
      <c r="AA47" s="117">
        <v>15000</v>
      </c>
      <c r="AB47" s="117">
        <v>39000</v>
      </c>
      <c r="AC47" s="117">
        <v>67000</v>
      </c>
      <c r="AD47" s="117">
        <f>SUM(AA47:AC47)</f>
        <v>121000</v>
      </c>
      <c r="AE47" s="117">
        <f t="shared" si="41"/>
        <v>20.166666666666668</v>
      </c>
      <c r="AG47" s="117">
        <f t="shared" si="55"/>
        <v>316000</v>
      </c>
      <c r="AH47" s="117">
        <f t="shared" si="49"/>
        <v>52.666666666666664</v>
      </c>
      <c r="AJ47" s="117">
        <v>70000</v>
      </c>
      <c r="AK47" s="117">
        <v>72000</v>
      </c>
      <c r="AL47" s="117">
        <v>72000</v>
      </c>
      <c r="AM47" s="117">
        <f>SUM(AJ47:AL47)</f>
        <v>214000</v>
      </c>
      <c r="AN47" s="117">
        <f t="shared" si="43"/>
        <v>35.666666666666664</v>
      </c>
      <c r="AP47" s="117">
        <v>15000</v>
      </c>
      <c r="AQ47" s="117">
        <v>55000</v>
      </c>
      <c r="AR47" s="117"/>
      <c r="AS47" s="117">
        <f>SUM(AP47:AR47)</f>
        <v>70000</v>
      </c>
      <c r="AT47" s="521">
        <f t="shared" si="45"/>
        <v>11.666666666666666</v>
      </c>
      <c r="AV47" s="117">
        <f t="shared" si="50"/>
        <v>284000</v>
      </c>
      <c r="AW47" s="117">
        <f t="shared" si="51"/>
        <v>47.333333333333336</v>
      </c>
      <c r="AY47" s="117">
        <f>AG47+AV47</f>
        <v>600000</v>
      </c>
      <c r="AZ47" s="117">
        <f t="shared" si="53"/>
        <v>100</v>
      </c>
      <c r="BB47" s="117">
        <f t="shared" si="46"/>
        <v>0</v>
      </c>
      <c r="BC47" s="117">
        <f t="shared" si="54"/>
        <v>0</v>
      </c>
      <c r="BD47" s="117">
        <f t="shared" si="47"/>
        <v>600000</v>
      </c>
      <c r="BE47" s="93"/>
    </row>
    <row r="48" spans="1:57" ht="24.95" customHeight="1" x14ac:dyDescent="0.2">
      <c r="A48" s="74"/>
      <c r="B48" s="76"/>
      <c r="C48" s="76"/>
      <c r="D48" s="77"/>
      <c r="E48" s="78"/>
      <c r="F48" s="76"/>
      <c r="G48" s="79"/>
      <c r="H48" s="80"/>
      <c r="I48" s="81"/>
      <c r="J48" s="124" t="s">
        <v>52</v>
      </c>
      <c r="K48" s="82"/>
      <c r="L48" s="83"/>
      <c r="M48" s="77"/>
      <c r="N48" s="101" t="s">
        <v>53</v>
      </c>
      <c r="O48" s="102">
        <v>38000</v>
      </c>
      <c r="P48" s="103">
        <f>P49+P50+P51</f>
        <v>35000</v>
      </c>
      <c r="Q48" s="125">
        <f>Q49+Q50+Q51</f>
        <v>45000</v>
      </c>
      <c r="R48" s="126">
        <f>R49+R50+R51</f>
        <v>45000</v>
      </c>
      <c r="S48" s="103">
        <f>S49+S50+S51</f>
        <v>35000</v>
      </c>
      <c r="T48" s="103"/>
      <c r="U48" s="103">
        <f>U49+U50+U51</f>
        <v>0</v>
      </c>
      <c r="V48" s="103">
        <f>V49+V50+V51</f>
        <v>0</v>
      </c>
      <c r="W48" s="103">
        <f>W49+W50+W51</f>
        <v>4000</v>
      </c>
      <c r="X48" s="103">
        <f>SUM(U48:W48)</f>
        <v>4000</v>
      </c>
      <c r="Y48" s="518">
        <f t="shared" si="48"/>
        <v>11.428571428571429</v>
      </c>
      <c r="AA48" s="103">
        <f>AA49+AA50+AA51</f>
        <v>0</v>
      </c>
      <c r="AB48" s="103">
        <f>AB49+AB50+AB51</f>
        <v>0</v>
      </c>
      <c r="AC48" s="103">
        <f>AC49+AC50+AC51</f>
        <v>14000</v>
      </c>
      <c r="AD48" s="103">
        <f>SUM(AA48:AC48)</f>
        <v>14000</v>
      </c>
      <c r="AE48" s="103">
        <f t="shared" si="41"/>
        <v>40</v>
      </c>
      <c r="AG48" s="103">
        <f>AG49+AG50+AG51</f>
        <v>18000</v>
      </c>
      <c r="AH48" s="103">
        <f t="shared" si="49"/>
        <v>51.428571428571431</v>
      </c>
      <c r="AJ48" s="103">
        <f>AJ49+AJ50+AJ51</f>
        <v>7000</v>
      </c>
      <c r="AK48" s="103">
        <f>AK49+AK50+AK51</f>
        <v>10000</v>
      </c>
      <c r="AL48" s="103">
        <f>AL49+AL50+AL51</f>
        <v>0</v>
      </c>
      <c r="AM48" s="103">
        <f>SUM(AJ48:AL48)</f>
        <v>17000</v>
      </c>
      <c r="AN48" s="103">
        <f t="shared" si="43"/>
        <v>48.571428571428569</v>
      </c>
      <c r="AP48" s="103">
        <f>AP49+AP50+AP51</f>
        <v>0</v>
      </c>
      <c r="AQ48" s="103">
        <f>AQ49+AQ50+AQ51</f>
        <v>0</v>
      </c>
      <c r="AR48" s="103">
        <f>AR49+AR50+AR51</f>
        <v>0</v>
      </c>
      <c r="AS48" s="103">
        <f>SUM(AP48:AR48)</f>
        <v>0</v>
      </c>
      <c r="AT48" s="518">
        <f t="shared" si="45"/>
        <v>0</v>
      </c>
      <c r="AV48" s="103">
        <f t="shared" si="50"/>
        <v>17000</v>
      </c>
      <c r="AW48" s="103">
        <f t="shared" si="51"/>
        <v>48.571428571428569</v>
      </c>
      <c r="AY48" s="103">
        <f>AG48+AV48</f>
        <v>35000</v>
      </c>
      <c r="AZ48" s="103">
        <f t="shared" si="53"/>
        <v>100</v>
      </c>
      <c r="BB48" s="102">
        <f t="shared" si="46"/>
        <v>0</v>
      </c>
      <c r="BC48" s="103">
        <f t="shared" si="54"/>
        <v>0</v>
      </c>
      <c r="BD48" s="103">
        <f t="shared" si="47"/>
        <v>35000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80"/>
      <c r="I49" s="81"/>
      <c r="J49" s="78"/>
      <c r="K49" s="127">
        <v>2</v>
      </c>
      <c r="L49" s="83"/>
      <c r="M49" s="77"/>
      <c r="N49" s="128" t="s">
        <v>54</v>
      </c>
      <c r="O49" s="129">
        <v>36000</v>
      </c>
      <c r="P49" s="117">
        <v>28000</v>
      </c>
      <c r="Q49" s="117">
        <v>39000</v>
      </c>
      <c r="R49" s="117">
        <v>39000</v>
      </c>
      <c r="S49" s="117">
        <v>28000</v>
      </c>
      <c r="T49" s="117"/>
      <c r="U49" s="117"/>
      <c r="V49" s="117"/>
      <c r="W49" s="117">
        <v>3000</v>
      </c>
      <c r="X49" s="117">
        <f>SUM(U49:W49)</f>
        <v>3000</v>
      </c>
      <c r="Y49" s="521">
        <f t="shared" si="48"/>
        <v>10.714285714285714</v>
      </c>
      <c r="AA49" s="117"/>
      <c r="AB49" s="117"/>
      <c r="AC49" s="117">
        <v>12000</v>
      </c>
      <c r="AD49" s="117">
        <f>SUM(AA49:AC49)</f>
        <v>12000</v>
      </c>
      <c r="AE49" s="117">
        <f t="shared" si="41"/>
        <v>42.857142857142854</v>
      </c>
      <c r="AG49" s="117">
        <f t="shared" si="55"/>
        <v>15000</v>
      </c>
      <c r="AH49" s="117">
        <f t="shared" si="49"/>
        <v>53.571428571428569</v>
      </c>
      <c r="AJ49" s="117">
        <v>6000</v>
      </c>
      <c r="AK49" s="117">
        <v>7000</v>
      </c>
      <c r="AL49" s="117"/>
      <c r="AM49" s="117">
        <f>SUM(AJ49:AL49)</f>
        <v>13000</v>
      </c>
      <c r="AN49" s="117">
        <f t="shared" si="43"/>
        <v>46.428571428571431</v>
      </c>
      <c r="AP49" s="117"/>
      <c r="AQ49" s="117"/>
      <c r="AR49" s="117"/>
      <c r="AS49" s="117">
        <f>SUM(AP49:AR49)</f>
        <v>0</v>
      </c>
      <c r="AT49" s="521">
        <f t="shared" si="45"/>
        <v>0</v>
      </c>
      <c r="AV49" s="117">
        <f t="shared" si="50"/>
        <v>13000</v>
      </c>
      <c r="AW49" s="117">
        <f t="shared" si="51"/>
        <v>46.428571428571431</v>
      </c>
      <c r="AY49" s="117">
        <f>AG49+AV49</f>
        <v>28000</v>
      </c>
      <c r="AZ49" s="117">
        <f t="shared" si="53"/>
        <v>100</v>
      </c>
      <c r="BB49" s="117">
        <f t="shared" si="46"/>
        <v>0</v>
      </c>
      <c r="BC49" s="117">
        <f t="shared" si="54"/>
        <v>0</v>
      </c>
      <c r="BD49" s="117">
        <f t="shared" si="47"/>
        <v>28000</v>
      </c>
      <c r="BE49" s="93"/>
    </row>
    <row r="50" spans="1:57" ht="24.95" customHeight="1" x14ac:dyDescent="0.2">
      <c r="A50" s="74"/>
      <c r="B50" s="76"/>
      <c r="C50" s="76"/>
      <c r="D50" s="77"/>
      <c r="E50" s="78"/>
      <c r="F50" s="76"/>
      <c r="G50" s="79"/>
      <c r="H50" s="80"/>
      <c r="I50" s="81"/>
      <c r="J50" s="78"/>
      <c r="K50" s="127">
        <v>5</v>
      </c>
      <c r="L50" s="83"/>
      <c r="M50" s="77"/>
      <c r="N50" s="128" t="s">
        <v>55</v>
      </c>
      <c r="O50" s="129">
        <v>1000</v>
      </c>
      <c r="P50" s="117">
        <v>1000</v>
      </c>
      <c r="Q50" s="117">
        <v>1000</v>
      </c>
      <c r="R50" s="117">
        <v>1000</v>
      </c>
      <c r="S50" s="117">
        <v>1000</v>
      </c>
      <c r="T50" s="117"/>
      <c r="U50" s="117"/>
      <c r="V50" s="117"/>
      <c r="W50" s="117">
        <v>1000</v>
      </c>
      <c r="X50" s="117">
        <f>SUM(U50:W50)</f>
        <v>1000</v>
      </c>
      <c r="Y50" s="521">
        <f t="shared" si="48"/>
        <v>100</v>
      </c>
      <c r="AA50" s="117"/>
      <c r="AB50" s="117"/>
      <c r="AC50" s="117"/>
      <c r="AD50" s="117">
        <f>SUM(AA50:AC50)</f>
        <v>0</v>
      </c>
      <c r="AE50" s="117">
        <f t="shared" si="41"/>
        <v>0</v>
      </c>
      <c r="AG50" s="117">
        <v>1000</v>
      </c>
      <c r="AH50" s="117">
        <f t="shared" si="49"/>
        <v>100</v>
      </c>
      <c r="AJ50" s="117"/>
      <c r="AK50" s="117"/>
      <c r="AL50" s="117"/>
      <c r="AM50" s="117">
        <f>SUM(AJ50:AL50)</f>
        <v>0</v>
      </c>
      <c r="AN50" s="117">
        <f t="shared" si="43"/>
        <v>0</v>
      </c>
      <c r="AP50" s="117"/>
      <c r="AQ50" s="117"/>
      <c r="AR50" s="117"/>
      <c r="AS50" s="117">
        <f>SUM(AP50:AR50)</f>
        <v>0</v>
      </c>
      <c r="AT50" s="521">
        <f t="shared" si="45"/>
        <v>0</v>
      </c>
      <c r="AV50" s="117">
        <f t="shared" si="50"/>
        <v>0</v>
      </c>
      <c r="AW50" s="117">
        <f t="shared" si="51"/>
        <v>0</v>
      </c>
      <c r="AY50" s="117">
        <f>AG50+AV50</f>
        <v>1000</v>
      </c>
      <c r="AZ50" s="117">
        <f t="shared" si="53"/>
        <v>100</v>
      </c>
      <c r="BB50" s="117">
        <f t="shared" si="46"/>
        <v>0</v>
      </c>
      <c r="BC50" s="117">
        <f t="shared" si="54"/>
        <v>0</v>
      </c>
      <c r="BD50" s="117">
        <f t="shared" si="47"/>
        <v>1000</v>
      </c>
      <c r="BE50" s="93"/>
    </row>
    <row r="51" spans="1:57" ht="24.95" customHeight="1" thickBot="1" x14ac:dyDescent="0.25">
      <c r="A51" s="74"/>
      <c r="B51" s="76"/>
      <c r="C51" s="76"/>
      <c r="D51" s="77"/>
      <c r="E51" s="78"/>
      <c r="F51" s="76"/>
      <c r="G51" s="79"/>
      <c r="H51" s="80"/>
      <c r="I51" s="81"/>
      <c r="J51" s="78"/>
      <c r="K51" s="127">
        <v>7</v>
      </c>
      <c r="L51" s="83"/>
      <c r="M51" s="77"/>
      <c r="N51" s="128" t="s">
        <v>56</v>
      </c>
      <c r="O51" s="129">
        <v>1000</v>
      </c>
      <c r="P51" s="117">
        <v>6000</v>
      </c>
      <c r="Q51" s="117">
        <v>5000</v>
      </c>
      <c r="R51" s="117">
        <v>5000</v>
      </c>
      <c r="S51" s="117">
        <v>6000</v>
      </c>
      <c r="T51" s="117"/>
      <c r="U51" s="117"/>
      <c r="V51" s="117"/>
      <c r="W51" s="117"/>
      <c r="X51" s="117">
        <f>SUM(U51:W51)</f>
        <v>0</v>
      </c>
      <c r="Y51" s="521">
        <f t="shared" si="48"/>
        <v>0</v>
      </c>
      <c r="AA51" s="117"/>
      <c r="AB51" s="117"/>
      <c r="AC51" s="117">
        <v>2000</v>
      </c>
      <c r="AD51" s="117">
        <f>SUM(AA51:AC51)</f>
        <v>2000</v>
      </c>
      <c r="AE51" s="117">
        <f t="shared" si="41"/>
        <v>33.333333333333336</v>
      </c>
      <c r="AG51" s="117">
        <f t="shared" si="55"/>
        <v>2000</v>
      </c>
      <c r="AH51" s="117">
        <f t="shared" si="49"/>
        <v>33.333333333333336</v>
      </c>
      <c r="AJ51" s="117">
        <v>1000</v>
      </c>
      <c r="AK51" s="117">
        <v>3000</v>
      </c>
      <c r="AL51" s="117"/>
      <c r="AM51" s="117">
        <f>SUM(AJ51:AL51)</f>
        <v>4000</v>
      </c>
      <c r="AN51" s="117">
        <f t="shared" si="43"/>
        <v>66.666666666666671</v>
      </c>
      <c r="AP51" s="117"/>
      <c r="AQ51" s="117"/>
      <c r="AR51" s="117"/>
      <c r="AS51" s="117">
        <f>SUM(AP51:AR51)</f>
        <v>0</v>
      </c>
      <c r="AT51" s="521">
        <f t="shared" si="45"/>
        <v>0</v>
      </c>
      <c r="AV51" s="117">
        <f t="shared" si="50"/>
        <v>4000</v>
      </c>
      <c r="AW51" s="117">
        <f t="shared" si="51"/>
        <v>66.666666666666671</v>
      </c>
      <c r="AY51" s="117">
        <f>AG51+AV51</f>
        <v>6000</v>
      </c>
      <c r="AZ51" s="117">
        <f t="shared" si="53"/>
        <v>100</v>
      </c>
      <c r="BB51" s="117">
        <f t="shared" si="46"/>
        <v>0</v>
      </c>
      <c r="BC51" s="117">
        <f t="shared" si="54"/>
        <v>0</v>
      </c>
      <c r="BD51" s="117">
        <f t="shared" si="47"/>
        <v>6000</v>
      </c>
      <c r="BE51" s="93"/>
    </row>
    <row r="52" spans="1:57" ht="24.95" customHeight="1" thickBot="1" x14ac:dyDescent="0.25">
      <c r="A52" s="177"/>
      <c r="B52" s="178"/>
      <c r="C52" s="178"/>
      <c r="D52" s="179"/>
      <c r="E52" s="180"/>
      <c r="F52" s="178"/>
      <c r="G52" s="104"/>
      <c r="H52" s="181" t="s">
        <v>71</v>
      </c>
      <c r="I52" s="182"/>
      <c r="J52" s="183"/>
      <c r="K52" s="184"/>
      <c r="L52" s="184"/>
      <c r="M52" s="185"/>
      <c r="N52" s="186" t="s">
        <v>72</v>
      </c>
      <c r="O52" s="187" t="e">
        <f>SUM(#REF!)</f>
        <v>#REF!</v>
      </c>
      <c r="P52" s="187">
        <f>P53</f>
        <v>2000</v>
      </c>
      <c r="Q52" s="187">
        <f t="shared" ref="Q52:R54" si="56">Q53</f>
        <v>2000</v>
      </c>
      <c r="R52" s="187">
        <f t="shared" si="56"/>
        <v>2000</v>
      </c>
      <c r="S52" s="187">
        <f>S53</f>
        <v>2000</v>
      </c>
      <c r="T52" s="187"/>
      <c r="U52" s="187">
        <f>U53</f>
        <v>0</v>
      </c>
      <c r="V52" s="187">
        <f t="shared" ref="V52:W54" si="57">V53</f>
        <v>0</v>
      </c>
      <c r="W52" s="187">
        <f t="shared" si="57"/>
        <v>1000</v>
      </c>
      <c r="X52" s="187">
        <f t="shared" ref="X52:X55" si="58">U52+V52+W52</f>
        <v>1000</v>
      </c>
      <c r="Y52" s="514">
        <f t="shared" si="48"/>
        <v>50</v>
      </c>
      <c r="AA52" s="187">
        <f>AA53</f>
        <v>0</v>
      </c>
      <c r="AB52" s="187">
        <f t="shared" ref="AB52:AC54" si="59">AB53</f>
        <v>0</v>
      </c>
      <c r="AC52" s="187">
        <f t="shared" si="59"/>
        <v>1000</v>
      </c>
      <c r="AD52" s="187">
        <f t="shared" ref="AD52:AD55" si="60">AA52+AB52+AC52</f>
        <v>1000</v>
      </c>
      <c r="AE52" s="170">
        <f t="shared" si="41"/>
        <v>50</v>
      </c>
      <c r="AG52" s="187">
        <f t="shared" si="55"/>
        <v>2000</v>
      </c>
      <c r="AH52" s="187">
        <f t="shared" si="49"/>
        <v>100</v>
      </c>
      <c r="AJ52" s="187">
        <f>AJ53</f>
        <v>0</v>
      </c>
      <c r="AK52" s="187">
        <f t="shared" ref="AK52:AL54" si="61">AK53</f>
        <v>0</v>
      </c>
      <c r="AL52" s="187">
        <f t="shared" si="61"/>
        <v>0</v>
      </c>
      <c r="AM52" s="187">
        <f t="shared" ref="AM52:AM55" si="62">AJ52+AK52+AL52</f>
        <v>0</v>
      </c>
      <c r="AN52" s="170">
        <f t="shared" si="43"/>
        <v>0</v>
      </c>
      <c r="AP52" s="187">
        <f>AP53</f>
        <v>0</v>
      </c>
      <c r="AQ52" s="187">
        <f t="shared" ref="AQ52:AR54" si="63">AQ53</f>
        <v>0</v>
      </c>
      <c r="AR52" s="187">
        <f t="shared" si="63"/>
        <v>0</v>
      </c>
      <c r="AS52" s="187">
        <f t="shared" ref="AS52:AS55" si="64">AP52+AQ52+AR52</f>
        <v>0</v>
      </c>
      <c r="AT52" s="525">
        <f t="shared" si="45"/>
        <v>0</v>
      </c>
      <c r="AV52" s="187">
        <f t="shared" si="50"/>
        <v>0</v>
      </c>
      <c r="AW52" s="86">
        <f t="shared" si="51"/>
        <v>0</v>
      </c>
      <c r="AY52" s="187">
        <f t="shared" ref="AY52:AY55" si="65">AG52+AV52</f>
        <v>2000</v>
      </c>
      <c r="AZ52" s="187">
        <f t="shared" si="53"/>
        <v>100</v>
      </c>
      <c r="BB52" s="188">
        <f t="shared" si="46"/>
        <v>0</v>
      </c>
      <c r="BC52" s="187">
        <f t="shared" ref="BC52:BC55" si="66">BB52/(S52/100)</f>
        <v>0</v>
      </c>
      <c r="BD52" s="187">
        <f t="shared" si="47"/>
        <v>2000</v>
      </c>
      <c r="BE52" s="93"/>
    </row>
    <row r="53" spans="1:57" ht="24.95" customHeight="1" thickBot="1" x14ac:dyDescent="0.25">
      <c r="A53" s="74"/>
      <c r="B53" s="76"/>
      <c r="C53" s="76"/>
      <c r="D53" s="77"/>
      <c r="E53" s="78"/>
      <c r="F53" s="76"/>
      <c r="G53" s="79"/>
      <c r="H53" s="80"/>
      <c r="I53" s="118">
        <v>2</v>
      </c>
      <c r="J53" s="78"/>
      <c r="K53" s="76"/>
      <c r="L53" s="76"/>
      <c r="M53" s="77"/>
      <c r="N53" s="119" t="s">
        <v>51</v>
      </c>
      <c r="O53" s="189" t="e">
        <f>SUM(#REF!)</f>
        <v>#REF!</v>
      </c>
      <c r="P53" s="189">
        <f>P54</f>
        <v>2000</v>
      </c>
      <c r="Q53" s="189">
        <f t="shared" si="56"/>
        <v>2000</v>
      </c>
      <c r="R53" s="189">
        <f t="shared" si="56"/>
        <v>2000</v>
      </c>
      <c r="S53" s="189">
        <f>S54</f>
        <v>2000</v>
      </c>
      <c r="T53" s="189"/>
      <c r="U53" s="189">
        <f>U54</f>
        <v>0</v>
      </c>
      <c r="V53" s="189">
        <f t="shared" si="57"/>
        <v>0</v>
      </c>
      <c r="W53" s="189">
        <f t="shared" si="57"/>
        <v>1000</v>
      </c>
      <c r="X53" s="189">
        <f t="shared" si="58"/>
        <v>1000</v>
      </c>
      <c r="Y53" s="514">
        <f t="shared" si="48"/>
        <v>50</v>
      </c>
      <c r="AA53" s="189">
        <f>AA54</f>
        <v>0</v>
      </c>
      <c r="AB53" s="189">
        <f t="shared" si="59"/>
        <v>0</v>
      </c>
      <c r="AC53" s="189">
        <f t="shared" si="59"/>
        <v>1000</v>
      </c>
      <c r="AD53" s="189">
        <f t="shared" si="60"/>
        <v>1000</v>
      </c>
      <c r="AE53" s="170">
        <f t="shared" si="41"/>
        <v>50</v>
      </c>
      <c r="AG53" s="189">
        <f t="shared" si="55"/>
        <v>2000</v>
      </c>
      <c r="AH53" s="189">
        <f t="shared" si="49"/>
        <v>100</v>
      </c>
      <c r="AJ53" s="189">
        <f>AJ54</f>
        <v>0</v>
      </c>
      <c r="AK53" s="189">
        <f t="shared" si="61"/>
        <v>0</v>
      </c>
      <c r="AL53" s="189">
        <f t="shared" si="61"/>
        <v>0</v>
      </c>
      <c r="AM53" s="189">
        <f t="shared" si="62"/>
        <v>0</v>
      </c>
      <c r="AN53" s="170">
        <f t="shared" si="43"/>
        <v>0</v>
      </c>
      <c r="AP53" s="189">
        <f>AP54</f>
        <v>0</v>
      </c>
      <c r="AQ53" s="189">
        <f t="shared" si="63"/>
        <v>0</v>
      </c>
      <c r="AR53" s="189">
        <f t="shared" si="63"/>
        <v>0</v>
      </c>
      <c r="AS53" s="189">
        <f t="shared" si="64"/>
        <v>0</v>
      </c>
      <c r="AT53" s="524">
        <f t="shared" si="45"/>
        <v>0</v>
      </c>
      <c r="AV53" s="189">
        <f t="shared" si="50"/>
        <v>0</v>
      </c>
      <c r="AW53" s="86">
        <f t="shared" si="51"/>
        <v>0</v>
      </c>
      <c r="AY53" s="189">
        <f t="shared" si="65"/>
        <v>2000</v>
      </c>
      <c r="AZ53" s="189">
        <f t="shared" si="53"/>
        <v>100</v>
      </c>
      <c r="BB53" s="120">
        <f t="shared" si="46"/>
        <v>0</v>
      </c>
      <c r="BC53" s="189">
        <f t="shared" si="66"/>
        <v>0</v>
      </c>
      <c r="BD53" s="189">
        <f t="shared" si="47"/>
        <v>2000</v>
      </c>
      <c r="BE53" s="93"/>
    </row>
    <row r="54" spans="1:57" ht="24.95" customHeight="1" thickBot="1" x14ac:dyDescent="0.25">
      <c r="A54" s="177"/>
      <c r="B54" s="178"/>
      <c r="C54" s="178"/>
      <c r="D54" s="179"/>
      <c r="E54" s="180"/>
      <c r="F54" s="178"/>
      <c r="G54" s="190"/>
      <c r="H54" s="191"/>
      <c r="I54" s="192"/>
      <c r="J54" s="124" t="s">
        <v>60</v>
      </c>
      <c r="K54" s="178"/>
      <c r="L54" s="178"/>
      <c r="M54" s="179"/>
      <c r="N54" s="101" t="s">
        <v>61</v>
      </c>
      <c r="O54" s="193" t="e">
        <f>SUM(#REF!)</f>
        <v>#REF!</v>
      </c>
      <c r="P54" s="193">
        <f>P55</f>
        <v>2000</v>
      </c>
      <c r="Q54" s="193">
        <f t="shared" si="56"/>
        <v>2000</v>
      </c>
      <c r="R54" s="193">
        <f t="shared" si="56"/>
        <v>2000</v>
      </c>
      <c r="S54" s="193">
        <f>S55</f>
        <v>2000</v>
      </c>
      <c r="T54" s="193"/>
      <c r="U54" s="193">
        <f>U55</f>
        <v>0</v>
      </c>
      <c r="V54" s="193">
        <f t="shared" si="57"/>
        <v>0</v>
      </c>
      <c r="W54" s="193">
        <f t="shared" si="57"/>
        <v>1000</v>
      </c>
      <c r="X54" s="193">
        <f t="shared" si="58"/>
        <v>1000</v>
      </c>
      <c r="Y54" s="514">
        <f t="shared" si="48"/>
        <v>50</v>
      </c>
      <c r="AA54" s="193">
        <f>AA55</f>
        <v>0</v>
      </c>
      <c r="AB54" s="193">
        <f t="shared" si="59"/>
        <v>0</v>
      </c>
      <c r="AC54" s="193">
        <f t="shared" si="59"/>
        <v>1000</v>
      </c>
      <c r="AD54" s="193">
        <f t="shared" si="60"/>
        <v>1000</v>
      </c>
      <c r="AE54" s="170">
        <f t="shared" si="41"/>
        <v>50</v>
      </c>
      <c r="AG54" s="193">
        <f t="shared" si="55"/>
        <v>2000</v>
      </c>
      <c r="AH54" s="193">
        <f t="shared" si="49"/>
        <v>100</v>
      </c>
      <c r="AJ54" s="193">
        <f>AJ55</f>
        <v>0</v>
      </c>
      <c r="AK54" s="193">
        <f t="shared" si="61"/>
        <v>0</v>
      </c>
      <c r="AL54" s="193">
        <f t="shared" si="61"/>
        <v>0</v>
      </c>
      <c r="AM54" s="193">
        <f t="shared" si="62"/>
        <v>0</v>
      </c>
      <c r="AN54" s="170">
        <f t="shared" si="43"/>
        <v>0</v>
      </c>
      <c r="AP54" s="193">
        <f>AP55</f>
        <v>0</v>
      </c>
      <c r="AQ54" s="193">
        <f t="shared" si="63"/>
        <v>0</v>
      </c>
      <c r="AR54" s="193">
        <f t="shared" si="63"/>
        <v>0</v>
      </c>
      <c r="AS54" s="193">
        <f t="shared" si="64"/>
        <v>0</v>
      </c>
      <c r="AT54" s="524">
        <f t="shared" si="45"/>
        <v>0</v>
      </c>
      <c r="AV54" s="193">
        <f t="shared" si="50"/>
        <v>0</v>
      </c>
      <c r="AW54" s="86">
        <f t="shared" si="51"/>
        <v>0</v>
      </c>
      <c r="AY54" s="193">
        <f t="shared" si="65"/>
        <v>2000</v>
      </c>
      <c r="AZ54" s="193">
        <f t="shared" si="53"/>
        <v>100</v>
      </c>
      <c r="BB54" s="102">
        <f t="shared" si="46"/>
        <v>0</v>
      </c>
      <c r="BC54" s="193">
        <f t="shared" si="66"/>
        <v>0</v>
      </c>
      <c r="BD54" s="193">
        <f t="shared" si="47"/>
        <v>2000</v>
      </c>
      <c r="BE54" s="93"/>
    </row>
    <row r="55" spans="1:57" ht="24.95" customHeight="1" x14ac:dyDescent="0.2">
      <c r="A55" s="74"/>
      <c r="B55" s="76"/>
      <c r="C55" s="76"/>
      <c r="D55" s="77"/>
      <c r="E55" s="78"/>
      <c r="F55" s="76"/>
      <c r="G55" s="79"/>
      <c r="H55" s="80"/>
      <c r="I55" s="81"/>
      <c r="J55" s="78"/>
      <c r="K55" s="127">
        <v>1</v>
      </c>
      <c r="L55" s="83"/>
      <c r="M55" s="77"/>
      <c r="N55" s="128" t="s">
        <v>62</v>
      </c>
      <c r="O55" s="129" t="e">
        <f>SUM(#REF!)</f>
        <v>#REF!</v>
      </c>
      <c r="P55" s="117">
        <v>2000</v>
      </c>
      <c r="Q55" s="117">
        <v>2000</v>
      </c>
      <c r="R55" s="117">
        <v>2000</v>
      </c>
      <c r="S55" s="117">
        <v>2000</v>
      </c>
      <c r="T55" s="117"/>
      <c r="U55" s="117"/>
      <c r="V55" s="117"/>
      <c r="W55" s="117">
        <v>1000</v>
      </c>
      <c r="X55" s="117">
        <f t="shared" si="58"/>
        <v>1000</v>
      </c>
      <c r="Y55" s="514">
        <f t="shared" si="48"/>
        <v>50</v>
      </c>
      <c r="AA55" s="117"/>
      <c r="AB55" s="117"/>
      <c r="AC55" s="117">
        <v>1000</v>
      </c>
      <c r="AD55" s="117">
        <f t="shared" si="60"/>
        <v>1000</v>
      </c>
      <c r="AE55" s="170">
        <f t="shared" si="41"/>
        <v>50</v>
      </c>
      <c r="AG55" s="117">
        <f t="shared" si="55"/>
        <v>2000</v>
      </c>
      <c r="AH55" s="117">
        <f t="shared" si="49"/>
        <v>100</v>
      </c>
      <c r="AJ55" s="117"/>
      <c r="AK55" s="117"/>
      <c r="AL55" s="117"/>
      <c r="AM55" s="117">
        <f t="shared" si="62"/>
        <v>0</v>
      </c>
      <c r="AN55" s="170">
        <f t="shared" si="43"/>
        <v>0</v>
      </c>
      <c r="AP55" s="117"/>
      <c r="AQ55" s="117"/>
      <c r="AR55" s="117"/>
      <c r="AS55" s="117">
        <f t="shared" si="64"/>
        <v>0</v>
      </c>
      <c r="AT55" s="524">
        <f t="shared" si="45"/>
        <v>0</v>
      </c>
      <c r="AV55" s="117">
        <f t="shared" si="50"/>
        <v>0</v>
      </c>
      <c r="AW55" s="86">
        <f t="shared" si="51"/>
        <v>0</v>
      </c>
      <c r="AY55" s="117">
        <f t="shared" si="65"/>
        <v>2000</v>
      </c>
      <c r="AZ55" s="117">
        <f t="shared" si="53"/>
        <v>100</v>
      </c>
      <c r="BB55" s="117">
        <f t="shared" si="46"/>
        <v>0</v>
      </c>
      <c r="BC55" s="117">
        <f t="shared" si="66"/>
        <v>0</v>
      </c>
      <c r="BD55" s="117">
        <f t="shared" si="47"/>
        <v>2000</v>
      </c>
      <c r="BE55" s="93"/>
    </row>
    <row r="56" spans="1:57" ht="24.95" customHeight="1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:57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ht="24.95" customHeight="1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ht="24.95" customHeight="1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ht="24.95" customHeight="1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ht="24.95" customHeight="1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ht="24.95" customHeight="1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ht="24.95" customHeight="1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ht="24.95" customHeight="1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</sheetData>
  <mergeCells count="35">
    <mergeCell ref="BB8:BC9"/>
    <mergeCell ref="AQ8:AQ10"/>
    <mergeCell ref="AR8:AR10"/>
    <mergeCell ref="AS8:AT9"/>
    <mergeCell ref="AV8:AW9"/>
    <mergeCell ref="AY8:AZ9"/>
    <mergeCell ref="R9:R10"/>
    <mergeCell ref="AK8:AK10"/>
    <mergeCell ref="AL8:AL10"/>
    <mergeCell ref="AM8:AN9"/>
    <mergeCell ref="AP8:AP10"/>
    <mergeCell ref="A1:S1"/>
    <mergeCell ref="A2:S2"/>
    <mergeCell ref="A3:S3"/>
    <mergeCell ref="AC8:AC10"/>
    <mergeCell ref="AD8:AE9"/>
    <mergeCell ref="E5:N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29"/>
  <sheetViews>
    <sheetView zoomScale="85" workbookViewId="0">
      <pane xSplit="17" ySplit="13" topLeftCell="AN14" activePane="bottomRight" state="frozen"/>
      <selection activeCell="E26" sqref="E26"/>
      <selection pane="topRight" activeCell="E26" sqref="E26"/>
      <selection pane="bottomLeft" activeCell="E26" sqref="E26"/>
      <selection pane="bottomRight" activeCell="AW1" sqref="AW1:AW1048576"/>
    </sheetView>
  </sheetViews>
  <sheetFormatPr defaultRowHeight="12.75" x14ac:dyDescent="0.2"/>
  <cols>
    <col min="1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2.7109375" style="36" customWidth="1"/>
    <col min="25" max="25" width="8.42578125" style="36" customWidth="1"/>
    <col min="26" max="26" width="1.7109375" style="36" customWidth="1"/>
    <col min="27" max="29" width="14.5703125" style="36" customWidth="1"/>
    <col min="30" max="30" width="12" style="36" customWidth="1"/>
    <col min="31" max="31" width="9.140625" style="36" customWidth="1"/>
    <col min="32" max="32" width="2.42578125" style="36" customWidth="1"/>
    <col min="33" max="33" width="12.5703125" style="36" customWidth="1"/>
    <col min="34" max="34" width="7.7109375" style="36" customWidth="1"/>
    <col min="35" max="35" width="3" style="36" customWidth="1"/>
    <col min="36" max="38" width="14.5703125" style="36" customWidth="1"/>
    <col min="39" max="39" width="13" style="36" customWidth="1"/>
    <col min="40" max="40" width="7.140625" style="36" customWidth="1"/>
    <col min="41" max="41" width="2.42578125" style="36" customWidth="1"/>
    <col min="42" max="44" width="14.5703125" style="36" customWidth="1"/>
    <col min="45" max="45" width="14" style="36" customWidth="1"/>
    <col min="46" max="46" width="6.5703125" style="36" customWidth="1"/>
    <col min="47" max="47" width="1.85546875" style="36" customWidth="1"/>
    <col min="48" max="48" width="13.140625" style="36" customWidth="1"/>
    <col min="49" max="49" width="9" style="36" customWidth="1"/>
    <col min="50" max="50" width="3.28515625" style="36" customWidth="1"/>
    <col min="51" max="51" width="13.140625" style="36" customWidth="1"/>
    <col min="52" max="52" width="8.285156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8.5" customHeight="1" x14ac:dyDescent="0.25">
      <c r="A5" s="383" t="s">
        <v>172</v>
      </c>
      <c r="B5" s="383"/>
      <c r="C5" s="383"/>
      <c r="D5" s="383" t="s">
        <v>174</v>
      </c>
      <c r="E5" s="574" t="s">
        <v>163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1782000</v>
      </c>
      <c r="T11" s="72"/>
      <c r="U11" s="72">
        <f t="shared" ref="U11:W13" si="0">U12</f>
        <v>150000</v>
      </c>
      <c r="V11" s="72">
        <f t="shared" si="0"/>
        <v>102000</v>
      </c>
      <c r="W11" s="72">
        <f t="shared" si="0"/>
        <v>162000</v>
      </c>
      <c r="X11" s="72">
        <f t="shared" ref="X11:X13" si="1">U11+V11+W11</f>
        <v>414000</v>
      </c>
      <c r="Y11" s="72">
        <f>X11/(S11/100)</f>
        <v>23.232323232323232</v>
      </c>
      <c r="Z11" s="73"/>
      <c r="AA11" s="72">
        <f t="shared" ref="AA11:AC13" si="2">AA12</f>
        <v>171000</v>
      </c>
      <c r="AB11" s="72">
        <f t="shared" si="2"/>
        <v>162000</v>
      </c>
      <c r="AC11" s="72">
        <f t="shared" si="2"/>
        <v>162000</v>
      </c>
      <c r="AD11" s="72">
        <f t="shared" ref="AD11:AD13" si="3">AA11+AB11+AC11</f>
        <v>495000</v>
      </c>
      <c r="AE11" s="72">
        <f>AD11/(S11/100)</f>
        <v>27.777777777777779</v>
      </c>
      <c r="AF11" s="73"/>
      <c r="AG11" s="72">
        <f t="shared" ref="AG11:AG13" si="4">X11+AD11</f>
        <v>909000</v>
      </c>
      <c r="AH11" s="72">
        <f>AG11/(S11/100)</f>
        <v>51.01010101010101</v>
      </c>
      <c r="AI11" s="73"/>
      <c r="AJ11" s="72">
        <f t="shared" ref="AJ11:AL13" si="5">AJ12</f>
        <v>159000</v>
      </c>
      <c r="AK11" s="72">
        <f t="shared" si="5"/>
        <v>159000</v>
      </c>
      <c r="AL11" s="72">
        <f t="shared" si="5"/>
        <v>159000</v>
      </c>
      <c r="AM11" s="72">
        <f t="shared" ref="AM11:AM13" si="6">AJ11+AK11+AL11</f>
        <v>477000</v>
      </c>
      <c r="AN11" s="72">
        <f>AM11/(S11/100)</f>
        <v>26.767676767676768</v>
      </c>
      <c r="AO11" s="73"/>
      <c r="AP11" s="72">
        <f t="shared" ref="AP11:AR13" si="7">AP12</f>
        <v>120000</v>
      </c>
      <c r="AQ11" s="72">
        <f t="shared" si="7"/>
        <v>116000</v>
      </c>
      <c r="AR11" s="72">
        <f t="shared" si="7"/>
        <v>160000</v>
      </c>
      <c r="AS11" s="72">
        <f t="shared" ref="AS11:AS13" si="8">AP11+AQ11+AR11</f>
        <v>396000</v>
      </c>
      <c r="AT11" s="72">
        <f>AS11/(S11/100)</f>
        <v>22.222222222222221</v>
      </c>
      <c r="AU11" s="73"/>
      <c r="AV11" s="72">
        <f t="shared" ref="AV11:AV12" si="9">AM11+AS11</f>
        <v>873000</v>
      </c>
      <c r="AW11" s="72">
        <f>AV11/(S11/100)</f>
        <v>48.98989898989899</v>
      </c>
      <c r="AX11" s="73"/>
      <c r="AY11" s="72">
        <f>AG11+AV11</f>
        <v>1782000</v>
      </c>
      <c r="AZ11" s="72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1782000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>S13</f>
        <v>1782000</v>
      </c>
      <c r="T12" s="86"/>
      <c r="U12" s="86">
        <f t="shared" si="0"/>
        <v>150000</v>
      </c>
      <c r="V12" s="86">
        <f t="shared" si="0"/>
        <v>102000</v>
      </c>
      <c r="W12" s="86">
        <f t="shared" si="0"/>
        <v>162000</v>
      </c>
      <c r="X12" s="86">
        <f t="shared" si="1"/>
        <v>414000</v>
      </c>
      <c r="Y12" s="86">
        <f t="shared" ref="Y12:Y13" si="13">X12/(S12/100)</f>
        <v>23.232323232323232</v>
      </c>
      <c r="AA12" s="86">
        <f t="shared" si="2"/>
        <v>171000</v>
      </c>
      <c r="AB12" s="86">
        <f t="shared" si="2"/>
        <v>162000</v>
      </c>
      <c r="AC12" s="86">
        <f t="shared" si="2"/>
        <v>162000</v>
      </c>
      <c r="AD12" s="86">
        <f t="shared" si="3"/>
        <v>495000</v>
      </c>
      <c r="AE12" s="86">
        <f t="shared" ref="AE12:AE13" si="14">AD12/(S12/100)</f>
        <v>27.777777777777779</v>
      </c>
      <c r="AG12" s="86">
        <f t="shared" si="4"/>
        <v>909000</v>
      </c>
      <c r="AH12" s="86">
        <f t="shared" ref="AH12:AH13" si="15">AG12/(S12/100)</f>
        <v>51.01010101010101</v>
      </c>
      <c r="AJ12" s="86">
        <f t="shared" si="5"/>
        <v>159000</v>
      </c>
      <c r="AK12" s="86">
        <f t="shared" si="5"/>
        <v>159000</v>
      </c>
      <c r="AL12" s="86">
        <f t="shared" si="5"/>
        <v>159000</v>
      </c>
      <c r="AM12" s="86">
        <f t="shared" si="6"/>
        <v>477000</v>
      </c>
      <c r="AN12" s="86">
        <f t="shared" ref="AN12:AN13" si="16">AM12/(S12/100)</f>
        <v>26.767676767676768</v>
      </c>
      <c r="AP12" s="86">
        <f t="shared" si="7"/>
        <v>120000</v>
      </c>
      <c r="AQ12" s="86">
        <f t="shared" si="7"/>
        <v>116000</v>
      </c>
      <c r="AR12" s="86">
        <f t="shared" si="7"/>
        <v>160000</v>
      </c>
      <c r="AS12" s="86">
        <f t="shared" si="8"/>
        <v>396000</v>
      </c>
      <c r="AT12" s="86">
        <f t="shared" ref="AT12:AT13" si="17">AS12/(S12/100)</f>
        <v>22.222222222222221</v>
      </c>
      <c r="AV12" s="86">
        <f t="shared" si="9"/>
        <v>873000</v>
      </c>
      <c r="AW12" s="86">
        <f t="shared" ref="AW12:AW13" si="18">AV12/(S12/100)</f>
        <v>48.98989898989899</v>
      </c>
      <c r="AY12" s="86">
        <f t="shared" ref="AY12" si="19">AG12+AV12</f>
        <v>1782000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1782000</v>
      </c>
    </row>
    <row r="13" spans="1:57" ht="30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#REF!+#REF!+#REF!+#REF!+#REF!+#REF!+#REF!+#REF!+#REF!+P14+#REF!</f>
        <v>#REF!</v>
      </c>
      <c r="Q13" s="326" t="e">
        <f>#REF!+#REF!+#REF!+#REF!+#REF!+#REF!+#REF!+#REF!+#REF!+Q14+#REF!</f>
        <v>#REF!</v>
      </c>
      <c r="R13" s="326" t="e">
        <f>#REF!+#REF!+#REF!+#REF!+#REF!+#REF!+#REF!+#REF!+#REF!+R14+#REF!</f>
        <v>#REF!</v>
      </c>
      <c r="S13" s="326">
        <f>S14</f>
        <v>1782000</v>
      </c>
      <c r="T13" s="326"/>
      <c r="U13" s="326">
        <f t="shared" si="0"/>
        <v>150000</v>
      </c>
      <c r="V13" s="326">
        <f t="shared" si="0"/>
        <v>102000</v>
      </c>
      <c r="W13" s="326">
        <f t="shared" si="0"/>
        <v>162000</v>
      </c>
      <c r="X13" s="326">
        <f t="shared" si="1"/>
        <v>414000</v>
      </c>
      <c r="Y13" s="326">
        <f t="shared" si="13"/>
        <v>23.232323232323232</v>
      </c>
      <c r="AA13" s="326">
        <f t="shared" si="2"/>
        <v>171000</v>
      </c>
      <c r="AB13" s="326">
        <f t="shared" si="2"/>
        <v>162000</v>
      </c>
      <c r="AC13" s="326">
        <f t="shared" si="2"/>
        <v>162000</v>
      </c>
      <c r="AD13" s="326">
        <f t="shared" si="3"/>
        <v>495000</v>
      </c>
      <c r="AE13" s="326">
        <f t="shared" si="14"/>
        <v>27.777777777777779</v>
      </c>
      <c r="AG13" s="326">
        <f t="shared" si="4"/>
        <v>909000</v>
      </c>
      <c r="AH13" s="326">
        <f t="shared" si="15"/>
        <v>51.01010101010101</v>
      </c>
      <c r="AJ13" s="326">
        <f t="shared" si="5"/>
        <v>159000</v>
      </c>
      <c r="AK13" s="326">
        <f t="shared" si="5"/>
        <v>159000</v>
      </c>
      <c r="AL13" s="326">
        <f t="shared" si="5"/>
        <v>159000</v>
      </c>
      <c r="AM13" s="326">
        <f t="shared" si="6"/>
        <v>477000</v>
      </c>
      <c r="AN13" s="326">
        <f t="shared" si="16"/>
        <v>26.767676767676768</v>
      </c>
      <c r="AP13" s="326">
        <f t="shared" si="7"/>
        <v>120000</v>
      </c>
      <c r="AQ13" s="326">
        <f t="shared" si="7"/>
        <v>116000</v>
      </c>
      <c r="AR13" s="326">
        <f t="shared" si="7"/>
        <v>160000</v>
      </c>
      <c r="AS13" s="326">
        <f t="shared" si="8"/>
        <v>396000</v>
      </c>
      <c r="AT13" s="326">
        <f t="shared" si="17"/>
        <v>22.222222222222221</v>
      </c>
      <c r="AV13" s="326">
        <f>AV14</f>
        <v>873000</v>
      </c>
      <c r="AW13" s="326">
        <f t="shared" si="18"/>
        <v>48.98989898989899</v>
      </c>
      <c r="AY13" s="326">
        <f>AY14</f>
        <v>1782000</v>
      </c>
      <c r="AZ13" s="326">
        <f t="shared" si="20"/>
        <v>100</v>
      </c>
      <c r="BB13" s="325">
        <f t="shared" si="10"/>
        <v>0</v>
      </c>
      <c r="BC13" s="326">
        <f t="shared" si="11"/>
        <v>0</v>
      </c>
      <c r="BD13" s="326">
        <f t="shared" si="12"/>
        <v>1782000</v>
      </c>
      <c r="BE13" s="93"/>
    </row>
    <row r="14" spans="1:57" ht="30" customHeight="1" x14ac:dyDescent="0.2">
      <c r="A14" s="327"/>
      <c r="B14" s="328"/>
      <c r="C14" s="328"/>
      <c r="D14" s="426" t="s">
        <v>162</v>
      </c>
      <c r="E14" s="427"/>
      <c r="F14" s="428"/>
      <c r="G14" s="429"/>
      <c r="H14" s="430"/>
      <c r="I14" s="431"/>
      <c r="J14" s="427"/>
      <c r="K14" s="432"/>
      <c r="L14" s="433"/>
      <c r="M14" s="434"/>
      <c r="N14" s="435" t="s">
        <v>163</v>
      </c>
      <c r="O14" s="436">
        <v>1095000</v>
      </c>
      <c r="P14" s="437">
        <f>P15</f>
        <v>1782000</v>
      </c>
      <c r="Q14" s="437">
        <f>Q15</f>
        <v>1944000</v>
      </c>
      <c r="R14" s="437">
        <f>R15</f>
        <v>2103000</v>
      </c>
      <c r="S14" s="437">
        <f>S15</f>
        <v>1782000</v>
      </c>
      <c r="T14" s="437"/>
      <c r="U14" s="437">
        <f>U15</f>
        <v>150000</v>
      </c>
      <c r="V14" s="437">
        <f>V15</f>
        <v>102000</v>
      </c>
      <c r="W14" s="437">
        <f>W622+W15+W312+W368+W566</f>
        <v>162000</v>
      </c>
      <c r="X14" s="437">
        <f t="shared" ref="X14:X22" si="21">U14+V14+W14</f>
        <v>414000</v>
      </c>
      <c r="Y14" s="437">
        <f t="shared" ref="Y14:Y22" si="22">X14/(S14/100)</f>
        <v>23.232323232323232</v>
      </c>
      <c r="Z14" s="438"/>
      <c r="AA14" s="437">
        <f>AA15</f>
        <v>171000</v>
      </c>
      <c r="AB14" s="437">
        <f>AB15</f>
        <v>162000</v>
      </c>
      <c r="AC14" s="437">
        <f>AC622+AC15+AC312+AC368+AC566</f>
        <v>162000</v>
      </c>
      <c r="AD14" s="437">
        <f t="shared" ref="AD14:AD22" si="23">AA14+AB14+AC14</f>
        <v>495000</v>
      </c>
      <c r="AE14" s="437">
        <f t="shared" ref="AE14:AE19" si="24">AD14/(S14/100)</f>
        <v>27.777777777777779</v>
      </c>
      <c r="AF14" s="438"/>
      <c r="AG14" s="437">
        <f t="shared" ref="AG14:AG22" si="25">X14+AD14</f>
        <v>909000</v>
      </c>
      <c r="AH14" s="437">
        <f t="shared" ref="AH14:AH22" si="26">AG14/(S14/100)</f>
        <v>51.01010101010101</v>
      </c>
      <c r="AI14" s="438"/>
      <c r="AJ14" s="437">
        <f>AJ15</f>
        <v>159000</v>
      </c>
      <c r="AK14" s="437">
        <f>AK15</f>
        <v>159000</v>
      </c>
      <c r="AL14" s="437">
        <f>AL622+AL15+AL312+AL368+AL566</f>
        <v>159000</v>
      </c>
      <c r="AM14" s="437">
        <f t="shared" ref="AM14:AM22" si="27">AJ14+AK14+AL14</f>
        <v>477000</v>
      </c>
      <c r="AN14" s="437">
        <f t="shared" ref="AN14:AN19" si="28">AM14/(S14/100)</f>
        <v>26.767676767676768</v>
      </c>
      <c r="AO14" s="438"/>
      <c r="AP14" s="437">
        <f>AP15</f>
        <v>120000</v>
      </c>
      <c r="AQ14" s="437">
        <f>AQ15</f>
        <v>116000</v>
      </c>
      <c r="AR14" s="437">
        <f>AR622+AR15+AR312+AR368+AR566</f>
        <v>160000</v>
      </c>
      <c r="AS14" s="437">
        <f t="shared" ref="AS14:AS22" si="29">AP14+AQ14+AR14</f>
        <v>396000</v>
      </c>
      <c r="AT14" s="437">
        <f t="shared" ref="AT14:AT19" si="30">AS14/(S14/100)</f>
        <v>22.222222222222221</v>
      </c>
      <c r="AU14" s="438"/>
      <c r="AV14" s="437">
        <f t="shared" ref="AV14:AV22" si="31">AM14+AS14</f>
        <v>873000</v>
      </c>
      <c r="AW14" s="437">
        <f t="shared" ref="AW14:AW22" si="32">AV14/(S14/100)</f>
        <v>48.98989898989899</v>
      </c>
      <c r="AX14" s="438"/>
      <c r="AY14" s="437">
        <f t="shared" ref="AY14:AY22" si="33">AG14+AV14</f>
        <v>1782000</v>
      </c>
      <c r="AZ14" s="437">
        <f t="shared" ref="AZ14:AZ22" si="34">AY14/(S14/100)</f>
        <v>100</v>
      </c>
      <c r="BA14" s="73"/>
      <c r="BB14" s="159">
        <f t="shared" ref="BB14:BB17" si="35">S14-AY14</f>
        <v>0</v>
      </c>
      <c r="BC14" s="160">
        <f t="shared" ref="BC14:BC17" si="36">BB14/(S14/100)</f>
        <v>0</v>
      </c>
      <c r="BD14" s="160">
        <f t="shared" ref="BD14:BD17" si="37">S14-BB14</f>
        <v>1782000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60</v>
      </c>
      <c r="F15" s="76"/>
      <c r="G15" s="79"/>
      <c r="H15" s="80"/>
      <c r="I15" s="81"/>
      <c r="J15" s="78"/>
      <c r="K15" s="82"/>
      <c r="L15" s="83"/>
      <c r="M15" s="77"/>
      <c r="N15" s="84" t="s">
        <v>124</v>
      </c>
      <c r="O15" s="98">
        <v>1095000</v>
      </c>
      <c r="P15" s="99">
        <f t="shared" ref="P15:S18" si="38">P16</f>
        <v>1782000</v>
      </c>
      <c r="Q15" s="86">
        <f t="shared" si="38"/>
        <v>1944000</v>
      </c>
      <c r="R15" s="87">
        <f t="shared" si="38"/>
        <v>2103000</v>
      </c>
      <c r="S15" s="99">
        <f t="shared" si="38"/>
        <v>1782000</v>
      </c>
      <c r="T15" s="99"/>
      <c r="U15" s="99">
        <f t="shared" ref="U15:V18" si="39">U16</f>
        <v>150000</v>
      </c>
      <c r="V15" s="99">
        <f t="shared" si="39"/>
        <v>102000</v>
      </c>
      <c r="W15" s="99">
        <f>W623+W16+W313+W369+W567</f>
        <v>162000</v>
      </c>
      <c r="X15" s="99">
        <f t="shared" si="21"/>
        <v>414000</v>
      </c>
      <c r="Y15" s="99">
        <f t="shared" si="22"/>
        <v>23.232323232323232</v>
      </c>
      <c r="AA15" s="99">
        <f t="shared" ref="AA15:AB18" si="40">AA16</f>
        <v>171000</v>
      </c>
      <c r="AB15" s="99">
        <f t="shared" si="40"/>
        <v>162000</v>
      </c>
      <c r="AC15" s="99">
        <f>AC623+AC16+AC313+AC369+AC567</f>
        <v>162000</v>
      </c>
      <c r="AD15" s="99">
        <f t="shared" si="23"/>
        <v>495000</v>
      </c>
      <c r="AE15" s="99">
        <f t="shared" si="24"/>
        <v>27.777777777777779</v>
      </c>
      <c r="AG15" s="99">
        <f t="shared" si="25"/>
        <v>909000</v>
      </c>
      <c r="AH15" s="99">
        <f t="shared" si="26"/>
        <v>51.01010101010101</v>
      </c>
      <c r="AJ15" s="99">
        <f t="shared" ref="AJ15:AK18" si="41">AJ16</f>
        <v>159000</v>
      </c>
      <c r="AK15" s="99">
        <f t="shared" si="41"/>
        <v>159000</v>
      </c>
      <c r="AL15" s="99">
        <f>AL623+AL16+AL313+AL369+AL567</f>
        <v>159000</v>
      </c>
      <c r="AM15" s="99">
        <f t="shared" si="27"/>
        <v>477000</v>
      </c>
      <c r="AN15" s="99">
        <f t="shared" si="28"/>
        <v>26.767676767676768</v>
      </c>
      <c r="AP15" s="99">
        <f t="shared" ref="AP15:AQ18" si="42">AP16</f>
        <v>120000</v>
      </c>
      <c r="AQ15" s="99">
        <f t="shared" si="42"/>
        <v>116000</v>
      </c>
      <c r="AR15" s="99">
        <f>AR623+AR16+AR313+AR369+AR567</f>
        <v>160000</v>
      </c>
      <c r="AS15" s="99">
        <f t="shared" si="29"/>
        <v>396000</v>
      </c>
      <c r="AT15" s="99">
        <f t="shared" si="30"/>
        <v>22.222222222222221</v>
      </c>
      <c r="AV15" s="99">
        <f t="shared" si="31"/>
        <v>873000</v>
      </c>
      <c r="AW15" s="99">
        <f t="shared" si="32"/>
        <v>48.98989898989899</v>
      </c>
      <c r="AY15" s="99">
        <f t="shared" si="33"/>
        <v>1782000</v>
      </c>
      <c r="AZ15" s="99">
        <f t="shared" si="34"/>
        <v>100</v>
      </c>
      <c r="BB15" s="98">
        <f t="shared" si="35"/>
        <v>0</v>
      </c>
      <c r="BC15" s="99">
        <f t="shared" si="36"/>
        <v>0</v>
      </c>
      <c r="BD15" s="99">
        <f t="shared" si="37"/>
        <v>1782000</v>
      </c>
    </row>
    <row r="16" spans="1:57" ht="24.95" customHeight="1" x14ac:dyDescent="0.2">
      <c r="A16" s="74"/>
      <c r="B16" s="76"/>
      <c r="C16" s="76"/>
      <c r="D16" s="77"/>
      <c r="E16" s="78"/>
      <c r="F16" s="100">
        <v>3</v>
      </c>
      <c r="G16" s="79"/>
      <c r="H16" s="80"/>
      <c r="I16" s="81"/>
      <c r="J16" s="78"/>
      <c r="K16" s="82"/>
      <c r="L16" s="83"/>
      <c r="M16" s="77"/>
      <c r="N16" s="101" t="s">
        <v>164</v>
      </c>
      <c r="O16" s="102">
        <v>1095000</v>
      </c>
      <c r="P16" s="103">
        <f t="shared" si="38"/>
        <v>1782000</v>
      </c>
      <c r="Q16" s="125">
        <f t="shared" si="38"/>
        <v>1944000</v>
      </c>
      <c r="R16" s="126">
        <f t="shared" si="38"/>
        <v>2103000</v>
      </c>
      <c r="S16" s="103">
        <f t="shared" si="38"/>
        <v>1782000</v>
      </c>
      <c r="T16" s="103"/>
      <c r="U16" s="103">
        <f t="shared" si="39"/>
        <v>150000</v>
      </c>
      <c r="V16" s="103">
        <f t="shared" si="39"/>
        <v>102000</v>
      </c>
      <c r="W16" s="103">
        <f>W624+W17+W314+W370+W568</f>
        <v>162000</v>
      </c>
      <c r="X16" s="103">
        <f t="shared" si="21"/>
        <v>414000</v>
      </c>
      <c r="Y16" s="103">
        <f t="shared" si="22"/>
        <v>23.232323232323232</v>
      </c>
      <c r="AA16" s="103">
        <f t="shared" si="40"/>
        <v>171000</v>
      </c>
      <c r="AB16" s="103">
        <f t="shared" si="40"/>
        <v>162000</v>
      </c>
      <c r="AC16" s="103">
        <f>AC624+AC17+AC314+AC370+AC568</f>
        <v>162000</v>
      </c>
      <c r="AD16" s="103">
        <f t="shared" si="23"/>
        <v>495000</v>
      </c>
      <c r="AE16" s="103">
        <f t="shared" si="24"/>
        <v>27.777777777777779</v>
      </c>
      <c r="AG16" s="103">
        <f t="shared" si="25"/>
        <v>909000</v>
      </c>
      <c r="AH16" s="103">
        <f t="shared" si="26"/>
        <v>51.01010101010101</v>
      </c>
      <c r="AJ16" s="103">
        <f t="shared" si="41"/>
        <v>159000</v>
      </c>
      <c r="AK16" s="103">
        <f t="shared" si="41"/>
        <v>159000</v>
      </c>
      <c r="AL16" s="103">
        <f>AL624+AL17+AL314+AL370+AL568</f>
        <v>159000</v>
      </c>
      <c r="AM16" s="103">
        <f t="shared" si="27"/>
        <v>477000</v>
      </c>
      <c r="AN16" s="103">
        <f t="shared" si="28"/>
        <v>26.767676767676768</v>
      </c>
      <c r="AP16" s="103">
        <f t="shared" si="42"/>
        <v>120000</v>
      </c>
      <c r="AQ16" s="103">
        <f t="shared" si="42"/>
        <v>116000</v>
      </c>
      <c r="AR16" s="103">
        <f>AR624+AR17+AR314+AR370+AR568</f>
        <v>160000</v>
      </c>
      <c r="AS16" s="103">
        <f t="shared" si="29"/>
        <v>396000</v>
      </c>
      <c r="AT16" s="103">
        <f t="shared" si="30"/>
        <v>22.222222222222221</v>
      </c>
      <c r="AV16" s="103">
        <f t="shared" si="31"/>
        <v>873000</v>
      </c>
      <c r="AW16" s="103">
        <f t="shared" si="32"/>
        <v>48.98989898989899</v>
      </c>
      <c r="AY16" s="103">
        <f t="shared" si="33"/>
        <v>1782000</v>
      </c>
      <c r="AZ16" s="103">
        <f t="shared" si="34"/>
        <v>100</v>
      </c>
      <c r="BB16" s="102">
        <f t="shared" si="35"/>
        <v>0</v>
      </c>
      <c r="BC16" s="103">
        <f t="shared" si="36"/>
        <v>0</v>
      </c>
      <c r="BD16" s="103">
        <f t="shared" si="37"/>
        <v>1782000</v>
      </c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2</v>
      </c>
      <c r="H17" s="105"/>
      <c r="I17" s="81"/>
      <c r="J17" s="78"/>
      <c r="K17" s="82"/>
      <c r="L17" s="83"/>
      <c r="M17" s="77"/>
      <c r="N17" s="101" t="s">
        <v>165</v>
      </c>
      <c r="O17" s="102">
        <v>1095000</v>
      </c>
      <c r="P17" s="103">
        <f t="shared" si="38"/>
        <v>1782000</v>
      </c>
      <c r="Q17" s="125">
        <f t="shared" si="38"/>
        <v>1944000</v>
      </c>
      <c r="R17" s="126">
        <f t="shared" si="38"/>
        <v>2103000</v>
      </c>
      <c r="S17" s="103">
        <f t="shared" si="38"/>
        <v>1782000</v>
      </c>
      <c r="T17" s="103"/>
      <c r="U17" s="103">
        <f t="shared" si="39"/>
        <v>150000</v>
      </c>
      <c r="V17" s="103">
        <f t="shared" si="39"/>
        <v>102000</v>
      </c>
      <c r="W17" s="103">
        <f>W625+W18+W315+W371+W569</f>
        <v>162000</v>
      </c>
      <c r="X17" s="103">
        <f t="shared" si="21"/>
        <v>414000</v>
      </c>
      <c r="Y17" s="103">
        <f t="shared" si="22"/>
        <v>23.232323232323232</v>
      </c>
      <c r="AA17" s="103">
        <f t="shared" si="40"/>
        <v>171000</v>
      </c>
      <c r="AB17" s="103">
        <f t="shared" si="40"/>
        <v>162000</v>
      </c>
      <c r="AC17" s="103">
        <f>AC625+AC18+AC315+AC371+AC569</f>
        <v>162000</v>
      </c>
      <c r="AD17" s="103">
        <f t="shared" si="23"/>
        <v>495000</v>
      </c>
      <c r="AE17" s="103">
        <f t="shared" si="24"/>
        <v>27.777777777777779</v>
      </c>
      <c r="AG17" s="103">
        <f t="shared" si="25"/>
        <v>909000</v>
      </c>
      <c r="AH17" s="103">
        <f t="shared" si="26"/>
        <v>51.01010101010101</v>
      </c>
      <c r="AJ17" s="103">
        <f t="shared" si="41"/>
        <v>159000</v>
      </c>
      <c r="AK17" s="103">
        <f t="shared" si="41"/>
        <v>159000</v>
      </c>
      <c r="AL17" s="103">
        <f>AL625+AL18+AL315+AL371+AL569</f>
        <v>159000</v>
      </c>
      <c r="AM17" s="103">
        <f t="shared" si="27"/>
        <v>477000</v>
      </c>
      <c r="AN17" s="103">
        <f t="shared" si="28"/>
        <v>26.767676767676768</v>
      </c>
      <c r="AP17" s="103">
        <f t="shared" si="42"/>
        <v>120000</v>
      </c>
      <c r="AQ17" s="103">
        <f t="shared" si="42"/>
        <v>116000</v>
      </c>
      <c r="AR17" s="103">
        <f>AR625+AR18+AR315+AR371+AR569</f>
        <v>160000</v>
      </c>
      <c r="AS17" s="103">
        <f t="shared" si="29"/>
        <v>396000</v>
      </c>
      <c r="AT17" s="103">
        <f t="shared" si="30"/>
        <v>22.222222222222221</v>
      </c>
      <c r="AV17" s="103">
        <f t="shared" si="31"/>
        <v>873000</v>
      </c>
      <c r="AW17" s="103">
        <f t="shared" si="32"/>
        <v>48.98989898989899</v>
      </c>
      <c r="AY17" s="103">
        <f t="shared" si="33"/>
        <v>1782000</v>
      </c>
      <c r="AZ17" s="103">
        <f t="shared" si="34"/>
        <v>100</v>
      </c>
      <c r="BB17" s="102">
        <f t="shared" si="35"/>
        <v>0</v>
      </c>
      <c r="BC17" s="103">
        <f t="shared" si="36"/>
        <v>0</v>
      </c>
      <c r="BD17" s="103">
        <f t="shared" si="37"/>
        <v>1782000</v>
      </c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165</v>
      </c>
      <c r="O18" s="102">
        <v>1095000</v>
      </c>
      <c r="P18" s="103">
        <f t="shared" si="38"/>
        <v>1782000</v>
      </c>
      <c r="Q18" s="125">
        <f t="shared" si="38"/>
        <v>1944000</v>
      </c>
      <c r="R18" s="126">
        <f t="shared" si="38"/>
        <v>2103000</v>
      </c>
      <c r="S18" s="103">
        <f t="shared" si="38"/>
        <v>1782000</v>
      </c>
      <c r="T18" s="103"/>
      <c r="U18" s="103">
        <f t="shared" si="39"/>
        <v>150000</v>
      </c>
      <c r="V18" s="103">
        <f t="shared" si="39"/>
        <v>102000</v>
      </c>
      <c r="W18" s="103">
        <f>W626+W19+W316+W372+W570</f>
        <v>162000</v>
      </c>
      <c r="X18" s="103">
        <f t="shared" si="21"/>
        <v>414000</v>
      </c>
      <c r="Y18" s="103">
        <f t="shared" si="22"/>
        <v>23.232323232323232</v>
      </c>
      <c r="AA18" s="103">
        <f t="shared" si="40"/>
        <v>171000</v>
      </c>
      <c r="AB18" s="103">
        <f t="shared" si="40"/>
        <v>162000</v>
      </c>
      <c r="AC18" s="103">
        <f>AC626+AC19+AC316+AC372+AC570</f>
        <v>162000</v>
      </c>
      <c r="AD18" s="103">
        <f t="shared" si="23"/>
        <v>495000</v>
      </c>
      <c r="AE18" s="103">
        <f t="shared" si="24"/>
        <v>27.777777777777779</v>
      </c>
      <c r="AG18" s="103">
        <f t="shared" si="25"/>
        <v>909000</v>
      </c>
      <c r="AH18" s="103">
        <f t="shared" si="26"/>
        <v>51.01010101010101</v>
      </c>
      <c r="AJ18" s="103">
        <f t="shared" si="41"/>
        <v>159000</v>
      </c>
      <c r="AK18" s="103">
        <f t="shared" si="41"/>
        <v>159000</v>
      </c>
      <c r="AL18" s="103">
        <f>AL626+AL19+AL316+AL372+AL570</f>
        <v>159000</v>
      </c>
      <c r="AM18" s="103">
        <f t="shared" si="27"/>
        <v>477000</v>
      </c>
      <c r="AN18" s="103">
        <f t="shared" si="28"/>
        <v>26.767676767676768</v>
      </c>
      <c r="AP18" s="103">
        <f t="shared" si="42"/>
        <v>120000</v>
      </c>
      <c r="AQ18" s="103">
        <f t="shared" si="42"/>
        <v>116000</v>
      </c>
      <c r="AR18" s="103">
        <f>AR626+AR19+AR316+AR372+AR570</f>
        <v>160000</v>
      </c>
      <c r="AS18" s="103">
        <f t="shared" si="29"/>
        <v>396000</v>
      </c>
      <c r="AT18" s="103">
        <f t="shared" si="30"/>
        <v>22.222222222222221</v>
      </c>
      <c r="AV18" s="103">
        <f t="shared" si="31"/>
        <v>873000</v>
      </c>
      <c r="AW18" s="103">
        <f t="shared" si="32"/>
        <v>48.98989898989899</v>
      </c>
      <c r="AY18" s="103">
        <f t="shared" si="33"/>
        <v>1782000</v>
      </c>
      <c r="AZ18" s="103">
        <f t="shared" si="34"/>
        <v>100</v>
      </c>
      <c r="BB18" s="102">
        <f t="shared" ref="BB18:BB27" si="43">S18-AY18</f>
        <v>0</v>
      </c>
      <c r="BC18" s="103">
        <f t="shared" ref="BC18:BC27" si="44">BB18/(S18/100)</f>
        <v>0</v>
      </c>
      <c r="BD18" s="103">
        <f t="shared" ref="BD18:BD27" si="45">S18-BB18</f>
        <v>1782000</v>
      </c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1095000</v>
      </c>
      <c r="P19" s="121">
        <f>P20+P22+P24</f>
        <v>1782000</v>
      </c>
      <c r="Q19" s="122">
        <f>Q20+Q22+Q24</f>
        <v>1944000</v>
      </c>
      <c r="R19" s="123">
        <f>R20+R22+R24</f>
        <v>2103000</v>
      </c>
      <c r="S19" s="121">
        <f>S20+S22+S24</f>
        <v>1782000</v>
      </c>
      <c r="T19" s="121"/>
      <c r="U19" s="121">
        <f>U20+U22+U24</f>
        <v>150000</v>
      </c>
      <c r="V19" s="121">
        <f>V20+V22+V24</f>
        <v>102000</v>
      </c>
      <c r="W19" s="121">
        <f>W20+W22+W24</f>
        <v>162000</v>
      </c>
      <c r="X19" s="121">
        <f t="shared" si="21"/>
        <v>414000</v>
      </c>
      <c r="Y19" s="121">
        <f t="shared" si="22"/>
        <v>23.232323232323232</v>
      </c>
      <c r="AA19" s="121">
        <f>AA20+AA22+AA24</f>
        <v>171000</v>
      </c>
      <c r="AB19" s="121">
        <f>AB20+AB22+AB24</f>
        <v>162000</v>
      </c>
      <c r="AC19" s="121">
        <f>AC20+AC22+AC24</f>
        <v>162000</v>
      </c>
      <c r="AD19" s="121">
        <f t="shared" si="23"/>
        <v>495000</v>
      </c>
      <c r="AE19" s="121">
        <f t="shared" si="24"/>
        <v>27.777777777777779</v>
      </c>
      <c r="AG19" s="121">
        <f t="shared" si="25"/>
        <v>909000</v>
      </c>
      <c r="AH19" s="121">
        <f t="shared" si="26"/>
        <v>51.01010101010101</v>
      </c>
      <c r="AJ19" s="121">
        <f>AJ20+AJ22+AJ24</f>
        <v>159000</v>
      </c>
      <c r="AK19" s="121">
        <f>AK20+AK22+AK24</f>
        <v>159000</v>
      </c>
      <c r="AL19" s="121">
        <f>AL20+AL22+AL24</f>
        <v>159000</v>
      </c>
      <c r="AM19" s="121">
        <f t="shared" si="27"/>
        <v>477000</v>
      </c>
      <c r="AN19" s="121">
        <f t="shared" si="28"/>
        <v>26.767676767676768</v>
      </c>
      <c r="AP19" s="121">
        <f>AP20+AP22+AP24</f>
        <v>120000</v>
      </c>
      <c r="AQ19" s="121">
        <f>AQ20+AQ22+AQ24</f>
        <v>116000</v>
      </c>
      <c r="AR19" s="121">
        <f>AR20+AR22+AR24</f>
        <v>160000</v>
      </c>
      <c r="AS19" s="121">
        <f t="shared" si="29"/>
        <v>396000</v>
      </c>
      <c r="AT19" s="121">
        <f t="shared" si="30"/>
        <v>22.222222222222221</v>
      </c>
      <c r="AV19" s="121">
        <f t="shared" si="31"/>
        <v>873000</v>
      </c>
      <c r="AW19" s="121">
        <f t="shared" si="32"/>
        <v>48.98989898989899</v>
      </c>
      <c r="AY19" s="121">
        <f t="shared" si="33"/>
        <v>1782000</v>
      </c>
      <c r="AZ19" s="121">
        <f t="shared" si="34"/>
        <v>100</v>
      </c>
      <c r="BB19" s="120">
        <f t="shared" si="43"/>
        <v>0</v>
      </c>
      <c r="BC19" s="121">
        <f t="shared" si="44"/>
        <v>0</v>
      </c>
      <c r="BD19" s="121">
        <f t="shared" si="45"/>
        <v>1782000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929000</v>
      </c>
      <c r="P20" s="103">
        <f>P21</f>
        <v>1566000</v>
      </c>
      <c r="Q20" s="125">
        <f>Q21</f>
        <v>1710000</v>
      </c>
      <c r="R20" s="126">
        <f>R21</f>
        <v>1851000</v>
      </c>
      <c r="S20" s="103">
        <f>S21</f>
        <v>1566000</v>
      </c>
      <c r="T20" s="103"/>
      <c r="U20" s="103">
        <f>U21</f>
        <v>127000</v>
      </c>
      <c r="V20" s="103">
        <f>V21</f>
        <v>85000</v>
      </c>
      <c r="W20" s="103">
        <f>W21</f>
        <v>139000</v>
      </c>
      <c r="X20" s="103">
        <f t="shared" si="21"/>
        <v>351000</v>
      </c>
      <c r="Y20" s="103">
        <f t="shared" si="22"/>
        <v>22.413793103448278</v>
      </c>
      <c r="AA20" s="103">
        <f>AA21</f>
        <v>146000</v>
      </c>
      <c r="AB20" s="103">
        <f>AB21</f>
        <v>146000</v>
      </c>
      <c r="AC20" s="103">
        <f>AC21</f>
        <v>146000</v>
      </c>
      <c r="AD20" s="103">
        <f t="shared" si="23"/>
        <v>438000</v>
      </c>
      <c r="AE20" s="170">
        <f>AD20/(P20/100)</f>
        <v>27.969348659003831</v>
      </c>
      <c r="AG20" s="103">
        <f t="shared" si="25"/>
        <v>789000</v>
      </c>
      <c r="AH20" s="103">
        <f t="shared" si="26"/>
        <v>50.383141762452105</v>
      </c>
      <c r="AJ20" s="103">
        <f>AJ21</f>
        <v>141000</v>
      </c>
      <c r="AK20" s="103">
        <f>AK21</f>
        <v>141000</v>
      </c>
      <c r="AL20" s="103">
        <f>AL21</f>
        <v>141000</v>
      </c>
      <c r="AM20" s="103">
        <f t="shared" si="27"/>
        <v>423000</v>
      </c>
      <c r="AN20" s="170">
        <f>AM20/(P20/100)</f>
        <v>27.011494252873565</v>
      </c>
      <c r="AP20" s="103">
        <f>AP21</f>
        <v>104000</v>
      </c>
      <c r="AQ20" s="103">
        <f>AQ21</f>
        <v>104000</v>
      </c>
      <c r="AR20" s="103">
        <f>AR21</f>
        <v>146000</v>
      </c>
      <c r="AS20" s="103">
        <f t="shared" si="29"/>
        <v>354000</v>
      </c>
      <c r="AT20" s="170">
        <f>AS20/(P20/100)</f>
        <v>22.60536398467433</v>
      </c>
      <c r="AV20" s="103">
        <f t="shared" si="31"/>
        <v>777000</v>
      </c>
      <c r="AW20" s="103">
        <f t="shared" si="32"/>
        <v>49.616858237547895</v>
      </c>
      <c r="AY20" s="103">
        <f t="shared" si="33"/>
        <v>1566000</v>
      </c>
      <c r="AZ20" s="103">
        <f t="shared" si="34"/>
        <v>100</v>
      </c>
      <c r="BB20" s="102">
        <f t="shared" si="43"/>
        <v>0</v>
      </c>
      <c r="BC20" s="103">
        <f t="shared" si="44"/>
        <v>0</v>
      </c>
      <c r="BD20" s="103">
        <f t="shared" si="45"/>
        <v>1566000</v>
      </c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929000</v>
      </c>
      <c r="P21" s="117">
        <v>1566000</v>
      </c>
      <c r="Q21" s="117">
        <v>1710000</v>
      </c>
      <c r="R21" s="117">
        <v>1851000</v>
      </c>
      <c r="S21" s="117">
        <v>1566000</v>
      </c>
      <c r="T21" s="117"/>
      <c r="U21" s="160">
        <v>127000</v>
      </c>
      <c r="V21" s="160">
        <v>85000</v>
      </c>
      <c r="W21" s="160">
        <v>139000</v>
      </c>
      <c r="X21" s="117">
        <f>U21+V21+W21</f>
        <v>351000</v>
      </c>
      <c r="Y21" s="117">
        <f>X21/(S21/100)</f>
        <v>22.413793103448278</v>
      </c>
      <c r="AA21" s="160">
        <v>146000</v>
      </c>
      <c r="AB21" s="160">
        <v>146000</v>
      </c>
      <c r="AC21" s="160">
        <v>146000</v>
      </c>
      <c r="AD21" s="117">
        <f>AA21+AB21+AC21</f>
        <v>438000</v>
      </c>
      <c r="AE21" s="170">
        <f>AD21/(P21/100)</f>
        <v>27.969348659003831</v>
      </c>
      <c r="AG21" s="117">
        <f>X21+AD21</f>
        <v>789000</v>
      </c>
      <c r="AH21" s="117">
        <f>AG21/(S21/100)</f>
        <v>50.383141762452105</v>
      </c>
      <c r="AJ21" s="160">
        <v>141000</v>
      </c>
      <c r="AK21" s="160">
        <v>141000</v>
      </c>
      <c r="AL21" s="160">
        <v>141000</v>
      </c>
      <c r="AM21" s="117">
        <f>AJ21+AK21+AL21</f>
        <v>423000</v>
      </c>
      <c r="AN21" s="170">
        <f>AM21/(P21/100)</f>
        <v>27.011494252873565</v>
      </c>
      <c r="AP21" s="160">
        <v>104000</v>
      </c>
      <c r="AQ21" s="160">
        <v>104000</v>
      </c>
      <c r="AR21" s="160">
        <v>146000</v>
      </c>
      <c r="AS21" s="117">
        <f>AP21+AQ21+AR21</f>
        <v>354000</v>
      </c>
      <c r="AT21" s="170">
        <f>AS21/(P21/100)</f>
        <v>22.60536398467433</v>
      </c>
      <c r="AV21" s="117">
        <f>AM21+AS21</f>
        <v>777000</v>
      </c>
      <c r="AW21" s="117">
        <f>AV21/(S21/100)</f>
        <v>49.616858237547895</v>
      </c>
      <c r="AY21" s="117">
        <f>AG21+AV21</f>
        <v>1566000</v>
      </c>
      <c r="AZ21" s="117">
        <f>AY21/(S21/100)</f>
        <v>100</v>
      </c>
      <c r="BB21" s="117">
        <f t="shared" si="43"/>
        <v>0</v>
      </c>
      <c r="BC21" s="117">
        <f t="shared" si="44"/>
        <v>0</v>
      </c>
      <c r="BD21" s="117">
        <f t="shared" si="45"/>
        <v>1566000</v>
      </c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124" t="s">
        <v>64</v>
      </c>
      <c r="K22" s="82"/>
      <c r="L22" s="83"/>
      <c r="M22" s="77"/>
      <c r="N22" s="101" t="s">
        <v>65</v>
      </c>
      <c r="O22" s="103">
        <v>152000</v>
      </c>
      <c r="P22" s="103">
        <f>P23</f>
        <v>202000</v>
      </c>
      <c r="Q22" s="125">
        <f>Q23</f>
        <v>220000</v>
      </c>
      <c r="R22" s="126">
        <f>R23</f>
        <v>238000</v>
      </c>
      <c r="S22" s="103">
        <f>S23</f>
        <v>202000</v>
      </c>
      <c r="T22" s="103"/>
      <c r="U22" s="103">
        <f>U23</f>
        <v>23000</v>
      </c>
      <c r="V22" s="103">
        <f>V23</f>
        <v>15000</v>
      </c>
      <c r="W22" s="103">
        <f>W23</f>
        <v>20000</v>
      </c>
      <c r="X22" s="103">
        <f t="shared" si="21"/>
        <v>58000</v>
      </c>
      <c r="Y22" s="103">
        <f t="shared" si="22"/>
        <v>28.712871287128714</v>
      </c>
      <c r="AA22" s="103">
        <f>AA23</f>
        <v>16000</v>
      </c>
      <c r="AB22" s="103">
        <f>AB23</f>
        <v>16000</v>
      </c>
      <c r="AC22" s="103">
        <f>AC23</f>
        <v>16000</v>
      </c>
      <c r="AD22" s="103">
        <f t="shared" si="23"/>
        <v>48000</v>
      </c>
      <c r="AE22" s="170">
        <f>AD22/(P22/100)</f>
        <v>23.762376237623762</v>
      </c>
      <c r="AG22" s="103">
        <f t="shared" si="25"/>
        <v>106000</v>
      </c>
      <c r="AH22" s="103">
        <f t="shared" si="26"/>
        <v>52.475247524752476</v>
      </c>
      <c r="AJ22" s="103">
        <f>AJ23</f>
        <v>18000</v>
      </c>
      <c r="AK22" s="103">
        <f>AK23</f>
        <v>18000</v>
      </c>
      <c r="AL22" s="103">
        <f>AL23</f>
        <v>18000</v>
      </c>
      <c r="AM22" s="103">
        <f t="shared" si="27"/>
        <v>54000</v>
      </c>
      <c r="AN22" s="170">
        <f>AM22/(P22/100)</f>
        <v>26.732673267326732</v>
      </c>
      <c r="AP22" s="103">
        <f>AP23</f>
        <v>16000</v>
      </c>
      <c r="AQ22" s="103">
        <f>AQ23</f>
        <v>12000</v>
      </c>
      <c r="AR22" s="103">
        <f>AR23</f>
        <v>14000</v>
      </c>
      <c r="AS22" s="103">
        <f t="shared" si="29"/>
        <v>42000</v>
      </c>
      <c r="AT22" s="170">
        <f>AS22/(P22/100)</f>
        <v>20.792079207920793</v>
      </c>
      <c r="AV22" s="103">
        <f t="shared" si="31"/>
        <v>96000</v>
      </c>
      <c r="AW22" s="103">
        <f t="shared" si="32"/>
        <v>47.524752475247524</v>
      </c>
      <c r="AY22" s="103">
        <f t="shared" si="33"/>
        <v>202000</v>
      </c>
      <c r="AZ22" s="103">
        <f t="shared" si="34"/>
        <v>100</v>
      </c>
      <c r="BB22" s="102">
        <f t="shared" si="43"/>
        <v>0</v>
      </c>
      <c r="BC22" s="103">
        <f t="shared" si="44"/>
        <v>0</v>
      </c>
      <c r="BD22" s="103">
        <f t="shared" si="45"/>
        <v>202000</v>
      </c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1</v>
      </c>
      <c r="L23" s="83"/>
      <c r="M23" s="77"/>
      <c r="N23" s="128" t="s">
        <v>62</v>
      </c>
      <c r="O23" s="117">
        <v>152000</v>
      </c>
      <c r="P23" s="117">
        <v>202000</v>
      </c>
      <c r="Q23" s="117">
        <v>220000</v>
      </c>
      <c r="R23" s="117">
        <v>238000</v>
      </c>
      <c r="S23" s="117">
        <v>202000</v>
      </c>
      <c r="T23" s="117"/>
      <c r="U23" s="160">
        <v>23000</v>
      </c>
      <c r="V23" s="160">
        <v>15000</v>
      </c>
      <c r="W23" s="160">
        <v>20000</v>
      </c>
      <c r="X23" s="117">
        <f>U23+V23+W23</f>
        <v>58000</v>
      </c>
      <c r="Y23" s="117">
        <f>X23/(S23/100)</f>
        <v>28.712871287128714</v>
      </c>
      <c r="AA23" s="160">
        <v>16000</v>
      </c>
      <c r="AB23" s="160">
        <v>16000</v>
      </c>
      <c r="AC23" s="160">
        <v>16000</v>
      </c>
      <c r="AD23" s="117">
        <f>AA23+AB23+AC23</f>
        <v>48000</v>
      </c>
      <c r="AE23" s="170">
        <f>AD23/(P23/100)</f>
        <v>23.762376237623762</v>
      </c>
      <c r="AG23" s="117">
        <f>X23+AD23</f>
        <v>106000</v>
      </c>
      <c r="AH23" s="117">
        <f>AG23/(S23/100)</f>
        <v>52.475247524752476</v>
      </c>
      <c r="AJ23" s="160">
        <v>18000</v>
      </c>
      <c r="AK23" s="160">
        <v>18000</v>
      </c>
      <c r="AL23" s="160">
        <v>18000</v>
      </c>
      <c r="AM23" s="117">
        <f>AJ23+AK23+AL23</f>
        <v>54000</v>
      </c>
      <c r="AN23" s="170">
        <f>AM23/(P23/100)</f>
        <v>26.732673267326732</v>
      </c>
      <c r="AP23" s="160">
        <v>16000</v>
      </c>
      <c r="AQ23" s="160">
        <v>12000</v>
      </c>
      <c r="AR23" s="160">
        <v>14000</v>
      </c>
      <c r="AS23" s="117">
        <f>AP23+AQ23+AR23</f>
        <v>42000</v>
      </c>
      <c r="AT23" s="170">
        <f>AS23/(P23/100)</f>
        <v>20.792079207920793</v>
      </c>
      <c r="AV23" s="117">
        <f>AM23+AS23</f>
        <v>96000</v>
      </c>
      <c r="AW23" s="117">
        <f>AV23/(S23/100)</f>
        <v>47.524752475247524</v>
      </c>
      <c r="AY23" s="117">
        <f>AG23+AV23</f>
        <v>202000</v>
      </c>
      <c r="AZ23" s="117">
        <f>AY23/(S23/100)</f>
        <v>100</v>
      </c>
      <c r="BB23" s="117">
        <f t="shared" si="43"/>
        <v>0</v>
      </c>
      <c r="BC23" s="117">
        <f t="shared" si="44"/>
        <v>0</v>
      </c>
      <c r="BD23" s="117">
        <f t="shared" si="45"/>
        <v>202000</v>
      </c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52</v>
      </c>
      <c r="K24" s="82"/>
      <c r="L24" s="83"/>
      <c r="M24" s="77"/>
      <c r="N24" s="101" t="s">
        <v>53</v>
      </c>
      <c r="O24" s="102">
        <v>14000</v>
      </c>
      <c r="P24" s="103">
        <f>P25+P26+P27</f>
        <v>14000</v>
      </c>
      <c r="Q24" s="103">
        <f>Q25+Q26+Q27</f>
        <v>14000</v>
      </c>
      <c r="R24" s="103">
        <f>R25+R26+R27</f>
        <v>14000</v>
      </c>
      <c r="S24" s="103">
        <f>S25+S26+S27</f>
        <v>14000</v>
      </c>
      <c r="T24" s="103"/>
      <c r="U24" s="103">
        <f>U25+U26+U27</f>
        <v>0</v>
      </c>
      <c r="V24" s="103">
        <f>V25+V26+V27</f>
        <v>2000</v>
      </c>
      <c r="W24" s="103">
        <f>W25+W26+W27</f>
        <v>3000</v>
      </c>
      <c r="X24" s="103">
        <f>U24+V24+W24</f>
        <v>5000</v>
      </c>
      <c r="Y24" s="103">
        <f>X24/(S24/100)</f>
        <v>35.714285714285715</v>
      </c>
      <c r="AA24" s="103">
        <f>AA25+AA26+AA27</f>
        <v>9000</v>
      </c>
      <c r="AB24" s="103">
        <f>AB25+AB26+AB27</f>
        <v>0</v>
      </c>
      <c r="AC24" s="103">
        <f>AC25+AC26+AC27</f>
        <v>0</v>
      </c>
      <c r="AD24" s="103">
        <f>AA24+AB24+AC24</f>
        <v>9000</v>
      </c>
      <c r="AE24" s="103">
        <f>AD24/(S24/100)</f>
        <v>64.285714285714292</v>
      </c>
      <c r="AG24" s="103">
        <f>X24+AD24</f>
        <v>14000</v>
      </c>
      <c r="AH24" s="103">
        <f>AG24/(S24/100)</f>
        <v>100</v>
      </c>
      <c r="AJ24" s="103">
        <f>AJ25+AJ26+AJ27</f>
        <v>0</v>
      </c>
      <c r="AK24" s="103">
        <f>AK25+AK26+AK27</f>
        <v>0</v>
      </c>
      <c r="AL24" s="103">
        <f>AL25+AL26+AL27</f>
        <v>0</v>
      </c>
      <c r="AM24" s="103">
        <f>AJ24+AK24+AL24</f>
        <v>0</v>
      </c>
      <c r="AN24" s="103">
        <f>AM24/(S24/100)</f>
        <v>0</v>
      </c>
      <c r="AP24" s="103">
        <f>AP25+AP26+AP27</f>
        <v>0</v>
      </c>
      <c r="AQ24" s="103">
        <f>AQ25+AQ26+AQ27</f>
        <v>0</v>
      </c>
      <c r="AR24" s="103">
        <f>AR25+AR26+AR27</f>
        <v>0</v>
      </c>
      <c r="AS24" s="103">
        <f>AP24+AQ24+AR24</f>
        <v>0</v>
      </c>
      <c r="AT24" s="103">
        <f>AS24/(S24/100)</f>
        <v>0</v>
      </c>
      <c r="AV24" s="103">
        <f>AM24+AS24</f>
        <v>0</v>
      </c>
      <c r="AW24" s="103">
        <f>AV24/(S24/100)</f>
        <v>0</v>
      </c>
      <c r="AY24" s="103">
        <f>AG24+AV24</f>
        <v>14000</v>
      </c>
      <c r="AZ24" s="103">
        <f>AY24/(S24/100)</f>
        <v>100</v>
      </c>
      <c r="BB24" s="102">
        <f t="shared" si="43"/>
        <v>0</v>
      </c>
      <c r="BC24" s="103">
        <f t="shared" si="44"/>
        <v>0</v>
      </c>
      <c r="BD24" s="103">
        <f t="shared" si="45"/>
        <v>14000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2</v>
      </c>
      <c r="L25" s="83"/>
      <c r="M25" s="77"/>
      <c r="N25" s="128" t="s">
        <v>54</v>
      </c>
      <c r="O25" s="129">
        <v>5000</v>
      </c>
      <c r="P25" s="117">
        <v>5000</v>
      </c>
      <c r="Q25" s="117">
        <v>5000</v>
      </c>
      <c r="R25" s="117">
        <v>5000</v>
      </c>
      <c r="S25" s="117">
        <v>5000</v>
      </c>
      <c r="T25" s="117"/>
      <c r="U25" s="117"/>
      <c r="V25" s="117"/>
      <c r="W25" s="117">
        <v>2000</v>
      </c>
      <c r="X25" s="117">
        <f>U25+V25+W25</f>
        <v>2000</v>
      </c>
      <c r="Y25" s="117">
        <f>X25/(S25/100)</f>
        <v>40</v>
      </c>
      <c r="AA25" s="117">
        <v>3000</v>
      </c>
      <c r="AB25" s="117"/>
      <c r="AC25" s="117"/>
      <c r="AD25" s="117">
        <f>AA25+AB25+AC25</f>
        <v>3000</v>
      </c>
      <c r="AE25" s="117">
        <f>AD25/(S25/100)</f>
        <v>60</v>
      </c>
      <c r="AG25" s="117">
        <f>X25+AD25</f>
        <v>5000</v>
      </c>
      <c r="AH25" s="117">
        <f>AG25/(S25/100)</f>
        <v>100</v>
      </c>
      <c r="AJ25" s="117"/>
      <c r="AK25" s="117"/>
      <c r="AL25" s="117"/>
      <c r="AM25" s="117">
        <f>AJ25+AK25+AL25</f>
        <v>0</v>
      </c>
      <c r="AN25" s="117">
        <f>AM25/(S25/100)</f>
        <v>0</v>
      </c>
      <c r="AP25" s="117"/>
      <c r="AQ25" s="117"/>
      <c r="AR25" s="117"/>
      <c r="AS25" s="117">
        <f>AP25+AQ25+AR25</f>
        <v>0</v>
      </c>
      <c r="AT25" s="117">
        <f>AS25/(S25/100)</f>
        <v>0</v>
      </c>
      <c r="AV25" s="117">
        <f>AM25+AS25</f>
        <v>0</v>
      </c>
      <c r="AW25" s="117">
        <f>AV25/(S25/100)</f>
        <v>0</v>
      </c>
      <c r="AY25" s="117">
        <f>AG25+AV25</f>
        <v>5000</v>
      </c>
      <c r="AZ25" s="117">
        <f>AY25/(S25/100)</f>
        <v>100</v>
      </c>
      <c r="BB25" s="117">
        <f t="shared" si="43"/>
        <v>0</v>
      </c>
      <c r="BC25" s="117">
        <f t="shared" si="44"/>
        <v>0</v>
      </c>
      <c r="BD25" s="117">
        <f t="shared" si="45"/>
        <v>5000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3</v>
      </c>
      <c r="L26" s="83"/>
      <c r="M26" s="77"/>
      <c r="N26" s="128" t="s">
        <v>66</v>
      </c>
      <c r="O26" s="129">
        <v>7000</v>
      </c>
      <c r="P26" s="117">
        <v>7000</v>
      </c>
      <c r="Q26" s="117">
        <v>7000</v>
      </c>
      <c r="R26" s="117">
        <v>7000</v>
      </c>
      <c r="S26" s="117">
        <v>7000</v>
      </c>
      <c r="T26" s="117"/>
      <c r="U26" s="117"/>
      <c r="V26" s="117">
        <v>2000</v>
      </c>
      <c r="W26" s="117"/>
      <c r="X26" s="117">
        <f>U26+V26+W26</f>
        <v>2000</v>
      </c>
      <c r="Y26" s="117">
        <f>X26/(S26/100)</f>
        <v>28.571428571428573</v>
      </c>
      <c r="AA26" s="117">
        <v>5000</v>
      </c>
      <c r="AB26" s="117"/>
      <c r="AC26" s="117"/>
      <c r="AD26" s="117">
        <f>AA26+AB26+AC26</f>
        <v>5000</v>
      </c>
      <c r="AE26" s="117">
        <f>AD26/(S26/100)</f>
        <v>71.428571428571431</v>
      </c>
      <c r="AG26" s="117">
        <f>X26+AD26</f>
        <v>7000</v>
      </c>
      <c r="AH26" s="117">
        <f>AG26/(S26/100)</f>
        <v>100</v>
      </c>
      <c r="AJ26" s="117"/>
      <c r="AK26" s="117"/>
      <c r="AL26" s="117"/>
      <c r="AM26" s="117">
        <f>AJ26+AK26+AL26</f>
        <v>0</v>
      </c>
      <c r="AN26" s="117">
        <f>AM26/(S26/100)</f>
        <v>0</v>
      </c>
      <c r="AP26" s="117"/>
      <c r="AQ26" s="117"/>
      <c r="AR26" s="117"/>
      <c r="AS26" s="117">
        <f>AP26+AQ26+AR26</f>
        <v>0</v>
      </c>
      <c r="AT26" s="117">
        <f>AS26/(S26/100)</f>
        <v>0</v>
      </c>
      <c r="AV26" s="117">
        <f>AM26+AS26</f>
        <v>0</v>
      </c>
      <c r="AW26" s="117">
        <f>AV26/(S26/100)</f>
        <v>0</v>
      </c>
      <c r="AY26" s="117">
        <f>AG26+AV26</f>
        <v>7000</v>
      </c>
      <c r="AZ26" s="117">
        <f>AY26/(S26/100)</f>
        <v>100</v>
      </c>
      <c r="BB26" s="117">
        <f t="shared" si="43"/>
        <v>0</v>
      </c>
      <c r="BC26" s="117">
        <f t="shared" si="44"/>
        <v>0</v>
      </c>
      <c r="BD26" s="117">
        <f t="shared" si="45"/>
        <v>7000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5</v>
      </c>
      <c r="L27" s="83"/>
      <c r="M27" s="77"/>
      <c r="N27" s="128" t="s">
        <v>55</v>
      </c>
      <c r="O27" s="129">
        <v>2000</v>
      </c>
      <c r="P27" s="117">
        <v>2000</v>
      </c>
      <c r="Q27" s="117">
        <v>2000</v>
      </c>
      <c r="R27" s="117">
        <v>2000</v>
      </c>
      <c r="S27" s="117">
        <v>2000</v>
      </c>
      <c r="T27" s="117"/>
      <c r="U27" s="117"/>
      <c r="V27" s="117"/>
      <c r="W27" s="117">
        <v>1000</v>
      </c>
      <c r="X27" s="117">
        <f>U27+V27+W27</f>
        <v>1000</v>
      </c>
      <c r="Y27" s="117">
        <f>X27/(S27/100)</f>
        <v>50</v>
      </c>
      <c r="AA27" s="117">
        <v>1000</v>
      </c>
      <c r="AB27" s="117"/>
      <c r="AC27" s="117"/>
      <c r="AD27" s="117">
        <f>AA27+AB27+AC27</f>
        <v>1000</v>
      </c>
      <c r="AE27" s="117">
        <f>AD27/(S27/100)</f>
        <v>50</v>
      </c>
      <c r="AG27" s="117">
        <f>X27+AD27</f>
        <v>2000</v>
      </c>
      <c r="AH27" s="117">
        <f>AG27/(S27/100)</f>
        <v>100</v>
      </c>
      <c r="AJ27" s="117"/>
      <c r="AK27" s="117"/>
      <c r="AL27" s="117"/>
      <c r="AM27" s="117">
        <f>AJ27+AK27+AL27</f>
        <v>0</v>
      </c>
      <c r="AN27" s="117">
        <f>AM27/(S27/100)</f>
        <v>0</v>
      </c>
      <c r="AP27" s="117"/>
      <c r="AQ27" s="117"/>
      <c r="AR27" s="117"/>
      <c r="AS27" s="117">
        <f>AP27+AQ27+AR27</f>
        <v>0</v>
      </c>
      <c r="AT27" s="117">
        <f>AS27/(S27/100)</f>
        <v>0</v>
      </c>
      <c r="AV27" s="117">
        <f>AM27+AS27</f>
        <v>0</v>
      </c>
      <c r="AW27" s="117">
        <f>AV27/(S27/100)</f>
        <v>0</v>
      </c>
      <c r="AY27" s="117">
        <f>AG27+AV27</f>
        <v>2000</v>
      </c>
      <c r="AZ27" s="117">
        <f>AY27/(S27/100)</f>
        <v>100</v>
      </c>
      <c r="BB27" s="117">
        <f t="shared" si="43"/>
        <v>0</v>
      </c>
      <c r="BC27" s="117">
        <f t="shared" si="44"/>
        <v>0</v>
      </c>
      <c r="BD27" s="117">
        <f t="shared" si="45"/>
        <v>2000</v>
      </c>
      <c r="BE27" s="93"/>
    </row>
    <row r="28" spans="1:57" ht="24.95" customHeight="1" x14ac:dyDescent="0.2">
      <c r="BD28" s="36"/>
    </row>
    <row r="29" spans="1:57" ht="24.95" customHeight="1" x14ac:dyDescent="0.2">
      <c r="BD29" s="36"/>
    </row>
    <row r="30" spans="1:57" ht="24.95" customHeight="1" x14ac:dyDescent="0.2"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6"/>
    </row>
    <row r="31" spans="1:57" ht="24.95" customHeight="1" x14ac:dyDescent="0.2"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6"/>
    </row>
    <row r="32" spans="1:57" ht="24.95" customHeight="1" x14ac:dyDescent="0.2"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6"/>
    </row>
    <row r="33" spans="16:56" ht="24.95" customHeight="1" x14ac:dyDescent="0.2"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6"/>
    </row>
    <row r="34" spans="16:56" ht="24.95" customHeight="1" x14ac:dyDescent="0.2"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6"/>
    </row>
    <row r="35" spans="16:56" ht="24.95" customHeight="1" x14ac:dyDescent="0.2"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6"/>
    </row>
    <row r="36" spans="16:56" ht="24.95" customHeight="1" x14ac:dyDescent="0.2"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6"/>
    </row>
    <row r="37" spans="16:56" ht="24.95" customHeight="1" x14ac:dyDescent="0.2"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6"/>
    </row>
    <row r="38" spans="16:56" ht="24.95" customHeight="1" x14ac:dyDescent="0.2"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6"/>
    </row>
    <row r="39" spans="16:56" ht="24.95" customHeight="1" x14ac:dyDescent="0.2"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6"/>
    </row>
    <row r="40" spans="16:56" ht="24.95" customHeight="1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6:56" ht="24.95" customHeight="1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6:56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6:56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6:56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6:56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6:56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6:56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6:56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  <row r="291" spans="16:56" x14ac:dyDescent="0.2"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6"/>
    </row>
    <row r="292" spans="16:56" x14ac:dyDescent="0.2"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6"/>
    </row>
    <row r="293" spans="16:56" x14ac:dyDescent="0.2"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6"/>
    </row>
    <row r="294" spans="16:56" x14ac:dyDescent="0.2"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6"/>
    </row>
    <row r="295" spans="16:56" x14ac:dyDescent="0.2"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6"/>
    </row>
    <row r="296" spans="16:56" x14ac:dyDescent="0.2"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6"/>
    </row>
    <row r="297" spans="16:56" x14ac:dyDescent="0.2"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6"/>
    </row>
    <row r="298" spans="16:56" x14ac:dyDescent="0.2"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6"/>
    </row>
    <row r="299" spans="16:56" x14ac:dyDescent="0.2"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6"/>
    </row>
    <row r="300" spans="16:56" x14ac:dyDescent="0.2"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6"/>
    </row>
    <row r="301" spans="16:56" x14ac:dyDescent="0.2"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6"/>
    </row>
    <row r="302" spans="16:56" x14ac:dyDescent="0.2"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6"/>
    </row>
    <row r="303" spans="16:56" x14ac:dyDescent="0.2"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6"/>
    </row>
    <row r="304" spans="16:56" x14ac:dyDescent="0.2"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6"/>
    </row>
    <row r="305" spans="16:56" x14ac:dyDescent="0.2"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6"/>
    </row>
    <row r="306" spans="16:56" x14ac:dyDescent="0.2"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6"/>
    </row>
    <row r="307" spans="16:56" x14ac:dyDescent="0.2"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6"/>
    </row>
    <row r="308" spans="16:56" x14ac:dyDescent="0.2"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6"/>
    </row>
    <row r="309" spans="16:56" x14ac:dyDescent="0.2"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6"/>
    </row>
    <row r="310" spans="16:56" x14ac:dyDescent="0.2"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6"/>
    </row>
    <row r="311" spans="16:56" x14ac:dyDescent="0.2"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6"/>
    </row>
    <row r="312" spans="16:56" x14ac:dyDescent="0.2"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6"/>
    </row>
    <row r="313" spans="16:56" x14ac:dyDescent="0.2"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6"/>
    </row>
    <row r="314" spans="16:56" x14ac:dyDescent="0.2"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6"/>
    </row>
    <row r="315" spans="16:56" x14ac:dyDescent="0.2"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6"/>
    </row>
    <row r="316" spans="16:56" x14ac:dyDescent="0.2"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6"/>
    </row>
    <row r="317" spans="16:56" x14ac:dyDescent="0.2"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6"/>
    </row>
    <row r="318" spans="16:56" x14ac:dyDescent="0.2"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6"/>
    </row>
    <row r="319" spans="16:56" x14ac:dyDescent="0.2"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6"/>
    </row>
    <row r="320" spans="16:56" x14ac:dyDescent="0.2"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6"/>
    </row>
    <row r="321" spans="16:56" x14ac:dyDescent="0.2"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6"/>
    </row>
    <row r="322" spans="16:56" x14ac:dyDescent="0.2"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6"/>
    </row>
    <row r="323" spans="16:56" x14ac:dyDescent="0.2"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6"/>
    </row>
    <row r="324" spans="16:56" x14ac:dyDescent="0.2"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6"/>
    </row>
    <row r="325" spans="16:56" x14ac:dyDescent="0.2"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6"/>
    </row>
    <row r="326" spans="16:56" x14ac:dyDescent="0.2"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6"/>
    </row>
    <row r="327" spans="16:56" x14ac:dyDescent="0.2"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6"/>
    </row>
    <row r="328" spans="16:56" x14ac:dyDescent="0.2"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6"/>
    </row>
    <row r="329" spans="16:56" x14ac:dyDescent="0.2"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39"/>
  <sheetViews>
    <sheetView zoomScale="85" workbookViewId="0">
      <pane xSplit="17" ySplit="13" topLeftCell="S14" activePane="bottomRight" state="frozen"/>
      <selection activeCell="E26" sqref="E26"/>
      <selection pane="topRight" activeCell="E26" sqref="E26"/>
      <selection pane="bottomLeft" activeCell="E26" sqref="E26"/>
      <selection pane="bottomRight" activeCell="B20" sqref="B20"/>
    </sheetView>
  </sheetViews>
  <sheetFormatPr defaultRowHeight="12.75" x14ac:dyDescent="0.2"/>
  <cols>
    <col min="1" max="3" width="4" style="38" customWidth="1"/>
    <col min="4" max="4" width="6.57031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1.7109375" style="36" customWidth="1"/>
    <col min="21" max="23" width="14.5703125" style="36" customWidth="1"/>
    <col min="24" max="24" width="11.140625" style="36" customWidth="1"/>
    <col min="25" max="25" width="8.140625" style="36" customWidth="1"/>
    <col min="26" max="26" width="1.7109375" style="36" customWidth="1"/>
    <col min="27" max="29" width="14.5703125" style="36" customWidth="1"/>
    <col min="30" max="30" width="13" style="36" customWidth="1"/>
    <col min="31" max="31" width="8" style="36" customWidth="1"/>
    <col min="32" max="32" width="2.42578125" style="36" customWidth="1"/>
    <col min="33" max="33" width="12.85546875" style="36" customWidth="1"/>
    <col min="34" max="34" width="7.7109375" style="36" customWidth="1"/>
    <col min="35" max="35" width="3" style="36" customWidth="1"/>
    <col min="36" max="36" width="11.5703125" style="36" customWidth="1"/>
    <col min="37" max="37" width="12.42578125" style="36" customWidth="1"/>
    <col min="38" max="38" width="13" style="36" customWidth="1"/>
    <col min="39" max="39" width="12.5703125" style="36" customWidth="1"/>
    <col min="40" max="40" width="9.85546875" style="36" customWidth="1"/>
    <col min="41" max="41" width="2.42578125" style="36" customWidth="1"/>
    <col min="42" max="44" width="14.5703125" style="36" customWidth="1"/>
    <col min="45" max="45" width="13.5703125" style="36" customWidth="1"/>
    <col min="46" max="46" width="7.5703125" style="36" customWidth="1"/>
    <col min="47" max="47" width="1.85546875" style="36" customWidth="1"/>
    <col min="48" max="48" width="14.85546875" style="36" customWidth="1"/>
    <col min="49" max="49" width="8" style="36" customWidth="1"/>
    <col min="50" max="50" width="3.28515625" style="36" customWidth="1"/>
    <col min="51" max="51" width="14.5703125" style="36" customWidth="1"/>
    <col min="52" max="52" width="7.57031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7.75" customHeight="1" x14ac:dyDescent="0.25">
      <c r="A5" s="383" t="s">
        <v>172</v>
      </c>
      <c r="B5" s="383"/>
      <c r="C5" s="383"/>
      <c r="D5" s="383" t="s">
        <v>174</v>
      </c>
      <c r="E5" s="574" t="s">
        <v>187</v>
      </c>
      <c r="F5" s="574"/>
      <c r="G5" s="574"/>
      <c r="H5" s="574"/>
      <c r="I5" s="574"/>
      <c r="J5" s="574"/>
      <c r="K5" s="574"/>
      <c r="L5" s="574"/>
      <c r="M5" s="574"/>
      <c r="N5" s="574"/>
      <c r="O5" s="574"/>
      <c r="P5" s="574"/>
      <c r="Q5" s="574"/>
      <c r="R5" s="574"/>
      <c r="S5" s="574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449000</v>
      </c>
      <c r="T11" s="72"/>
      <c r="U11" s="72">
        <f t="shared" ref="U11:W13" si="0">U12</f>
        <v>33000</v>
      </c>
      <c r="V11" s="72">
        <f t="shared" si="0"/>
        <v>30000</v>
      </c>
      <c r="W11" s="72">
        <f t="shared" si="0"/>
        <v>24500</v>
      </c>
      <c r="X11" s="72">
        <f t="shared" ref="X11:X13" si="1">U11+V11+W11</f>
        <v>87500</v>
      </c>
      <c r="Y11" s="72">
        <f>X11/(S11/100)</f>
        <v>19.487750556792871</v>
      </c>
      <c r="Z11" s="73"/>
      <c r="AA11" s="72">
        <f t="shared" ref="AA11:AC13" si="2">AA12</f>
        <v>46500</v>
      </c>
      <c r="AB11" s="72">
        <f t="shared" si="2"/>
        <v>46000</v>
      </c>
      <c r="AC11" s="72">
        <f t="shared" si="2"/>
        <v>46500</v>
      </c>
      <c r="AD11" s="72">
        <f t="shared" ref="AD11:AD13" si="3">AA11+AB11+AC11</f>
        <v>139000</v>
      </c>
      <c r="AE11" s="72">
        <f>AD11/(S11/100)</f>
        <v>30.957683741648108</v>
      </c>
      <c r="AF11" s="73"/>
      <c r="AG11" s="72">
        <f t="shared" ref="AG11:AG13" si="4">X11+AD11</f>
        <v>226500</v>
      </c>
      <c r="AH11" s="72">
        <f>AG11/(S11/100)</f>
        <v>50.445434298440979</v>
      </c>
      <c r="AI11" s="73"/>
      <c r="AJ11" s="72">
        <f t="shared" ref="AJ11:AL13" si="5">AJ12</f>
        <v>45500</v>
      </c>
      <c r="AK11" s="72">
        <f t="shared" si="5"/>
        <v>35500</v>
      </c>
      <c r="AL11" s="72">
        <f t="shared" si="5"/>
        <v>35500</v>
      </c>
      <c r="AM11" s="72">
        <f t="shared" ref="AM11:AM13" si="6">AJ11+AK11+AL11</f>
        <v>116500</v>
      </c>
      <c r="AN11" s="72">
        <f>AM11/(S11/100)</f>
        <v>25.946547884187083</v>
      </c>
      <c r="AO11" s="73"/>
      <c r="AP11" s="72">
        <f t="shared" ref="AP11:AR13" si="7">AP12</f>
        <v>36000</v>
      </c>
      <c r="AQ11" s="72">
        <f t="shared" si="7"/>
        <v>35000</v>
      </c>
      <c r="AR11" s="72">
        <f t="shared" si="7"/>
        <v>35000</v>
      </c>
      <c r="AS11" s="72">
        <f t="shared" ref="AS11:AS13" si="8">AP11+AQ11+AR11</f>
        <v>106000</v>
      </c>
      <c r="AT11" s="72">
        <f>AS11/(S11/100)</f>
        <v>23.608017817371937</v>
      </c>
      <c r="AU11" s="73"/>
      <c r="AV11" s="72">
        <f t="shared" ref="AV11:AV12" si="9">AM11+AS11</f>
        <v>222500</v>
      </c>
      <c r="AW11" s="72">
        <f>AV11/(S11/100)</f>
        <v>49.554565701559021</v>
      </c>
      <c r="AX11" s="73"/>
      <c r="AY11" s="72">
        <f>AG11+AV11</f>
        <v>449000</v>
      </c>
      <c r="AZ11" s="72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449000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#REF!+#REF!+#REF!+#REF!+P13</f>
        <v>#REF!</v>
      </c>
      <c r="Q12" s="86" t="e">
        <f>#REF!+#REF!+#REF!+#REF!+Q13</f>
        <v>#REF!</v>
      </c>
      <c r="R12" s="87" t="e">
        <f>R13+#REF!+#REF!+#REF!+#REF!</f>
        <v>#REF!</v>
      </c>
      <c r="S12" s="86">
        <f>S13</f>
        <v>449000</v>
      </c>
      <c r="T12" s="86"/>
      <c r="U12" s="86">
        <f t="shared" si="0"/>
        <v>33000</v>
      </c>
      <c r="V12" s="86">
        <f t="shared" si="0"/>
        <v>30000</v>
      </c>
      <c r="W12" s="86">
        <f t="shared" si="0"/>
        <v>24500</v>
      </c>
      <c r="X12" s="86">
        <f t="shared" si="1"/>
        <v>87500</v>
      </c>
      <c r="Y12" s="86">
        <f t="shared" ref="Y12:Y13" si="13">X12/(S12/100)</f>
        <v>19.487750556792871</v>
      </c>
      <c r="AA12" s="86">
        <f t="shared" si="2"/>
        <v>46500</v>
      </c>
      <c r="AB12" s="86">
        <f t="shared" si="2"/>
        <v>46000</v>
      </c>
      <c r="AC12" s="86">
        <f t="shared" si="2"/>
        <v>46500</v>
      </c>
      <c r="AD12" s="86">
        <f t="shared" si="3"/>
        <v>139000</v>
      </c>
      <c r="AE12" s="86">
        <f t="shared" ref="AE12:AE13" si="14">AD12/(S12/100)</f>
        <v>30.957683741648108</v>
      </c>
      <c r="AG12" s="86">
        <f t="shared" si="4"/>
        <v>226500</v>
      </c>
      <c r="AH12" s="86">
        <f t="shared" ref="AH12:AH13" si="15">AG12/(S12/100)</f>
        <v>50.445434298440979</v>
      </c>
      <c r="AJ12" s="86">
        <f t="shared" si="5"/>
        <v>45500</v>
      </c>
      <c r="AK12" s="86">
        <f t="shared" si="5"/>
        <v>35500</v>
      </c>
      <c r="AL12" s="86">
        <f t="shared" si="5"/>
        <v>35500</v>
      </c>
      <c r="AM12" s="86">
        <f t="shared" si="6"/>
        <v>116500</v>
      </c>
      <c r="AN12" s="86">
        <f t="shared" ref="AN12:AN13" si="16">AM12/(S12/100)</f>
        <v>25.946547884187083</v>
      </c>
      <c r="AP12" s="86">
        <f t="shared" si="7"/>
        <v>36000</v>
      </c>
      <c r="AQ12" s="86">
        <f t="shared" si="7"/>
        <v>35000</v>
      </c>
      <c r="AR12" s="86">
        <f t="shared" si="7"/>
        <v>35000</v>
      </c>
      <c r="AS12" s="86">
        <f t="shared" si="8"/>
        <v>106000</v>
      </c>
      <c r="AT12" s="86">
        <f t="shared" ref="AT12:AT13" si="17">AS12/(S12/100)</f>
        <v>23.608017817371937</v>
      </c>
      <c r="AV12" s="86">
        <f t="shared" si="9"/>
        <v>222500</v>
      </c>
      <c r="AW12" s="86">
        <f t="shared" ref="AW12:AW13" si="18">AV12/(S12/100)</f>
        <v>49.554565701559021</v>
      </c>
      <c r="AY12" s="86">
        <f t="shared" ref="AY12" si="19">AG12+AV12</f>
        <v>449000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449000</v>
      </c>
    </row>
    <row r="13" spans="1:57" ht="30" customHeight="1" x14ac:dyDescent="0.2">
      <c r="A13" s="74"/>
      <c r="B13" s="76"/>
      <c r="C13" s="88" t="s">
        <v>45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324" t="s">
        <v>109</v>
      </c>
      <c r="O13" s="325">
        <v>78213000</v>
      </c>
      <c r="P13" s="326" t="e">
        <f>#REF!+#REF!+#REF!+#REF!+#REF!+#REF!+#REF!+#REF!+#REF!+#REF!+P14</f>
        <v>#REF!</v>
      </c>
      <c r="Q13" s="326" t="e">
        <f>#REF!+#REF!+#REF!+#REF!+#REF!+#REF!+#REF!+#REF!+#REF!+#REF!+Q14</f>
        <v>#REF!</v>
      </c>
      <c r="R13" s="326" t="e">
        <f>#REF!+#REF!+#REF!+#REF!+#REF!+#REF!+#REF!+#REF!+#REF!+#REF!+R14</f>
        <v>#REF!</v>
      </c>
      <c r="S13" s="326">
        <f>S14</f>
        <v>449000</v>
      </c>
      <c r="T13" s="326"/>
      <c r="U13" s="326">
        <f t="shared" si="0"/>
        <v>33000</v>
      </c>
      <c r="V13" s="326">
        <f t="shared" si="0"/>
        <v>30000</v>
      </c>
      <c r="W13" s="326">
        <f t="shared" si="0"/>
        <v>24500</v>
      </c>
      <c r="X13" s="326">
        <f t="shared" si="1"/>
        <v>87500</v>
      </c>
      <c r="Y13" s="326">
        <f t="shared" si="13"/>
        <v>19.487750556792871</v>
      </c>
      <c r="AA13" s="326">
        <f t="shared" si="2"/>
        <v>46500</v>
      </c>
      <c r="AB13" s="326">
        <f t="shared" si="2"/>
        <v>46000</v>
      </c>
      <c r="AC13" s="326">
        <f t="shared" si="2"/>
        <v>46500</v>
      </c>
      <c r="AD13" s="326">
        <f t="shared" si="3"/>
        <v>139000</v>
      </c>
      <c r="AE13" s="326">
        <f t="shared" si="14"/>
        <v>30.957683741648108</v>
      </c>
      <c r="AG13" s="326">
        <f t="shared" si="4"/>
        <v>226500</v>
      </c>
      <c r="AH13" s="326">
        <f t="shared" si="15"/>
        <v>50.445434298440979</v>
      </c>
      <c r="AJ13" s="326">
        <f t="shared" si="5"/>
        <v>45500</v>
      </c>
      <c r="AK13" s="326">
        <f t="shared" si="5"/>
        <v>35500</v>
      </c>
      <c r="AL13" s="326">
        <f t="shared" si="5"/>
        <v>35500</v>
      </c>
      <c r="AM13" s="326">
        <f t="shared" si="6"/>
        <v>116500</v>
      </c>
      <c r="AN13" s="326">
        <f t="shared" si="16"/>
        <v>25.946547884187083</v>
      </c>
      <c r="AP13" s="326">
        <f t="shared" si="7"/>
        <v>36000</v>
      </c>
      <c r="AQ13" s="326">
        <f t="shared" si="7"/>
        <v>35000</v>
      </c>
      <c r="AR13" s="326">
        <f t="shared" si="7"/>
        <v>35000</v>
      </c>
      <c r="AS13" s="326">
        <f t="shared" si="8"/>
        <v>106000</v>
      </c>
      <c r="AT13" s="326">
        <f t="shared" si="17"/>
        <v>23.608017817371937</v>
      </c>
      <c r="AV13" s="326">
        <f>AV14</f>
        <v>222500</v>
      </c>
      <c r="AW13" s="326">
        <f t="shared" si="18"/>
        <v>49.554565701559021</v>
      </c>
      <c r="AY13" s="326">
        <f>AY14</f>
        <v>449000</v>
      </c>
      <c r="AZ13" s="326">
        <f t="shared" si="20"/>
        <v>100</v>
      </c>
      <c r="BB13" s="325">
        <f t="shared" si="10"/>
        <v>0</v>
      </c>
      <c r="BC13" s="326">
        <f t="shared" si="11"/>
        <v>0</v>
      </c>
      <c r="BD13" s="326">
        <f t="shared" si="12"/>
        <v>449000</v>
      </c>
      <c r="BE13" s="93"/>
    </row>
    <row r="14" spans="1:57" ht="24.95" customHeight="1" x14ac:dyDescent="0.2">
      <c r="A14" s="327"/>
      <c r="B14" s="328"/>
      <c r="C14" s="328"/>
      <c r="D14" s="386" t="s">
        <v>166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167</v>
      </c>
      <c r="O14" s="396">
        <v>237000</v>
      </c>
      <c r="P14" s="397">
        <f t="shared" ref="P14:S18" si="21">P15</f>
        <v>449000</v>
      </c>
      <c r="Q14" s="399">
        <f t="shared" si="21"/>
        <v>503000</v>
      </c>
      <c r="R14" s="400">
        <f t="shared" si="21"/>
        <v>563000</v>
      </c>
      <c r="S14" s="397">
        <f t="shared" si="21"/>
        <v>449000</v>
      </c>
      <c r="T14" s="397"/>
      <c r="U14" s="397">
        <f t="shared" ref="U14:W18" si="22">U15</f>
        <v>33000</v>
      </c>
      <c r="V14" s="397">
        <f t="shared" si="22"/>
        <v>30000</v>
      </c>
      <c r="W14" s="397">
        <f>W646+W15+W336+W392+W590</f>
        <v>24500</v>
      </c>
      <c r="X14" s="397">
        <f t="shared" ref="X14:X22" si="23">U14+V14+W14</f>
        <v>87500</v>
      </c>
      <c r="Y14" s="397">
        <f t="shared" ref="Y14:Y22" si="24">X14/(S14/100)</f>
        <v>19.487750556792871</v>
      </c>
      <c r="Z14" s="398"/>
      <c r="AA14" s="397">
        <f t="shared" ref="AA14:AB14" si="25">AA15</f>
        <v>46500</v>
      </c>
      <c r="AB14" s="397">
        <f t="shared" si="25"/>
        <v>46000</v>
      </c>
      <c r="AC14" s="397">
        <f>AC646+AC15+AC336+AC392+AC590</f>
        <v>46500</v>
      </c>
      <c r="AD14" s="397">
        <f t="shared" ref="AD14:AD25" si="26">AA14+AB14+AC14</f>
        <v>139000</v>
      </c>
      <c r="AE14" s="397">
        <f t="shared" ref="AE14:AE19" si="27">AD14/(S14/100)</f>
        <v>30.957683741648108</v>
      </c>
      <c r="AF14" s="398"/>
      <c r="AG14" s="397">
        <f t="shared" ref="AG14:AG22" si="28">X14+AD14</f>
        <v>226500</v>
      </c>
      <c r="AH14" s="397">
        <f t="shared" ref="AH14:AH22" si="29">AG14/(S14/100)</f>
        <v>50.445434298440979</v>
      </c>
      <c r="AI14" s="398"/>
      <c r="AJ14" s="397">
        <f t="shared" ref="AJ14:AK14" si="30">AJ15</f>
        <v>45500</v>
      </c>
      <c r="AK14" s="397">
        <f t="shared" si="30"/>
        <v>35500</v>
      </c>
      <c r="AL14" s="397">
        <f>AL646+AL15+AL336+AL392+AL590</f>
        <v>35500</v>
      </c>
      <c r="AM14" s="397">
        <f t="shared" ref="AM14:AM25" si="31">AJ14+AK14+AL14</f>
        <v>116500</v>
      </c>
      <c r="AN14" s="397">
        <f t="shared" ref="AN14:AN19" si="32">AM14/(S14/100)</f>
        <v>25.946547884187083</v>
      </c>
      <c r="AO14" s="398"/>
      <c r="AP14" s="397">
        <f t="shared" ref="AP14:AQ14" si="33">AP15</f>
        <v>36000</v>
      </c>
      <c r="AQ14" s="397">
        <f t="shared" si="33"/>
        <v>35000</v>
      </c>
      <c r="AR14" s="397">
        <f>AR646+AR15+AR336+AR392+AR590</f>
        <v>35000</v>
      </c>
      <c r="AS14" s="397">
        <f t="shared" ref="AS14:AS25" si="34">AP14+AQ14+AR14</f>
        <v>106000</v>
      </c>
      <c r="AT14" s="397">
        <f t="shared" ref="AT14:AT19" si="35">AS14/(S14/100)</f>
        <v>23.608017817371937</v>
      </c>
      <c r="AU14" s="398"/>
      <c r="AV14" s="397">
        <f t="shared" ref="AV14:AV22" si="36">AM14+AS14</f>
        <v>222500</v>
      </c>
      <c r="AW14" s="397">
        <f t="shared" ref="AW14:AW22" si="37">AV14/(S14/100)</f>
        <v>49.554565701559021</v>
      </c>
      <c r="AX14" s="398"/>
      <c r="AY14" s="397">
        <f t="shared" ref="AY14:AY22" si="38">AG14+AV14</f>
        <v>449000</v>
      </c>
      <c r="AZ14" s="397">
        <f t="shared" ref="AZ14:AZ22" si="39">AY14/(S14/100)</f>
        <v>100</v>
      </c>
      <c r="BA14" s="73"/>
      <c r="BB14" s="95">
        <f t="shared" ref="BB14:BB29" si="40">S14-AY14</f>
        <v>0</v>
      </c>
      <c r="BC14" s="96">
        <f t="shared" ref="BC14:BC29" si="41">BB14/(S14/100)</f>
        <v>0</v>
      </c>
      <c r="BD14" s="96">
        <f t="shared" ref="BD14:BD29" si="42">S14-BB14</f>
        <v>449000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60</v>
      </c>
      <c r="F15" s="76"/>
      <c r="G15" s="79"/>
      <c r="H15" s="80"/>
      <c r="I15" s="81"/>
      <c r="J15" s="78"/>
      <c r="K15" s="82"/>
      <c r="L15" s="83"/>
      <c r="M15" s="77"/>
      <c r="N15" s="84" t="s">
        <v>124</v>
      </c>
      <c r="O15" s="98">
        <v>237000</v>
      </c>
      <c r="P15" s="99">
        <f t="shared" si="21"/>
        <v>449000</v>
      </c>
      <c r="Q15" s="86">
        <f t="shared" si="21"/>
        <v>503000</v>
      </c>
      <c r="R15" s="87">
        <f t="shared" si="21"/>
        <v>563000</v>
      </c>
      <c r="S15" s="99">
        <f t="shared" si="21"/>
        <v>449000</v>
      </c>
      <c r="T15" s="99"/>
      <c r="U15" s="99">
        <f t="shared" si="22"/>
        <v>33000</v>
      </c>
      <c r="V15" s="99">
        <f t="shared" si="22"/>
        <v>30000</v>
      </c>
      <c r="W15" s="99">
        <f>W647+W16+W337+W393+W591</f>
        <v>24500</v>
      </c>
      <c r="X15" s="99">
        <f t="shared" si="23"/>
        <v>87500</v>
      </c>
      <c r="Y15" s="99">
        <f t="shared" si="24"/>
        <v>19.487750556792871</v>
      </c>
      <c r="AA15" s="99">
        <f t="shared" ref="AA15:AC18" si="43">AA16</f>
        <v>46500</v>
      </c>
      <c r="AB15" s="99">
        <f t="shared" si="43"/>
        <v>46000</v>
      </c>
      <c r="AC15" s="99">
        <f>AC647+AC16+AC337+AC393+AC591</f>
        <v>46500</v>
      </c>
      <c r="AD15" s="99">
        <f t="shared" si="26"/>
        <v>139000</v>
      </c>
      <c r="AE15" s="99">
        <f t="shared" si="27"/>
        <v>30.957683741648108</v>
      </c>
      <c r="AG15" s="99">
        <f t="shared" si="28"/>
        <v>226500</v>
      </c>
      <c r="AH15" s="99">
        <f t="shared" si="29"/>
        <v>50.445434298440979</v>
      </c>
      <c r="AJ15" s="99">
        <f t="shared" ref="AJ15:AL18" si="44">AJ16</f>
        <v>45500</v>
      </c>
      <c r="AK15" s="99">
        <f t="shared" si="44"/>
        <v>35500</v>
      </c>
      <c r="AL15" s="99">
        <f>AL647+AL16+AL337+AL393+AL591</f>
        <v>35500</v>
      </c>
      <c r="AM15" s="99">
        <f t="shared" si="31"/>
        <v>116500</v>
      </c>
      <c r="AN15" s="99">
        <f t="shared" si="32"/>
        <v>25.946547884187083</v>
      </c>
      <c r="AP15" s="99">
        <f t="shared" ref="AP15:AR18" si="45">AP16</f>
        <v>36000</v>
      </c>
      <c r="AQ15" s="99">
        <f t="shared" si="45"/>
        <v>35000</v>
      </c>
      <c r="AR15" s="99">
        <f>AR647+AR16+AR337+AR393+AR591</f>
        <v>35000</v>
      </c>
      <c r="AS15" s="99">
        <f t="shared" si="34"/>
        <v>106000</v>
      </c>
      <c r="AT15" s="99">
        <f t="shared" si="35"/>
        <v>23.608017817371937</v>
      </c>
      <c r="AV15" s="99">
        <f t="shared" si="36"/>
        <v>222500</v>
      </c>
      <c r="AW15" s="99">
        <f t="shared" si="37"/>
        <v>49.554565701559021</v>
      </c>
      <c r="AY15" s="99">
        <f t="shared" si="38"/>
        <v>449000</v>
      </c>
      <c r="AZ15" s="99">
        <f t="shared" si="39"/>
        <v>100</v>
      </c>
      <c r="BB15" s="98">
        <f t="shared" si="40"/>
        <v>0</v>
      </c>
      <c r="BC15" s="99">
        <f t="shared" si="41"/>
        <v>0</v>
      </c>
      <c r="BD15" s="99">
        <f t="shared" si="42"/>
        <v>449000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3</v>
      </c>
      <c r="G16" s="79"/>
      <c r="H16" s="80"/>
      <c r="I16" s="81"/>
      <c r="J16" s="78"/>
      <c r="K16" s="82"/>
      <c r="L16" s="83"/>
      <c r="M16" s="77"/>
      <c r="N16" s="101" t="s">
        <v>164</v>
      </c>
      <c r="O16" s="102">
        <v>237000</v>
      </c>
      <c r="P16" s="103">
        <f t="shared" si="21"/>
        <v>449000</v>
      </c>
      <c r="Q16" s="125">
        <f t="shared" si="21"/>
        <v>503000</v>
      </c>
      <c r="R16" s="126">
        <f t="shared" si="21"/>
        <v>563000</v>
      </c>
      <c r="S16" s="103">
        <f t="shared" si="21"/>
        <v>449000</v>
      </c>
      <c r="T16" s="103"/>
      <c r="U16" s="103">
        <f t="shared" si="22"/>
        <v>33000</v>
      </c>
      <c r="V16" s="103">
        <f t="shared" si="22"/>
        <v>30000</v>
      </c>
      <c r="W16" s="103">
        <f t="shared" si="22"/>
        <v>24500</v>
      </c>
      <c r="X16" s="103">
        <f t="shared" si="23"/>
        <v>87500</v>
      </c>
      <c r="Y16" s="103">
        <f t="shared" si="24"/>
        <v>19.487750556792871</v>
      </c>
      <c r="AA16" s="103">
        <f t="shared" si="43"/>
        <v>46500</v>
      </c>
      <c r="AB16" s="103">
        <f t="shared" si="43"/>
        <v>46000</v>
      </c>
      <c r="AC16" s="103">
        <f t="shared" si="43"/>
        <v>46500</v>
      </c>
      <c r="AD16" s="103">
        <f t="shared" si="26"/>
        <v>139000</v>
      </c>
      <c r="AE16" s="103">
        <f t="shared" si="27"/>
        <v>30.957683741648108</v>
      </c>
      <c r="AG16" s="103">
        <f t="shared" si="28"/>
        <v>226500</v>
      </c>
      <c r="AH16" s="103">
        <f t="shared" si="29"/>
        <v>50.445434298440979</v>
      </c>
      <c r="AJ16" s="103">
        <f t="shared" si="44"/>
        <v>45500</v>
      </c>
      <c r="AK16" s="103">
        <f t="shared" si="44"/>
        <v>35500</v>
      </c>
      <c r="AL16" s="103">
        <f t="shared" si="44"/>
        <v>35500</v>
      </c>
      <c r="AM16" s="103">
        <f t="shared" si="31"/>
        <v>116500</v>
      </c>
      <c r="AN16" s="103">
        <f t="shared" si="32"/>
        <v>25.946547884187083</v>
      </c>
      <c r="AP16" s="103">
        <f t="shared" si="45"/>
        <v>36000</v>
      </c>
      <c r="AQ16" s="103">
        <f t="shared" si="45"/>
        <v>35000</v>
      </c>
      <c r="AR16" s="103">
        <f t="shared" si="45"/>
        <v>35000</v>
      </c>
      <c r="AS16" s="103">
        <f t="shared" si="34"/>
        <v>106000</v>
      </c>
      <c r="AT16" s="103">
        <f t="shared" si="35"/>
        <v>23.608017817371937</v>
      </c>
      <c r="AV16" s="103">
        <f t="shared" si="36"/>
        <v>222500</v>
      </c>
      <c r="AW16" s="103">
        <f t="shared" si="37"/>
        <v>49.554565701559021</v>
      </c>
      <c r="AY16" s="103">
        <f t="shared" si="38"/>
        <v>449000</v>
      </c>
      <c r="AZ16" s="103">
        <f t="shared" si="39"/>
        <v>100</v>
      </c>
      <c r="BB16" s="102">
        <f t="shared" si="40"/>
        <v>0</v>
      </c>
      <c r="BC16" s="103">
        <f t="shared" si="41"/>
        <v>0</v>
      </c>
      <c r="BD16" s="103">
        <f t="shared" si="42"/>
        <v>449000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9</v>
      </c>
      <c r="H17" s="105"/>
      <c r="I17" s="81"/>
      <c r="J17" s="78"/>
      <c r="K17" s="82"/>
      <c r="L17" s="83"/>
      <c r="M17" s="77"/>
      <c r="N17" s="101" t="s">
        <v>126</v>
      </c>
      <c r="O17" s="102">
        <v>237000</v>
      </c>
      <c r="P17" s="103">
        <f t="shared" si="21"/>
        <v>449000</v>
      </c>
      <c r="Q17" s="125">
        <f t="shared" si="21"/>
        <v>503000</v>
      </c>
      <c r="R17" s="126">
        <f t="shared" si="21"/>
        <v>563000</v>
      </c>
      <c r="S17" s="103">
        <f t="shared" si="21"/>
        <v>449000</v>
      </c>
      <c r="T17" s="103"/>
      <c r="U17" s="103">
        <f t="shared" si="22"/>
        <v>33000</v>
      </c>
      <c r="V17" s="103">
        <f t="shared" si="22"/>
        <v>30000</v>
      </c>
      <c r="W17" s="103">
        <f t="shared" si="22"/>
        <v>24500</v>
      </c>
      <c r="X17" s="103">
        <f t="shared" si="23"/>
        <v>87500</v>
      </c>
      <c r="Y17" s="103">
        <f t="shared" si="24"/>
        <v>19.487750556792871</v>
      </c>
      <c r="AA17" s="103">
        <f t="shared" si="43"/>
        <v>46500</v>
      </c>
      <c r="AB17" s="103">
        <f t="shared" si="43"/>
        <v>46000</v>
      </c>
      <c r="AC17" s="103">
        <f t="shared" si="43"/>
        <v>46500</v>
      </c>
      <c r="AD17" s="103">
        <f t="shared" si="26"/>
        <v>139000</v>
      </c>
      <c r="AE17" s="103">
        <f t="shared" si="27"/>
        <v>30.957683741648108</v>
      </c>
      <c r="AG17" s="103">
        <f t="shared" si="28"/>
        <v>226500</v>
      </c>
      <c r="AH17" s="103">
        <f t="shared" si="29"/>
        <v>50.445434298440979</v>
      </c>
      <c r="AJ17" s="103">
        <f t="shared" si="44"/>
        <v>45500</v>
      </c>
      <c r="AK17" s="103">
        <f t="shared" si="44"/>
        <v>35500</v>
      </c>
      <c r="AL17" s="103">
        <f t="shared" si="44"/>
        <v>35500</v>
      </c>
      <c r="AM17" s="103">
        <f t="shared" si="31"/>
        <v>116500</v>
      </c>
      <c r="AN17" s="103">
        <f t="shared" si="32"/>
        <v>25.946547884187083</v>
      </c>
      <c r="AP17" s="103">
        <f t="shared" si="45"/>
        <v>36000</v>
      </c>
      <c r="AQ17" s="103">
        <f t="shared" si="45"/>
        <v>35000</v>
      </c>
      <c r="AR17" s="103">
        <f t="shared" si="45"/>
        <v>35000</v>
      </c>
      <c r="AS17" s="103">
        <f t="shared" si="34"/>
        <v>106000</v>
      </c>
      <c r="AT17" s="103">
        <f t="shared" si="35"/>
        <v>23.608017817371937</v>
      </c>
      <c r="AV17" s="103">
        <f t="shared" si="36"/>
        <v>222500</v>
      </c>
      <c r="AW17" s="103">
        <f t="shared" si="37"/>
        <v>49.554565701559021</v>
      </c>
      <c r="AY17" s="103">
        <f t="shared" si="38"/>
        <v>449000</v>
      </c>
      <c r="AZ17" s="103">
        <f t="shared" si="39"/>
        <v>100</v>
      </c>
      <c r="BB17" s="102">
        <f t="shared" si="40"/>
        <v>0</v>
      </c>
      <c r="BC17" s="103">
        <f t="shared" si="41"/>
        <v>0</v>
      </c>
      <c r="BD17" s="103">
        <f t="shared" si="42"/>
        <v>449000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126</v>
      </c>
      <c r="O18" s="102">
        <v>237000</v>
      </c>
      <c r="P18" s="103">
        <f t="shared" si="21"/>
        <v>449000</v>
      </c>
      <c r="Q18" s="125">
        <f t="shared" si="21"/>
        <v>503000</v>
      </c>
      <c r="R18" s="126">
        <f t="shared" si="21"/>
        <v>563000</v>
      </c>
      <c r="S18" s="103">
        <f t="shared" si="21"/>
        <v>449000</v>
      </c>
      <c r="T18" s="103"/>
      <c r="U18" s="103">
        <f t="shared" si="22"/>
        <v>33000</v>
      </c>
      <c r="V18" s="103">
        <f t="shared" si="22"/>
        <v>30000</v>
      </c>
      <c r="W18" s="103">
        <f t="shared" si="22"/>
        <v>24500</v>
      </c>
      <c r="X18" s="103">
        <f t="shared" si="23"/>
        <v>87500</v>
      </c>
      <c r="Y18" s="103">
        <f t="shared" si="24"/>
        <v>19.487750556792871</v>
      </c>
      <c r="AA18" s="103">
        <f t="shared" si="43"/>
        <v>46500</v>
      </c>
      <c r="AB18" s="103">
        <f t="shared" si="43"/>
        <v>46000</v>
      </c>
      <c r="AC18" s="103">
        <f t="shared" si="43"/>
        <v>46500</v>
      </c>
      <c r="AD18" s="103">
        <f t="shared" si="26"/>
        <v>139000</v>
      </c>
      <c r="AE18" s="103">
        <f t="shared" si="27"/>
        <v>30.957683741648108</v>
      </c>
      <c r="AG18" s="103">
        <f t="shared" si="28"/>
        <v>226500</v>
      </c>
      <c r="AH18" s="103">
        <f t="shared" si="29"/>
        <v>50.445434298440979</v>
      </c>
      <c r="AJ18" s="103">
        <f t="shared" si="44"/>
        <v>45500</v>
      </c>
      <c r="AK18" s="103">
        <f t="shared" si="44"/>
        <v>35500</v>
      </c>
      <c r="AL18" s="103">
        <f t="shared" si="44"/>
        <v>35500</v>
      </c>
      <c r="AM18" s="103">
        <f t="shared" si="31"/>
        <v>116500</v>
      </c>
      <c r="AN18" s="103">
        <f t="shared" si="32"/>
        <v>25.946547884187083</v>
      </c>
      <c r="AP18" s="103">
        <f t="shared" si="45"/>
        <v>36000</v>
      </c>
      <c r="AQ18" s="103">
        <f t="shared" si="45"/>
        <v>35000</v>
      </c>
      <c r="AR18" s="103">
        <f t="shared" si="45"/>
        <v>35000</v>
      </c>
      <c r="AS18" s="103">
        <f t="shared" si="34"/>
        <v>106000</v>
      </c>
      <c r="AT18" s="103">
        <f t="shared" si="35"/>
        <v>23.608017817371937</v>
      </c>
      <c r="AV18" s="103">
        <f t="shared" si="36"/>
        <v>222500</v>
      </c>
      <c r="AW18" s="103">
        <f t="shared" si="37"/>
        <v>49.554565701559021</v>
      </c>
      <c r="AY18" s="103">
        <f t="shared" si="38"/>
        <v>449000</v>
      </c>
      <c r="AZ18" s="103">
        <f t="shared" si="39"/>
        <v>100</v>
      </c>
      <c r="BB18" s="102">
        <f t="shared" si="40"/>
        <v>0</v>
      </c>
      <c r="BC18" s="103">
        <f t="shared" si="41"/>
        <v>0</v>
      </c>
      <c r="BD18" s="103">
        <f t="shared" si="42"/>
        <v>449000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237000</v>
      </c>
      <c r="P19" s="121">
        <f>P20+P22+P24</f>
        <v>449000</v>
      </c>
      <c r="Q19" s="122">
        <f>Q20+Q22+Q24</f>
        <v>503000</v>
      </c>
      <c r="R19" s="123">
        <f>R20+R22+R24</f>
        <v>563000</v>
      </c>
      <c r="S19" s="121">
        <f>S20+S22+S24</f>
        <v>449000</v>
      </c>
      <c r="T19" s="121"/>
      <c r="U19" s="121">
        <f>U20+U22+U24</f>
        <v>33000</v>
      </c>
      <c r="V19" s="121">
        <f>V20+V22+V24</f>
        <v>30000</v>
      </c>
      <c r="W19" s="121">
        <f>W20+W22+W24</f>
        <v>24500</v>
      </c>
      <c r="X19" s="121">
        <f t="shared" si="23"/>
        <v>87500</v>
      </c>
      <c r="Y19" s="121">
        <f t="shared" si="24"/>
        <v>19.487750556792871</v>
      </c>
      <c r="AA19" s="121">
        <f>AA20+AA22+AA24</f>
        <v>46500</v>
      </c>
      <c r="AB19" s="121">
        <f>AB20+AB22+AB24</f>
        <v>46000</v>
      </c>
      <c r="AC19" s="121">
        <f>AC20+AC22+AC24</f>
        <v>46500</v>
      </c>
      <c r="AD19" s="121">
        <f t="shared" si="26"/>
        <v>139000</v>
      </c>
      <c r="AE19" s="121">
        <f t="shared" si="27"/>
        <v>30.957683741648108</v>
      </c>
      <c r="AG19" s="121">
        <f t="shared" si="28"/>
        <v>226500</v>
      </c>
      <c r="AH19" s="121">
        <f t="shared" si="29"/>
        <v>50.445434298440979</v>
      </c>
      <c r="AJ19" s="121">
        <f>AJ20+AJ22+AJ24</f>
        <v>45500</v>
      </c>
      <c r="AK19" s="121">
        <f>AK20+AK22+AK24</f>
        <v>35500</v>
      </c>
      <c r="AL19" s="121">
        <f>AL20+AL22+AL24</f>
        <v>35500</v>
      </c>
      <c r="AM19" s="121">
        <f t="shared" si="31"/>
        <v>116500</v>
      </c>
      <c r="AN19" s="121">
        <f t="shared" si="32"/>
        <v>25.946547884187083</v>
      </c>
      <c r="AP19" s="121">
        <f>AP20+AP22+AP24</f>
        <v>36000</v>
      </c>
      <c r="AQ19" s="121">
        <f>AQ20+AQ22+AQ24</f>
        <v>35000</v>
      </c>
      <c r="AR19" s="121">
        <f>AR20+AR22+AR24</f>
        <v>35000</v>
      </c>
      <c r="AS19" s="121">
        <f t="shared" si="34"/>
        <v>106000</v>
      </c>
      <c r="AT19" s="121">
        <f t="shared" si="35"/>
        <v>23.608017817371937</v>
      </c>
      <c r="AV19" s="121">
        <f t="shared" si="36"/>
        <v>222500</v>
      </c>
      <c r="AW19" s="121">
        <f t="shared" si="37"/>
        <v>49.554565701559021</v>
      </c>
      <c r="AY19" s="121">
        <f t="shared" si="38"/>
        <v>449000</v>
      </c>
      <c r="AZ19" s="121">
        <f t="shared" si="39"/>
        <v>100</v>
      </c>
      <c r="BB19" s="120">
        <f t="shared" si="40"/>
        <v>0</v>
      </c>
      <c r="BC19" s="121">
        <f t="shared" si="41"/>
        <v>0</v>
      </c>
      <c r="BD19" s="121">
        <f t="shared" si="42"/>
        <v>449000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190000</v>
      </c>
      <c r="P20" s="103">
        <f>P21</f>
        <v>378000</v>
      </c>
      <c r="Q20" s="125">
        <f>Q21</f>
        <v>422000</v>
      </c>
      <c r="R20" s="126">
        <f>R21</f>
        <v>467000</v>
      </c>
      <c r="S20" s="103">
        <f>S21</f>
        <v>378000</v>
      </c>
      <c r="T20" s="103"/>
      <c r="U20" s="103">
        <f>U21</f>
        <v>25000</v>
      </c>
      <c r="V20" s="103">
        <f>V21</f>
        <v>20000</v>
      </c>
      <c r="W20" s="103">
        <f>W21</f>
        <v>20000</v>
      </c>
      <c r="X20" s="103">
        <f t="shared" si="23"/>
        <v>65000</v>
      </c>
      <c r="Y20" s="103">
        <f t="shared" si="24"/>
        <v>17.195767195767196</v>
      </c>
      <c r="AA20" s="103">
        <f>AA21</f>
        <v>41000</v>
      </c>
      <c r="AB20" s="103">
        <f>AB21</f>
        <v>41000</v>
      </c>
      <c r="AC20" s="103">
        <f>AC21</f>
        <v>41000</v>
      </c>
      <c r="AD20" s="103">
        <f t="shared" si="26"/>
        <v>123000</v>
      </c>
      <c r="AE20" s="170">
        <f>AD20/(P20/100)</f>
        <v>32.539682539682538</v>
      </c>
      <c r="AG20" s="103">
        <f t="shared" si="28"/>
        <v>188000</v>
      </c>
      <c r="AH20" s="103">
        <f t="shared" si="29"/>
        <v>49.735449735449734</v>
      </c>
      <c r="AJ20" s="103">
        <f>AJ21</f>
        <v>40000</v>
      </c>
      <c r="AK20" s="103">
        <f>AK21</f>
        <v>30000</v>
      </c>
      <c r="AL20" s="103">
        <f>AL21</f>
        <v>30000</v>
      </c>
      <c r="AM20" s="103">
        <f t="shared" si="31"/>
        <v>100000</v>
      </c>
      <c r="AN20" s="170">
        <f>AM20/(P20/100)</f>
        <v>26.455026455026456</v>
      </c>
      <c r="AP20" s="103">
        <f>AP21</f>
        <v>30000</v>
      </c>
      <c r="AQ20" s="103">
        <f>AQ21</f>
        <v>30000</v>
      </c>
      <c r="AR20" s="103">
        <f>AR21</f>
        <v>30000</v>
      </c>
      <c r="AS20" s="103">
        <f t="shared" si="34"/>
        <v>90000</v>
      </c>
      <c r="AT20" s="170">
        <f>AS20/(P20/100)</f>
        <v>23.80952380952381</v>
      </c>
      <c r="AV20" s="103">
        <f t="shared" si="36"/>
        <v>190000</v>
      </c>
      <c r="AW20" s="103">
        <f t="shared" si="37"/>
        <v>50.264550264550266</v>
      </c>
      <c r="AY20" s="103">
        <f t="shared" si="38"/>
        <v>378000</v>
      </c>
      <c r="AZ20" s="103">
        <f t="shared" si="39"/>
        <v>100</v>
      </c>
      <c r="BB20" s="102">
        <f t="shared" si="40"/>
        <v>0</v>
      </c>
      <c r="BC20" s="103">
        <f t="shared" si="41"/>
        <v>0</v>
      </c>
      <c r="BD20" s="103">
        <f t="shared" si="42"/>
        <v>378000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190000</v>
      </c>
      <c r="P21" s="117">
        <v>378000</v>
      </c>
      <c r="Q21" s="117">
        <v>422000</v>
      </c>
      <c r="R21" s="117">
        <v>467000</v>
      </c>
      <c r="S21" s="117">
        <v>378000</v>
      </c>
      <c r="T21" s="117"/>
      <c r="U21" s="160">
        <v>25000</v>
      </c>
      <c r="V21" s="160">
        <v>20000</v>
      </c>
      <c r="W21" s="160">
        <v>20000</v>
      </c>
      <c r="X21" s="117">
        <f>U21+V21+W21</f>
        <v>65000</v>
      </c>
      <c r="Y21" s="117">
        <f>X21/(S21/100)</f>
        <v>17.195767195767196</v>
      </c>
      <c r="AA21" s="160">
        <v>41000</v>
      </c>
      <c r="AB21" s="160">
        <v>41000</v>
      </c>
      <c r="AC21" s="160">
        <v>41000</v>
      </c>
      <c r="AD21" s="117">
        <f t="shared" si="26"/>
        <v>123000</v>
      </c>
      <c r="AE21" s="170">
        <f>AD21/(P21/100)</f>
        <v>32.539682539682538</v>
      </c>
      <c r="AG21" s="117">
        <f>X21+AD21</f>
        <v>188000</v>
      </c>
      <c r="AH21" s="117">
        <f>AG21/(S21/100)</f>
        <v>49.735449735449734</v>
      </c>
      <c r="AJ21" s="160">
        <v>40000</v>
      </c>
      <c r="AK21" s="160">
        <v>30000</v>
      </c>
      <c r="AL21" s="160">
        <v>30000</v>
      </c>
      <c r="AM21" s="117">
        <f t="shared" si="31"/>
        <v>100000</v>
      </c>
      <c r="AN21" s="170">
        <f>AM21/(P21/100)</f>
        <v>26.455026455026456</v>
      </c>
      <c r="AP21" s="160">
        <v>30000</v>
      </c>
      <c r="AQ21" s="160">
        <v>30000</v>
      </c>
      <c r="AR21" s="160">
        <v>30000</v>
      </c>
      <c r="AS21" s="117">
        <f t="shared" si="34"/>
        <v>90000</v>
      </c>
      <c r="AT21" s="170">
        <f>AS21/(P21/100)</f>
        <v>23.80952380952381</v>
      </c>
      <c r="AV21" s="117">
        <f>AM21+AS21</f>
        <v>190000</v>
      </c>
      <c r="AW21" s="117">
        <f>AV21/(S21/100)</f>
        <v>50.264550264550266</v>
      </c>
      <c r="AY21" s="117">
        <f>AG21+AV21</f>
        <v>378000</v>
      </c>
      <c r="AZ21" s="117">
        <f>AY21/(S21/100)</f>
        <v>100</v>
      </c>
      <c r="BB21" s="117">
        <f t="shared" si="40"/>
        <v>0</v>
      </c>
      <c r="BC21" s="117">
        <f t="shared" si="41"/>
        <v>0</v>
      </c>
      <c r="BD21" s="117">
        <f t="shared" si="42"/>
        <v>378000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124" t="s">
        <v>64</v>
      </c>
      <c r="K22" s="82"/>
      <c r="L22" s="83"/>
      <c r="M22" s="77"/>
      <c r="N22" s="101" t="s">
        <v>65</v>
      </c>
      <c r="O22" s="103">
        <v>30000</v>
      </c>
      <c r="P22" s="103">
        <f>P23</f>
        <v>54000</v>
      </c>
      <c r="Q22" s="125">
        <f>Q23</f>
        <v>62000</v>
      </c>
      <c r="R22" s="126">
        <f>R23</f>
        <v>76000</v>
      </c>
      <c r="S22" s="103">
        <f>S23</f>
        <v>54000</v>
      </c>
      <c r="T22" s="103"/>
      <c r="U22" s="103">
        <f>U23</f>
        <v>3000</v>
      </c>
      <c r="V22" s="103">
        <f>V23</f>
        <v>2000</v>
      </c>
      <c r="W22" s="103">
        <f>W23</f>
        <v>3000</v>
      </c>
      <c r="X22" s="103">
        <f t="shared" si="23"/>
        <v>8000</v>
      </c>
      <c r="Y22" s="103">
        <f t="shared" si="24"/>
        <v>14.814814814814815</v>
      </c>
      <c r="AA22" s="103">
        <f>AA23</f>
        <v>5000</v>
      </c>
      <c r="AB22" s="103">
        <f>AB23</f>
        <v>5000</v>
      </c>
      <c r="AC22" s="103">
        <f>AC23</f>
        <v>5000</v>
      </c>
      <c r="AD22" s="103">
        <f t="shared" si="26"/>
        <v>15000</v>
      </c>
      <c r="AE22" s="170">
        <f>AD22/(P22/100)</f>
        <v>27.777777777777779</v>
      </c>
      <c r="AG22" s="103">
        <f t="shared" si="28"/>
        <v>23000</v>
      </c>
      <c r="AH22" s="103">
        <f t="shared" si="29"/>
        <v>42.592592592592595</v>
      </c>
      <c r="AJ22" s="103">
        <f>AJ23</f>
        <v>5000</v>
      </c>
      <c r="AK22" s="103">
        <f>AK23</f>
        <v>5000</v>
      </c>
      <c r="AL22" s="103">
        <f>AL23</f>
        <v>5000</v>
      </c>
      <c r="AM22" s="103">
        <f t="shared" si="31"/>
        <v>15000</v>
      </c>
      <c r="AN22" s="170">
        <f>AM22/(P22/100)</f>
        <v>27.777777777777779</v>
      </c>
      <c r="AP22" s="103">
        <f>AP23</f>
        <v>6000</v>
      </c>
      <c r="AQ22" s="103">
        <f>AQ23</f>
        <v>5000</v>
      </c>
      <c r="AR22" s="103">
        <f>AR23</f>
        <v>5000</v>
      </c>
      <c r="AS22" s="103">
        <f t="shared" si="34"/>
        <v>16000</v>
      </c>
      <c r="AT22" s="170">
        <f>AS22/(P22/100)</f>
        <v>29.62962962962963</v>
      </c>
      <c r="AV22" s="103">
        <f t="shared" si="36"/>
        <v>31000</v>
      </c>
      <c r="AW22" s="103">
        <f t="shared" si="37"/>
        <v>57.407407407407405</v>
      </c>
      <c r="AY22" s="103">
        <f t="shared" si="38"/>
        <v>54000</v>
      </c>
      <c r="AZ22" s="103">
        <f t="shared" si="39"/>
        <v>100</v>
      </c>
      <c r="BB22" s="102">
        <f t="shared" si="40"/>
        <v>0</v>
      </c>
      <c r="BC22" s="103">
        <f t="shared" si="41"/>
        <v>0</v>
      </c>
      <c r="BD22" s="103">
        <f t="shared" si="42"/>
        <v>54000</v>
      </c>
      <c r="BE22" s="93"/>
    </row>
    <row r="23" spans="1:57" ht="24.95" customHeight="1" x14ac:dyDescent="0.2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1</v>
      </c>
      <c r="L23" s="83"/>
      <c r="M23" s="77"/>
      <c r="N23" s="128" t="s">
        <v>62</v>
      </c>
      <c r="O23" s="117">
        <v>30000</v>
      </c>
      <c r="P23" s="117">
        <v>54000</v>
      </c>
      <c r="Q23" s="117">
        <v>62000</v>
      </c>
      <c r="R23" s="117">
        <v>76000</v>
      </c>
      <c r="S23" s="117">
        <v>54000</v>
      </c>
      <c r="T23" s="117"/>
      <c r="U23" s="160">
        <v>3000</v>
      </c>
      <c r="V23" s="160">
        <v>2000</v>
      </c>
      <c r="W23" s="160">
        <v>3000</v>
      </c>
      <c r="X23" s="117">
        <f>U23+V23+W23</f>
        <v>8000</v>
      </c>
      <c r="Y23" s="117">
        <f>X23/(S23/100)</f>
        <v>14.814814814814815</v>
      </c>
      <c r="AA23" s="160">
        <v>5000</v>
      </c>
      <c r="AB23" s="160">
        <v>5000</v>
      </c>
      <c r="AC23" s="160">
        <v>5000</v>
      </c>
      <c r="AD23" s="117">
        <f t="shared" si="26"/>
        <v>15000</v>
      </c>
      <c r="AE23" s="170">
        <f>AD23/(P23/100)</f>
        <v>27.777777777777779</v>
      </c>
      <c r="AG23" s="117">
        <f>X23+AD23</f>
        <v>23000</v>
      </c>
      <c r="AH23" s="117">
        <f>AG23/(S23/100)</f>
        <v>42.592592592592595</v>
      </c>
      <c r="AJ23" s="160">
        <v>5000</v>
      </c>
      <c r="AK23" s="160">
        <v>5000</v>
      </c>
      <c r="AL23" s="160">
        <v>5000</v>
      </c>
      <c r="AM23" s="117">
        <f t="shared" si="31"/>
        <v>15000</v>
      </c>
      <c r="AN23" s="170">
        <f>AM23/(P23/100)</f>
        <v>27.777777777777779</v>
      </c>
      <c r="AP23" s="160">
        <v>6000</v>
      </c>
      <c r="AQ23" s="160">
        <v>5000</v>
      </c>
      <c r="AR23" s="160">
        <v>5000</v>
      </c>
      <c r="AS23" s="117">
        <f t="shared" si="34"/>
        <v>16000</v>
      </c>
      <c r="AT23" s="170">
        <f>AS23/(P23/100)</f>
        <v>29.62962962962963</v>
      </c>
      <c r="AV23" s="117">
        <f>AM23+AS23</f>
        <v>31000</v>
      </c>
      <c r="AW23" s="117">
        <f>AV23/(S23/100)</f>
        <v>57.407407407407405</v>
      </c>
      <c r="AY23" s="117">
        <f>AG23+AV23</f>
        <v>54000</v>
      </c>
      <c r="AZ23" s="117">
        <f>AY23/(S23/100)</f>
        <v>100</v>
      </c>
      <c r="BB23" s="117">
        <f t="shared" si="40"/>
        <v>0</v>
      </c>
      <c r="BC23" s="117">
        <f t="shared" si="41"/>
        <v>0</v>
      </c>
      <c r="BD23" s="117">
        <f t="shared" si="42"/>
        <v>54000</v>
      </c>
      <c r="BE23" s="93"/>
    </row>
    <row r="24" spans="1:57" ht="24.95" customHeight="1" x14ac:dyDescent="0.2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52</v>
      </c>
      <c r="K24" s="82"/>
      <c r="L24" s="83"/>
      <c r="M24" s="77"/>
      <c r="N24" s="101" t="s">
        <v>53</v>
      </c>
      <c r="O24" s="102">
        <v>17000</v>
      </c>
      <c r="P24" s="103">
        <f>P25+P26+P27+P28+P29</f>
        <v>17000</v>
      </c>
      <c r="Q24" s="125">
        <f>Q25+Q26+Q27+Q28+Q29</f>
        <v>19000</v>
      </c>
      <c r="R24" s="126">
        <f>R25+R26+R27+R28+R29</f>
        <v>20000</v>
      </c>
      <c r="S24" s="103">
        <f>S25+S26+S27+S28+S29</f>
        <v>17000</v>
      </c>
      <c r="T24" s="103"/>
      <c r="U24" s="103">
        <f>U25+U26+U27+U28+U29</f>
        <v>5000</v>
      </c>
      <c r="V24" s="103">
        <f>V25+V26+V27+V28+V29</f>
        <v>8000</v>
      </c>
      <c r="W24" s="103">
        <f>W25+W26+W27+W28+W29</f>
        <v>1500</v>
      </c>
      <c r="X24" s="103">
        <f t="shared" ref="X24:X29" si="46">U24+V24+W24</f>
        <v>14500</v>
      </c>
      <c r="Y24" s="103">
        <f t="shared" ref="Y24:Y29" si="47">X24/(S24/100)</f>
        <v>85.294117647058826</v>
      </c>
      <c r="AA24" s="103">
        <f>AA25+AA26+AA27+AA28+AA29</f>
        <v>500</v>
      </c>
      <c r="AB24" s="103">
        <f>AB25+AB26+AB27+AB28+AB29</f>
        <v>0</v>
      </c>
      <c r="AC24" s="103">
        <f>AC25+AC26+AC27+AC28+AC29</f>
        <v>500</v>
      </c>
      <c r="AD24" s="103">
        <f t="shared" si="26"/>
        <v>1000</v>
      </c>
      <c r="AE24" s="103">
        <f t="shared" ref="AE24:AE29" si="48">AD24/(S24/100)</f>
        <v>5.882352941176471</v>
      </c>
      <c r="AG24" s="103">
        <f t="shared" ref="AG24:AG29" si="49">X24+AD24</f>
        <v>15500</v>
      </c>
      <c r="AH24" s="103">
        <f t="shared" ref="AH24:AH29" si="50">AG24/(S24/100)</f>
        <v>91.17647058823529</v>
      </c>
      <c r="AJ24" s="103">
        <f>AJ25+AJ26+AJ27+AJ28+AJ29</f>
        <v>500</v>
      </c>
      <c r="AK24" s="103">
        <f>AK25+AK26+AK27+AK28+AK29</f>
        <v>500</v>
      </c>
      <c r="AL24" s="103">
        <f>AL25+AL26+AL27+AL28+AL29</f>
        <v>500</v>
      </c>
      <c r="AM24" s="103">
        <f t="shared" si="31"/>
        <v>1500</v>
      </c>
      <c r="AN24" s="103">
        <f t="shared" ref="AN24:AN29" si="51">AM24/(S24/100)</f>
        <v>8.8235294117647065</v>
      </c>
      <c r="AP24" s="103">
        <f>AP25+AP26+AP27+AP28+AP29</f>
        <v>0</v>
      </c>
      <c r="AQ24" s="103">
        <f>AQ25+AQ26+AQ27+AQ28+AQ29</f>
        <v>0</v>
      </c>
      <c r="AR24" s="103">
        <f>AR25+AR26+AR27+AR28+AR29</f>
        <v>0</v>
      </c>
      <c r="AS24" s="103">
        <f t="shared" si="34"/>
        <v>0</v>
      </c>
      <c r="AT24" s="103">
        <f t="shared" ref="AT24:AT29" si="52">AS24/(S24/100)</f>
        <v>0</v>
      </c>
      <c r="AV24" s="103">
        <f t="shared" ref="AV24:AV29" si="53">AM24+AS24</f>
        <v>1500</v>
      </c>
      <c r="AW24" s="103">
        <f t="shared" ref="AW24:AW29" si="54">AV24/(S24/100)</f>
        <v>8.8235294117647065</v>
      </c>
      <c r="AY24" s="103">
        <f t="shared" ref="AY24:AY29" si="55">AG24+AV24</f>
        <v>17000</v>
      </c>
      <c r="AZ24" s="103">
        <f t="shared" ref="AZ24:AZ29" si="56">AY24/(S24/100)</f>
        <v>100</v>
      </c>
      <c r="BB24" s="102">
        <f t="shared" si="40"/>
        <v>0</v>
      </c>
      <c r="BC24" s="103">
        <f t="shared" si="41"/>
        <v>0</v>
      </c>
      <c r="BD24" s="103">
        <f t="shared" si="42"/>
        <v>17000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2</v>
      </c>
      <c r="L25" s="83"/>
      <c r="M25" s="77"/>
      <c r="N25" s="128" t="s">
        <v>54</v>
      </c>
      <c r="O25" s="129">
        <v>1000</v>
      </c>
      <c r="P25" s="117">
        <v>1000</v>
      </c>
      <c r="Q25" s="117">
        <v>1000</v>
      </c>
      <c r="R25" s="117">
        <v>1000</v>
      </c>
      <c r="S25" s="117">
        <v>1000</v>
      </c>
      <c r="T25" s="117"/>
      <c r="U25" s="117"/>
      <c r="V25" s="117"/>
      <c r="W25" s="117">
        <v>500</v>
      </c>
      <c r="X25" s="117">
        <f t="shared" si="46"/>
        <v>500</v>
      </c>
      <c r="Y25" s="117">
        <f t="shared" si="47"/>
        <v>50</v>
      </c>
      <c r="AA25" s="117">
        <v>500</v>
      </c>
      <c r="AB25" s="117"/>
      <c r="AC25" s="117"/>
      <c r="AD25" s="117">
        <f t="shared" si="26"/>
        <v>500</v>
      </c>
      <c r="AE25" s="117">
        <f t="shared" si="48"/>
        <v>50</v>
      </c>
      <c r="AG25" s="117">
        <f t="shared" si="49"/>
        <v>1000</v>
      </c>
      <c r="AH25" s="117">
        <f t="shared" si="50"/>
        <v>100</v>
      </c>
      <c r="AJ25" s="117"/>
      <c r="AK25" s="117"/>
      <c r="AL25" s="117"/>
      <c r="AM25" s="117">
        <f t="shared" si="31"/>
        <v>0</v>
      </c>
      <c r="AN25" s="117">
        <f t="shared" si="51"/>
        <v>0</v>
      </c>
      <c r="AP25" s="117"/>
      <c r="AQ25" s="117"/>
      <c r="AR25" s="117"/>
      <c r="AS25" s="117">
        <f t="shared" si="34"/>
        <v>0</v>
      </c>
      <c r="AT25" s="117">
        <f t="shared" si="52"/>
        <v>0</v>
      </c>
      <c r="AV25" s="117">
        <f t="shared" si="53"/>
        <v>0</v>
      </c>
      <c r="AW25" s="117">
        <f t="shared" si="54"/>
        <v>0</v>
      </c>
      <c r="AY25" s="117">
        <f t="shared" si="55"/>
        <v>1000</v>
      </c>
      <c r="AZ25" s="117">
        <f t="shared" si="56"/>
        <v>100</v>
      </c>
      <c r="BB25" s="117">
        <f t="shared" si="40"/>
        <v>0</v>
      </c>
      <c r="BC25" s="117">
        <f t="shared" si="41"/>
        <v>0</v>
      </c>
      <c r="BD25" s="117">
        <f t="shared" si="42"/>
        <v>1000</v>
      </c>
      <c r="BE25" s="378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3</v>
      </c>
      <c r="L26" s="83"/>
      <c r="M26" s="77"/>
      <c r="N26" s="128" t="s">
        <v>66</v>
      </c>
      <c r="O26" s="129">
        <v>3000</v>
      </c>
      <c r="P26" s="117">
        <v>3000</v>
      </c>
      <c r="Q26" s="117">
        <v>4000</v>
      </c>
      <c r="R26" s="117">
        <v>4000</v>
      </c>
      <c r="S26" s="117">
        <v>3000</v>
      </c>
      <c r="T26" s="117"/>
      <c r="U26" s="117"/>
      <c r="V26" s="117">
        <v>1000</v>
      </c>
      <c r="W26" s="117"/>
      <c r="X26" s="117">
        <f>U26+V26+W26</f>
        <v>1000</v>
      </c>
      <c r="Y26" s="117">
        <f>X26/(S26/100)</f>
        <v>33.333333333333336</v>
      </c>
      <c r="AA26" s="117"/>
      <c r="AB26" s="117"/>
      <c r="AC26" s="117">
        <v>500</v>
      </c>
      <c r="AD26" s="117">
        <f>AA26+AB26+AC26</f>
        <v>500</v>
      </c>
      <c r="AE26" s="117">
        <f t="shared" si="48"/>
        <v>16.666666666666668</v>
      </c>
      <c r="AG26" s="117">
        <f>X26+AD26</f>
        <v>1500</v>
      </c>
      <c r="AH26" s="117">
        <f>AG26/(S26/100)</f>
        <v>50</v>
      </c>
      <c r="AJ26" s="117">
        <v>500</v>
      </c>
      <c r="AK26" s="117">
        <v>500</v>
      </c>
      <c r="AL26" s="117">
        <v>500</v>
      </c>
      <c r="AM26" s="117">
        <f>AJ26+AK26+AL26</f>
        <v>1500</v>
      </c>
      <c r="AN26" s="117">
        <f t="shared" si="51"/>
        <v>50</v>
      </c>
      <c r="AP26" s="117"/>
      <c r="AQ26" s="117"/>
      <c r="AR26" s="117"/>
      <c r="AS26" s="117">
        <f>AP26+AQ26+AR26</f>
        <v>0</v>
      </c>
      <c r="AT26" s="117">
        <f t="shared" si="52"/>
        <v>0</v>
      </c>
      <c r="AV26" s="117">
        <f>AM26+AS26</f>
        <v>1500</v>
      </c>
      <c r="AW26" s="117">
        <f>AV26/(S26/100)</f>
        <v>50</v>
      </c>
      <c r="AY26" s="117">
        <f>AG26+AV26</f>
        <v>3000</v>
      </c>
      <c r="AZ26" s="117">
        <f>AY26/(S26/100)</f>
        <v>100</v>
      </c>
      <c r="BB26" s="117">
        <f t="shared" si="40"/>
        <v>0</v>
      </c>
      <c r="BC26" s="117">
        <f t="shared" si="41"/>
        <v>0</v>
      </c>
      <c r="BD26" s="117">
        <f t="shared" si="42"/>
        <v>3000</v>
      </c>
      <c r="BE26" s="378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4</v>
      </c>
      <c r="L27" s="330"/>
      <c r="M27" s="94"/>
      <c r="N27" s="128" t="s">
        <v>141</v>
      </c>
      <c r="O27" s="129">
        <v>11000</v>
      </c>
      <c r="P27" s="117">
        <v>11000</v>
      </c>
      <c r="Q27" s="117">
        <v>12000</v>
      </c>
      <c r="R27" s="117">
        <v>13000</v>
      </c>
      <c r="S27" s="117">
        <v>11000</v>
      </c>
      <c r="T27" s="117"/>
      <c r="U27" s="117">
        <v>4000</v>
      </c>
      <c r="V27" s="117">
        <v>7000</v>
      </c>
      <c r="W27" s="117"/>
      <c r="X27" s="117">
        <f>U27+V27+W27</f>
        <v>11000</v>
      </c>
      <c r="Y27" s="117">
        <f>X27/(S27/100)</f>
        <v>100</v>
      </c>
      <c r="AA27" s="117"/>
      <c r="AB27" s="117"/>
      <c r="AC27" s="117"/>
      <c r="AD27" s="117">
        <f>AA27+AB27+AC27</f>
        <v>0</v>
      </c>
      <c r="AE27" s="117">
        <f t="shared" si="48"/>
        <v>0</v>
      </c>
      <c r="AG27" s="117">
        <f>X27+AD27</f>
        <v>11000</v>
      </c>
      <c r="AH27" s="117">
        <f>AG27/(S27/100)</f>
        <v>100</v>
      </c>
      <c r="AJ27" s="117"/>
      <c r="AK27" s="117"/>
      <c r="AL27" s="117"/>
      <c r="AM27" s="117">
        <f>AJ27+AK27+AL27</f>
        <v>0</v>
      </c>
      <c r="AN27" s="117">
        <f t="shared" si="51"/>
        <v>0</v>
      </c>
      <c r="AP27" s="117"/>
      <c r="AQ27" s="117"/>
      <c r="AR27" s="117"/>
      <c r="AS27" s="117">
        <f>AP27+AQ27+AR27</f>
        <v>0</v>
      </c>
      <c r="AT27" s="117">
        <f t="shared" si="52"/>
        <v>0</v>
      </c>
      <c r="AV27" s="117">
        <f>AM27+AS27</f>
        <v>0</v>
      </c>
      <c r="AW27" s="117">
        <f>AV27/(S27/100)</f>
        <v>0</v>
      </c>
      <c r="AY27" s="117">
        <f>AG27+AV27</f>
        <v>11000</v>
      </c>
      <c r="AZ27" s="117">
        <f>AY27/(S27/100)</f>
        <v>100</v>
      </c>
      <c r="BB27" s="117">
        <f t="shared" si="40"/>
        <v>0</v>
      </c>
      <c r="BC27" s="117">
        <f t="shared" si="41"/>
        <v>0</v>
      </c>
      <c r="BD27" s="117">
        <f t="shared" si="42"/>
        <v>11000</v>
      </c>
      <c r="BE27" s="378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5</v>
      </c>
      <c r="L28" s="83"/>
      <c r="M28" s="77"/>
      <c r="N28" s="128" t="s">
        <v>55</v>
      </c>
      <c r="O28" s="129">
        <v>1000</v>
      </c>
      <c r="P28" s="117">
        <v>2000</v>
      </c>
      <c r="Q28" s="117">
        <v>2000</v>
      </c>
      <c r="R28" s="117">
        <v>2000</v>
      </c>
      <c r="S28" s="117">
        <v>2000</v>
      </c>
      <c r="T28" s="117"/>
      <c r="U28" s="117">
        <v>1000</v>
      </c>
      <c r="V28" s="117"/>
      <c r="W28" s="117">
        <v>1000</v>
      </c>
      <c r="X28" s="117">
        <f>U28+V28+W28</f>
        <v>2000</v>
      </c>
      <c r="Y28" s="117">
        <f>X28/(S28/100)</f>
        <v>100</v>
      </c>
      <c r="AA28" s="117"/>
      <c r="AB28" s="117"/>
      <c r="AC28" s="117"/>
      <c r="AD28" s="117">
        <f>AA28+AB28+AC28</f>
        <v>0</v>
      </c>
      <c r="AE28" s="117">
        <f t="shared" si="48"/>
        <v>0</v>
      </c>
      <c r="AG28" s="117">
        <f>X28+AD28</f>
        <v>2000</v>
      </c>
      <c r="AH28" s="117">
        <f>AG28/(S28/100)</f>
        <v>100</v>
      </c>
      <c r="AJ28" s="117"/>
      <c r="AK28" s="117"/>
      <c r="AL28" s="117"/>
      <c r="AM28" s="117">
        <f>AJ28+AK28+AL28</f>
        <v>0</v>
      </c>
      <c r="AN28" s="117">
        <f t="shared" si="51"/>
        <v>0</v>
      </c>
      <c r="AP28" s="117"/>
      <c r="AQ28" s="117"/>
      <c r="AR28" s="117"/>
      <c r="AS28" s="117">
        <f>AP28+AQ28+AR28</f>
        <v>0</v>
      </c>
      <c r="AT28" s="117">
        <f t="shared" si="52"/>
        <v>0</v>
      </c>
      <c r="AV28" s="117">
        <f>AM28+AS28</f>
        <v>0</v>
      </c>
      <c r="AW28" s="117">
        <f>AV28/(S28/100)</f>
        <v>0</v>
      </c>
      <c r="AY28" s="117">
        <f>AG28+AV28</f>
        <v>2000</v>
      </c>
      <c r="AZ28" s="117">
        <f>AY28/(S28/100)</f>
        <v>100</v>
      </c>
      <c r="BB28" s="117">
        <f t="shared" si="40"/>
        <v>0</v>
      </c>
      <c r="BC28" s="117">
        <f t="shared" si="41"/>
        <v>0</v>
      </c>
      <c r="BD28" s="117">
        <f t="shared" si="42"/>
        <v>2000</v>
      </c>
      <c r="BE28" s="378"/>
    </row>
    <row r="29" spans="1:57" ht="24.95" hidden="1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7</v>
      </c>
      <c r="L29" s="83"/>
      <c r="M29" s="77"/>
      <c r="N29" s="128" t="s">
        <v>56</v>
      </c>
      <c r="O29" s="129">
        <v>1000</v>
      </c>
      <c r="P29" s="117"/>
      <c r="Q29" s="379">
        <v>0</v>
      </c>
      <c r="R29" s="380">
        <v>0</v>
      </c>
      <c r="S29" s="117"/>
      <c r="T29" s="117"/>
      <c r="U29" s="117"/>
      <c r="V29" s="117"/>
      <c r="W29" s="117"/>
      <c r="X29" s="117">
        <f t="shared" si="46"/>
        <v>0</v>
      </c>
      <c r="Y29" s="117" t="e">
        <f t="shared" si="47"/>
        <v>#DIV/0!</v>
      </c>
      <c r="AA29" s="117"/>
      <c r="AB29" s="117"/>
      <c r="AC29" s="117"/>
      <c r="AD29" s="117">
        <f>AA29+AB29+AC29</f>
        <v>0</v>
      </c>
      <c r="AE29" s="117" t="e">
        <f t="shared" si="48"/>
        <v>#DIV/0!</v>
      </c>
      <c r="AG29" s="117">
        <f t="shared" si="49"/>
        <v>0</v>
      </c>
      <c r="AH29" s="117" t="e">
        <f t="shared" si="50"/>
        <v>#DIV/0!</v>
      </c>
      <c r="AJ29" s="117"/>
      <c r="AK29" s="117"/>
      <c r="AL29" s="117"/>
      <c r="AM29" s="117">
        <f>AJ29+AK29+AL29</f>
        <v>0</v>
      </c>
      <c r="AN29" s="117" t="e">
        <f t="shared" si="51"/>
        <v>#DIV/0!</v>
      </c>
      <c r="AP29" s="117"/>
      <c r="AQ29" s="117"/>
      <c r="AR29" s="117"/>
      <c r="AS29" s="117">
        <f>AP29+AQ29+AR29</f>
        <v>0</v>
      </c>
      <c r="AT29" s="117" t="e">
        <f t="shared" si="52"/>
        <v>#DIV/0!</v>
      </c>
      <c r="AV29" s="117">
        <f t="shared" si="53"/>
        <v>0</v>
      </c>
      <c r="AW29" s="117" t="e">
        <f t="shared" si="54"/>
        <v>#DIV/0!</v>
      </c>
      <c r="AY29" s="117">
        <f t="shared" si="55"/>
        <v>0</v>
      </c>
      <c r="AZ29" s="117" t="e">
        <f t="shared" si="56"/>
        <v>#DIV/0!</v>
      </c>
      <c r="BB29" s="117">
        <f t="shared" si="40"/>
        <v>0</v>
      </c>
      <c r="BC29" s="117" t="e">
        <f t="shared" si="41"/>
        <v>#DIV/0!</v>
      </c>
      <c r="BD29" s="117">
        <f t="shared" si="42"/>
        <v>0</v>
      </c>
      <c r="BE29" s="378"/>
    </row>
    <row r="30" spans="1:57" ht="24.95" customHeight="1" x14ac:dyDescent="0.2">
      <c r="BD30" s="36"/>
    </row>
    <row r="31" spans="1:57" ht="24.95" customHeight="1" x14ac:dyDescent="0.2">
      <c r="BD31" s="36"/>
    </row>
    <row r="32" spans="1:57" ht="24.95" customHeight="1" x14ac:dyDescent="0.2">
      <c r="Q32" s="36" t="s">
        <v>168</v>
      </c>
      <c r="BD32" s="36"/>
    </row>
    <row r="33" spans="16:56" ht="24.95" customHeight="1" x14ac:dyDescent="0.2">
      <c r="BD33" s="36"/>
    </row>
    <row r="34" spans="16:56" ht="24.95" customHeight="1" x14ac:dyDescent="0.2">
      <c r="BD34" s="36"/>
    </row>
    <row r="35" spans="16:56" ht="24.95" customHeight="1" x14ac:dyDescent="0.2">
      <c r="BD35" s="36"/>
    </row>
    <row r="36" spans="16:56" ht="24.95" customHeight="1" x14ac:dyDescent="0.2">
      <c r="BD36" s="36"/>
    </row>
    <row r="37" spans="16:56" ht="24.95" customHeight="1" x14ac:dyDescent="0.2">
      <c r="BD37" s="36"/>
    </row>
    <row r="38" spans="16:56" ht="24.95" customHeight="1" x14ac:dyDescent="0.2">
      <c r="BD38" s="36"/>
    </row>
    <row r="39" spans="16:56" ht="24.95" customHeight="1" x14ac:dyDescent="0.2">
      <c r="BD39" s="36"/>
    </row>
    <row r="40" spans="16:56" ht="24.95" customHeight="1" x14ac:dyDescent="0.2"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6"/>
    </row>
    <row r="41" spans="16:56" ht="24.95" customHeight="1" x14ac:dyDescent="0.2"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6"/>
    </row>
    <row r="42" spans="16:56" ht="24.95" customHeight="1" x14ac:dyDescent="0.2"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6"/>
    </row>
    <row r="43" spans="16:56" ht="15" customHeight="1" x14ac:dyDescent="0.2"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6"/>
    </row>
    <row r="44" spans="16:56" ht="15" customHeight="1" x14ac:dyDescent="0.2"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6"/>
    </row>
    <row r="45" spans="16:56" ht="15" customHeight="1" x14ac:dyDescent="0.2"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6"/>
    </row>
    <row r="46" spans="16:56" ht="15" customHeight="1" x14ac:dyDescent="0.2"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6"/>
    </row>
    <row r="47" spans="16:56" ht="15" customHeight="1" x14ac:dyDescent="0.2"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6"/>
    </row>
    <row r="48" spans="16:56" x14ac:dyDescent="0.2"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6"/>
    </row>
    <row r="49" spans="16:56" x14ac:dyDescent="0.2"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6"/>
    </row>
    <row r="50" spans="16:56" x14ac:dyDescent="0.2"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6"/>
    </row>
    <row r="51" spans="16:56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6:56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6:56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6:56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6:56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6:56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6:56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6:56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6:56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6:56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6:56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6:56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6:56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6:56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  <row r="291" spans="16:56" x14ac:dyDescent="0.2"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6"/>
    </row>
    <row r="292" spans="16:56" x14ac:dyDescent="0.2"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6"/>
    </row>
    <row r="293" spans="16:56" x14ac:dyDescent="0.2"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6"/>
    </row>
    <row r="294" spans="16:56" x14ac:dyDescent="0.2"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6"/>
    </row>
    <row r="295" spans="16:56" x14ac:dyDescent="0.2"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6"/>
    </row>
    <row r="296" spans="16:56" x14ac:dyDescent="0.2"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6"/>
    </row>
    <row r="297" spans="16:56" x14ac:dyDescent="0.2"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6"/>
    </row>
    <row r="298" spans="16:56" x14ac:dyDescent="0.2"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6"/>
    </row>
    <row r="299" spans="16:56" x14ac:dyDescent="0.2"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6"/>
    </row>
    <row r="300" spans="16:56" x14ac:dyDescent="0.2"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6"/>
    </row>
    <row r="301" spans="16:56" x14ac:dyDescent="0.2"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6"/>
    </row>
    <row r="302" spans="16:56" x14ac:dyDescent="0.2"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6"/>
    </row>
    <row r="303" spans="16:56" x14ac:dyDescent="0.2"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6"/>
    </row>
    <row r="304" spans="16:56" x14ac:dyDescent="0.2"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6"/>
    </row>
    <row r="305" spans="16:56" x14ac:dyDescent="0.2"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6"/>
    </row>
    <row r="306" spans="16:56" x14ac:dyDescent="0.2"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6"/>
    </row>
    <row r="307" spans="16:56" x14ac:dyDescent="0.2"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6"/>
    </row>
    <row r="308" spans="16:56" x14ac:dyDescent="0.2"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6"/>
    </row>
    <row r="309" spans="16:56" x14ac:dyDescent="0.2"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6"/>
    </row>
    <row r="310" spans="16:56" x14ac:dyDescent="0.2"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6"/>
    </row>
    <row r="311" spans="16:56" x14ac:dyDescent="0.2"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6"/>
    </row>
    <row r="312" spans="16:56" x14ac:dyDescent="0.2"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6"/>
    </row>
    <row r="313" spans="16:56" x14ac:dyDescent="0.2"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6"/>
    </row>
    <row r="314" spans="16:56" x14ac:dyDescent="0.2"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6"/>
    </row>
    <row r="315" spans="16:56" x14ac:dyDescent="0.2"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6"/>
    </row>
    <row r="316" spans="16:56" x14ac:dyDescent="0.2"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6"/>
    </row>
    <row r="317" spans="16:56" x14ac:dyDescent="0.2"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6"/>
    </row>
    <row r="318" spans="16:56" x14ac:dyDescent="0.2"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6"/>
    </row>
    <row r="319" spans="16:56" x14ac:dyDescent="0.2"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6"/>
    </row>
    <row r="320" spans="16:56" x14ac:dyDescent="0.2"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6"/>
    </row>
    <row r="321" spans="16:56" x14ac:dyDescent="0.2"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6"/>
    </row>
    <row r="322" spans="16:56" x14ac:dyDescent="0.2"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6"/>
    </row>
    <row r="323" spans="16:56" x14ac:dyDescent="0.2"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6"/>
    </row>
    <row r="324" spans="16:56" x14ac:dyDescent="0.2"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6"/>
    </row>
    <row r="325" spans="16:56" x14ac:dyDescent="0.2"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6"/>
    </row>
    <row r="326" spans="16:56" x14ac:dyDescent="0.2"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6"/>
    </row>
    <row r="327" spans="16:56" x14ac:dyDescent="0.2"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6"/>
    </row>
    <row r="328" spans="16:56" x14ac:dyDescent="0.2"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6"/>
    </row>
    <row r="329" spans="16:56" x14ac:dyDescent="0.2"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6"/>
    </row>
    <row r="330" spans="16:56" x14ac:dyDescent="0.2"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6"/>
    </row>
    <row r="331" spans="16:56" x14ac:dyDescent="0.2"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6"/>
    </row>
    <row r="332" spans="16:56" x14ac:dyDescent="0.2"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6"/>
    </row>
    <row r="333" spans="16:56" x14ac:dyDescent="0.2"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6"/>
    </row>
    <row r="334" spans="16:56" x14ac:dyDescent="0.2"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6"/>
    </row>
    <row r="335" spans="16:56" x14ac:dyDescent="0.2"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6"/>
    </row>
    <row r="336" spans="16:56" x14ac:dyDescent="0.2"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6"/>
    </row>
    <row r="337" spans="16:56" x14ac:dyDescent="0.2"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6"/>
    </row>
    <row r="338" spans="16:56" x14ac:dyDescent="0.2"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6"/>
    </row>
    <row r="339" spans="16:56" x14ac:dyDescent="0.2"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S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39370078740157483" bottom="0.39370078740157483" header="0.51181102362204722" footer="0.51181102362204722"/>
  <pageSetup paperSize="9" scale="60" orientation="landscape" horizontalDpi="300" verticalDpi="300" r:id="rId1"/>
  <headerFooter alignWithMargins="0">
    <oddFooter>Sayfa &amp;P /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6" sqref="E26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75"/>
  <sheetViews>
    <sheetView zoomScale="85" workbookViewId="0">
      <pane xSplit="17" ySplit="12" topLeftCell="AN13" activePane="bottomRight" state="frozen"/>
      <selection activeCell="E26" sqref="E26"/>
      <selection pane="topRight" activeCell="E26" sqref="E26"/>
      <selection pane="bottomLeft" activeCell="E26" sqref="E26"/>
      <selection pane="bottomRight" activeCell="BA13" sqref="BA13"/>
    </sheetView>
  </sheetViews>
  <sheetFormatPr defaultRowHeight="12.75" x14ac:dyDescent="0.2"/>
  <cols>
    <col min="1" max="8" width="4" style="38" customWidth="1"/>
    <col min="9" max="9" width="6" style="38" customWidth="1"/>
    <col min="10" max="11" width="4" style="38" customWidth="1"/>
    <col min="12" max="13" width="5" style="38" customWidth="1"/>
    <col min="14" max="14" width="50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3.42578125" style="36" customWidth="1"/>
    <col min="21" max="23" width="14.5703125" style="36" customWidth="1"/>
    <col min="24" max="24" width="13.42578125" style="36" customWidth="1"/>
    <col min="25" max="25" width="6.28515625" style="36" customWidth="1"/>
    <col min="26" max="26" width="3.28515625" style="36" customWidth="1"/>
    <col min="27" max="29" width="14.5703125" style="36" customWidth="1"/>
    <col min="30" max="30" width="15.28515625" style="36" customWidth="1"/>
    <col min="31" max="31" width="7.28515625" style="36" customWidth="1"/>
    <col min="32" max="32" width="4.140625" style="36" customWidth="1"/>
    <col min="33" max="33" width="13.28515625" style="36" customWidth="1"/>
    <col min="34" max="34" width="7.5703125" style="36" customWidth="1"/>
    <col min="35" max="35" width="4" style="36" customWidth="1"/>
    <col min="36" max="38" width="14.5703125" style="36" customWidth="1"/>
    <col min="39" max="39" width="18.42578125" style="36" customWidth="1"/>
    <col min="40" max="40" width="11.7109375" style="36" customWidth="1"/>
    <col min="41" max="41" width="3" style="36" customWidth="1"/>
    <col min="42" max="44" width="14.5703125" style="36" customWidth="1"/>
    <col min="45" max="45" width="18.42578125" style="36" customWidth="1"/>
    <col min="46" max="46" width="11.7109375" style="36" customWidth="1"/>
    <col min="47" max="47" width="3.5703125" style="36" customWidth="1"/>
    <col min="48" max="48" width="14.85546875" style="36" customWidth="1"/>
    <col min="49" max="49" width="11.7109375" style="36" customWidth="1"/>
    <col min="50" max="50" width="3.28515625" style="36" customWidth="1"/>
    <col min="51" max="51" width="14.5703125" style="36" customWidth="1"/>
    <col min="52" max="52" width="11.710937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8.5" customHeight="1" x14ac:dyDescent="0.25">
      <c r="A5" s="383" t="s">
        <v>172</v>
      </c>
      <c r="B5" s="383"/>
      <c r="C5" s="383"/>
      <c r="D5" s="383" t="s">
        <v>174</v>
      </c>
      <c r="E5" s="574" t="s">
        <v>74</v>
      </c>
      <c r="F5" s="574"/>
      <c r="G5" s="574"/>
      <c r="H5" s="574"/>
      <c r="I5" s="574"/>
      <c r="J5" s="574"/>
      <c r="K5" s="574"/>
      <c r="L5" s="574"/>
      <c r="M5" s="574"/>
      <c r="N5" s="574"/>
      <c r="O5" s="384"/>
      <c r="P5" s="385"/>
      <c r="Q5" s="385"/>
      <c r="R5" s="385"/>
      <c r="S5" s="385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24.95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405" t="s">
        <v>39</v>
      </c>
      <c r="O11" s="406">
        <v>194951000</v>
      </c>
      <c r="P11" s="407" t="e">
        <f>P12</f>
        <v>#REF!</v>
      </c>
      <c r="Q11" s="407" t="e">
        <f>Q12</f>
        <v>#REF!</v>
      </c>
      <c r="R11" s="407" t="e">
        <f>R12</f>
        <v>#REF!</v>
      </c>
      <c r="S11" s="407">
        <f>S12</f>
        <v>15684000</v>
      </c>
      <c r="T11" s="407"/>
      <c r="U11" s="407">
        <f t="shared" ref="U11:W14" si="0">U12</f>
        <v>1653000</v>
      </c>
      <c r="V11" s="407">
        <f t="shared" si="0"/>
        <v>1117000</v>
      </c>
      <c r="W11" s="407">
        <f t="shared" si="0"/>
        <v>1514000</v>
      </c>
      <c r="X11" s="407">
        <f t="shared" ref="X11:X13" si="1">U11+V11+W11</f>
        <v>4284000</v>
      </c>
      <c r="Y11" s="407">
        <f>X11/(S11/100)</f>
        <v>27.314460596786535</v>
      </c>
      <c r="Z11" s="408"/>
      <c r="AA11" s="407">
        <f t="shared" ref="AA11:AC14" si="2">AA12</f>
        <v>1674000</v>
      </c>
      <c r="AB11" s="407">
        <f t="shared" si="2"/>
        <v>1774000</v>
      </c>
      <c r="AC11" s="407">
        <f t="shared" si="2"/>
        <v>1548000</v>
      </c>
      <c r="AD11" s="407">
        <f t="shared" ref="AD11:AD13" si="3">AA11+AB11+AC11</f>
        <v>4996000</v>
      </c>
      <c r="AE11" s="407">
        <f>AD11/(S11/100)</f>
        <v>31.854118847232847</v>
      </c>
      <c r="AF11" s="408"/>
      <c r="AG11" s="407">
        <f t="shared" ref="AG11:AG13" si="4">X11+AD11</f>
        <v>9280000</v>
      </c>
      <c r="AH11" s="407">
        <f>AG11/(S11/100)</f>
        <v>59.168579444019386</v>
      </c>
      <c r="AI11" s="408"/>
      <c r="AJ11" s="407">
        <f t="shared" ref="AJ11:AL14" si="5">AJ12</f>
        <v>1469000</v>
      </c>
      <c r="AK11" s="407">
        <f t="shared" si="5"/>
        <v>1508500</v>
      </c>
      <c r="AL11" s="407">
        <f t="shared" si="5"/>
        <v>1461000</v>
      </c>
      <c r="AM11" s="407">
        <f t="shared" ref="AM11:AM13" si="6">AJ11+AK11+AL11</f>
        <v>4438500</v>
      </c>
      <c r="AN11" s="407">
        <f>AM11/(S11/100)</f>
        <v>28.299540933435349</v>
      </c>
      <c r="AO11" s="408"/>
      <c r="AP11" s="407">
        <f t="shared" ref="AP11:AR14" si="7">AP12</f>
        <v>790500</v>
      </c>
      <c r="AQ11" s="407">
        <f t="shared" si="7"/>
        <v>633500</v>
      </c>
      <c r="AR11" s="407">
        <f t="shared" si="7"/>
        <v>541500</v>
      </c>
      <c r="AS11" s="407">
        <f t="shared" ref="AS11:AS13" si="8">AP11+AQ11+AR11</f>
        <v>1965500</v>
      </c>
      <c r="AT11" s="407">
        <f>AS11/(S11/100)</f>
        <v>12.531879622545269</v>
      </c>
      <c r="AU11" s="408"/>
      <c r="AV11" s="407">
        <f t="shared" ref="AV11:AV13" si="9">AM11+AS11</f>
        <v>6404000</v>
      </c>
      <c r="AW11" s="407">
        <f>AV11/(S11/100)</f>
        <v>40.831420555980614</v>
      </c>
      <c r="AX11" s="408"/>
      <c r="AY11" s="407">
        <f>AG11+AV11</f>
        <v>15684000</v>
      </c>
      <c r="AZ11" s="407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15684000</v>
      </c>
    </row>
    <row r="12" spans="1:57" ht="24.95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409" t="s">
        <v>40</v>
      </c>
      <c r="O12" s="410">
        <v>194951000</v>
      </c>
      <c r="P12" s="411" t="e">
        <f>P13+#REF!+#REF!+#REF!+#REF!</f>
        <v>#REF!</v>
      </c>
      <c r="Q12" s="411" t="e">
        <f>Q13+#REF!+#REF!+#REF!+#REF!</f>
        <v>#REF!</v>
      </c>
      <c r="R12" s="412" t="e">
        <f>#REF!+R13+#REF!+#REF!+#REF!</f>
        <v>#REF!</v>
      </c>
      <c r="S12" s="411">
        <f>S13</f>
        <v>15684000</v>
      </c>
      <c r="T12" s="411"/>
      <c r="U12" s="411">
        <f t="shared" si="0"/>
        <v>1653000</v>
      </c>
      <c r="V12" s="411">
        <f t="shared" si="0"/>
        <v>1117000</v>
      </c>
      <c r="W12" s="411">
        <f t="shared" si="0"/>
        <v>1514000</v>
      </c>
      <c r="X12" s="411">
        <f t="shared" si="1"/>
        <v>4284000</v>
      </c>
      <c r="Y12" s="411">
        <f t="shared" ref="Y12:Y13" si="13">X12/(S12/100)</f>
        <v>27.314460596786535</v>
      </c>
      <c r="Z12" s="413"/>
      <c r="AA12" s="411">
        <f t="shared" si="2"/>
        <v>1674000</v>
      </c>
      <c r="AB12" s="411">
        <f t="shared" si="2"/>
        <v>1774000</v>
      </c>
      <c r="AC12" s="411">
        <f t="shared" si="2"/>
        <v>1548000</v>
      </c>
      <c r="AD12" s="411">
        <f t="shared" si="3"/>
        <v>4996000</v>
      </c>
      <c r="AE12" s="411">
        <f t="shared" ref="AE12:AE13" si="14">AD12/(S12/100)</f>
        <v>31.854118847232847</v>
      </c>
      <c r="AF12" s="413"/>
      <c r="AG12" s="411">
        <f t="shared" si="4"/>
        <v>9280000</v>
      </c>
      <c r="AH12" s="411">
        <f t="shared" ref="AH12:AH13" si="15">AG12/(S12/100)</f>
        <v>59.168579444019386</v>
      </c>
      <c r="AI12" s="413"/>
      <c r="AJ12" s="411">
        <f t="shared" si="5"/>
        <v>1469000</v>
      </c>
      <c r="AK12" s="411">
        <f t="shared" si="5"/>
        <v>1508500</v>
      </c>
      <c r="AL12" s="411">
        <f t="shared" si="5"/>
        <v>1461000</v>
      </c>
      <c r="AM12" s="411">
        <f t="shared" si="6"/>
        <v>4438500</v>
      </c>
      <c r="AN12" s="411">
        <f t="shared" ref="AN12:AN13" si="16">AM12/(S12/100)</f>
        <v>28.299540933435349</v>
      </c>
      <c r="AO12" s="413"/>
      <c r="AP12" s="411">
        <f t="shared" si="7"/>
        <v>790500</v>
      </c>
      <c r="AQ12" s="411">
        <f t="shared" si="7"/>
        <v>633500</v>
      </c>
      <c r="AR12" s="411">
        <f t="shared" si="7"/>
        <v>541500</v>
      </c>
      <c r="AS12" s="411">
        <f t="shared" si="8"/>
        <v>1965500</v>
      </c>
      <c r="AT12" s="411">
        <f t="shared" ref="AT12:AT13" si="17">AS12/(S12/100)</f>
        <v>12.531879622545269</v>
      </c>
      <c r="AU12" s="413"/>
      <c r="AV12" s="411">
        <f t="shared" si="9"/>
        <v>6404000</v>
      </c>
      <c r="AW12" s="411">
        <f t="shared" ref="AW12:AW13" si="18">AV12/(S12/100)</f>
        <v>40.831420555980614</v>
      </c>
      <c r="AX12" s="413"/>
      <c r="AY12" s="411">
        <f t="shared" ref="AY12:AY13" si="19">AG12+AV12</f>
        <v>15684000</v>
      </c>
      <c r="AZ12" s="411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15684000</v>
      </c>
    </row>
    <row r="13" spans="1:57" ht="33" customHeight="1" x14ac:dyDescent="0.2">
      <c r="A13" s="74"/>
      <c r="B13" s="76"/>
      <c r="C13" s="88" t="s">
        <v>41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401" t="s">
        <v>42</v>
      </c>
      <c r="O13" s="402">
        <v>81326000</v>
      </c>
      <c r="P13" s="403" t="e">
        <f>#REF!+#REF!+P14+#REF!+#REF!+#REF!+#REF!+#REF!</f>
        <v>#REF!</v>
      </c>
      <c r="Q13" s="403" t="e">
        <f>#REF!+#REF!+Q14+#REF!+#REF!+#REF!+#REF!+#REF!</f>
        <v>#REF!</v>
      </c>
      <c r="R13" s="403" t="e">
        <f>#REF!+#REF!+R14+#REF!+#REF!+#REF!+#REF!+#REF!</f>
        <v>#REF!</v>
      </c>
      <c r="S13" s="403">
        <f>S14</f>
        <v>15684000</v>
      </c>
      <c r="T13" s="403"/>
      <c r="U13" s="403">
        <f t="shared" si="0"/>
        <v>1653000</v>
      </c>
      <c r="V13" s="403">
        <f t="shared" si="0"/>
        <v>1117000</v>
      </c>
      <c r="W13" s="403">
        <f t="shared" si="0"/>
        <v>1514000</v>
      </c>
      <c r="X13" s="403">
        <f t="shared" si="1"/>
        <v>4284000</v>
      </c>
      <c r="Y13" s="403">
        <f t="shared" si="13"/>
        <v>27.314460596786535</v>
      </c>
      <c r="Z13" s="404"/>
      <c r="AA13" s="403">
        <f t="shared" si="2"/>
        <v>1674000</v>
      </c>
      <c r="AB13" s="403">
        <f t="shared" si="2"/>
        <v>1774000</v>
      </c>
      <c r="AC13" s="403">
        <f t="shared" si="2"/>
        <v>1548000</v>
      </c>
      <c r="AD13" s="403">
        <f t="shared" si="3"/>
        <v>4996000</v>
      </c>
      <c r="AE13" s="403">
        <f t="shared" si="14"/>
        <v>31.854118847232847</v>
      </c>
      <c r="AF13" s="404"/>
      <c r="AG13" s="403">
        <f t="shared" si="4"/>
        <v>9280000</v>
      </c>
      <c r="AH13" s="403">
        <f t="shared" si="15"/>
        <v>59.168579444019386</v>
      </c>
      <c r="AI13" s="404"/>
      <c r="AJ13" s="403">
        <f t="shared" si="5"/>
        <v>1469000</v>
      </c>
      <c r="AK13" s="403">
        <f t="shared" si="5"/>
        <v>1508500</v>
      </c>
      <c r="AL13" s="403">
        <f t="shared" si="5"/>
        <v>1461000</v>
      </c>
      <c r="AM13" s="403">
        <f t="shared" si="6"/>
        <v>4438500</v>
      </c>
      <c r="AN13" s="403">
        <f t="shared" si="16"/>
        <v>28.299540933435349</v>
      </c>
      <c r="AO13" s="404"/>
      <c r="AP13" s="403">
        <f t="shared" si="7"/>
        <v>790500</v>
      </c>
      <c r="AQ13" s="403">
        <f t="shared" si="7"/>
        <v>633500</v>
      </c>
      <c r="AR13" s="403">
        <f t="shared" si="7"/>
        <v>541500</v>
      </c>
      <c r="AS13" s="403">
        <f t="shared" si="8"/>
        <v>1965500</v>
      </c>
      <c r="AT13" s="403">
        <f t="shared" si="17"/>
        <v>12.531879622545269</v>
      </c>
      <c r="AU13" s="404"/>
      <c r="AV13" s="403">
        <f t="shared" si="9"/>
        <v>6404000</v>
      </c>
      <c r="AW13" s="403">
        <f t="shared" si="18"/>
        <v>40.831420555980614</v>
      </c>
      <c r="AX13" s="404"/>
      <c r="AY13" s="403">
        <f t="shared" si="19"/>
        <v>15684000</v>
      </c>
      <c r="AZ13" s="403">
        <f t="shared" si="20"/>
        <v>100</v>
      </c>
      <c r="BA13" s="73"/>
      <c r="BB13" s="90">
        <f t="shared" si="10"/>
        <v>0</v>
      </c>
      <c r="BC13" s="91">
        <f t="shared" si="11"/>
        <v>0</v>
      </c>
      <c r="BD13" s="91">
        <f t="shared" si="12"/>
        <v>15684000</v>
      </c>
      <c r="BE13" s="93"/>
    </row>
    <row r="14" spans="1:57" ht="24.95" customHeight="1" x14ac:dyDescent="0.2">
      <c r="A14" s="74"/>
      <c r="B14" s="76"/>
      <c r="C14" s="76"/>
      <c r="D14" s="386" t="s">
        <v>73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74</v>
      </c>
      <c r="O14" s="396">
        <v>10704000</v>
      </c>
      <c r="P14" s="397">
        <f>P15</f>
        <v>15684000</v>
      </c>
      <c r="Q14" s="397">
        <f>Q15</f>
        <v>16953000</v>
      </c>
      <c r="R14" s="397">
        <f>R15</f>
        <v>18289000</v>
      </c>
      <c r="S14" s="397">
        <f>S15</f>
        <v>15684000</v>
      </c>
      <c r="T14" s="397"/>
      <c r="U14" s="397">
        <f t="shared" si="0"/>
        <v>1653000</v>
      </c>
      <c r="V14" s="397">
        <f t="shared" si="0"/>
        <v>1117000</v>
      </c>
      <c r="W14" s="397">
        <f t="shared" si="0"/>
        <v>1514000</v>
      </c>
      <c r="X14" s="397">
        <f t="shared" ref="X14:X32" si="21">U14+V14+W14</f>
        <v>4284000</v>
      </c>
      <c r="Y14" s="397">
        <f t="shared" ref="Y14:Y24" si="22">X14/(S14/100)</f>
        <v>27.314460596786535</v>
      </c>
      <c r="Z14" s="398"/>
      <c r="AA14" s="397">
        <f t="shared" si="2"/>
        <v>1674000</v>
      </c>
      <c r="AB14" s="397">
        <f t="shared" si="2"/>
        <v>1774000</v>
      </c>
      <c r="AC14" s="397">
        <f t="shared" si="2"/>
        <v>1548000</v>
      </c>
      <c r="AD14" s="397">
        <f t="shared" ref="AD14:AD32" si="23">AA14+AB14+AC14</f>
        <v>4996000</v>
      </c>
      <c r="AE14" s="397">
        <f t="shared" ref="AE14:AE19" si="24">AD14/(S14/100)</f>
        <v>31.854118847232847</v>
      </c>
      <c r="AF14" s="398"/>
      <c r="AG14" s="397">
        <f t="shared" ref="AG14:AG24" si="25">X14+AD14</f>
        <v>9280000</v>
      </c>
      <c r="AH14" s="397">
        <f t="shared" ref="AH14:AH24" si="26">AG14/(S14/100)</f>
        <v>59.168579444019386</v>
      </c>
      <c r="AI14" s="398"/>
      <c r="AJ14" s="397">
        <f t="shared" si="5"/>
        <v>1469000</v>
      </c>
      <c r="AK14" s="397">
        <f t="shared" si="5"/>
        <v>1508500</v>
      </c>
      <c r="AL14" s="397">
        <f t="shared" si="5"/>
        <v>1461000</v>
      </c>
      <c r="AM14" s="397">
        <f t="shared" ref="AM14:AM32" si="27">AJ14+AK14+AL14</f>
        <v>4438500</v>
      </c>
      <c r="AN14" s="397">
        <f t="shared" ref="AN14:AN19" si="28">AM14/(S14/100)</f>
        <v>28.299540933435349</v>
      </c>
      <c r="AO14" s="398"/>
      <c r="AP14" s="397">
        <f t="shared" si="7"/>
        <v>790500</v>
      </c>
      <c r="AQ14" s="397">
        <f t="shared" si="7"/>
        <v>633500</v>
      </c>
      <c r="AR14" s="397">
        <f t="shared" si="7"/>
        <v>541500</v>
      </c>
      <c r="AS14" s="397">
        <f t="shared" ref="AS14:AS32" si="29">AP14+AQ14+AR14</f>
        <v>1965500</v>
      </c>
      <c r="AT14" s="397">
        <f t="shared" ref="AT14:AT19" si="30">AS14/(S14/100)</f>
        <v>12.531879622545269</v>
      </c>
      <c r="AU14" s="398"/>
      <c r="AV14" s="397">
        <f t="shared" ref="AV14:AV24" si="31">AM14+AS14</f>
        <v>6404000</v>
      </c>
      <c r="AW14" s="397">
        <f t="shared" ref="AW14:AW24" si="32">AV14/(S14/100)</f>
        <v>40.831420555980614</v>
      </c>
      <c r="AX14" s="398"/>
      <c r="AY14" s="397">
        <f t="shared" ref="AY14:AY33" si="33">AG14+AV14</f>
        <v>15684000</v>
      </c>
      <c r="AZ14" s="397">
        <f t="shared" ref="AZ14:AZ24" si="34">AY14/(S14/100)</f>
        <v>100</v>
      </c>
      <c r="BB14" s="95">
        <f t="shared" ref="BB14:BB55" si="35">S14-AY14</f>
        <v>0</v>
      </c>
      <c r="BC14" s="96">
        <f t="shared" ref="BC14:BC43" si="36">BB14/(S14/100)</f>
        <v>0</v>
      </c>
      <c r="BD14" s="96">
        <f t="shared" ref="BD14:BD55" si="37">S14-BB14</f>
        <v>15684000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10704000</v>
      </c>
      <c r="P15" s="99">
        <f t="shared" ref="P15:W16" si="38">P16</f>
        <v>15684000</v>
      </c>
      <c r="Q15" s="86">
        <f t="shared" si="38"/>
        <v>16953000</v>
      </c>
      <c r="R15" s="87">
        <f t="shared" si="38"/>
        <v>18289000</v>
      </c>
      <c r="S15" s="99">
        <f t="shared" si="38"/>
        <v>15684000</v>
      </c>
      <c r="T15" s="99"/>
      <c r="U15" s="99">
        <f t="shared" si="38"/>
        <v>1653000</v>
      </c>
      <c r="V15" s="99">
        <f t="shared" si="38"/>
        <v>1117000</v>
      </c>
      <c r="W15" s="99">
        <f t="shared" si="38"/>
        <v>1514000</v>
      </c>
      <c r="X15" s="99">
        <f t="shared" si="21"/>
        <v>4284000</v>
      </c>
      <c r="Y15" s="99">
        <f t="shared" si="22"/>
        <v>27.314460596786535</v>
      </c>
      <c r="AA15" s="99">
        <f t="shared" ref="AA15:AC16" si="39">AA16</f>
        <v>1674000</v>
      </c>
      <c r="AB15" s="99">
        <f t="shared" si="39"/>
        <v>1774000</v>
      </c>
      <c r="AC15" s="99">
        <f t="shared" si="39"/>
        <v>1548000</v>
      </c>
      <c r="AD15" s="99">
        <f t="shared" si="23"/>
        <v>4996000</v>
      </c>
      <c r="AE15" s="99">
        <f t="shared" si="24"/>
        <v>31.854118847232847</v>
      </c>
      <c r="AG15" s="99">
        <f t="shared" si="25"/>
        <v>9280000</v>
      </c>
      <c r="AH15" s="99">
        <f t="shared" si="26"/>
        <v>59.168579444019386</v>
      </c>
      <c r="AJ15" s="99">
        <f t="shared" ref="AJ15:AL16" si="40">AJ16</f>
        <v>1469000</v>
      </c>
      <c r="AK15" s="99">
        <f t="shared" si="40"/>
        <v>1508500</v>
      </c>
      <c r="AL15" s="99">
        <f t="shared" si="40"/>
        <v>1461000</v>
      </c>
      <c r="AM15" s="99">
        <f t="shared" si="27"/>
        <v>4438500</v>
      </c>
      <c r="AN15" s="99">
        <f t="shared" si="28"/>
        <v>28.299540933435349</v>
      </c>
      <c r="AP15" s="99">
        <f t="shared" ref="AP15:AR16" si="41">AP16</f>
        <v>790500</v>
      </c>
      <c r="AQ15" s="99">
        <f t="shared" si="41"/>
        <v>633500</v>
      </c>
      <c r="AR15" s="99">
        <f t="shared" si="41"/>
        <v>541500</v>
      </c>
      <c r="AS15" s="99">
        <f t="shared" si="29"/>
        <v>1965500</v>
      </c>
      <c r="AT15" s="99">
        <f t="shared" si="30"/>
        <v>12.531879622545269</v>
      </c>
      <c r="AV15" s="99">
        <f t="shared" si="31"/>
        <v>6404000</v>
      </c>
      <c r="AW15" s="99">
        <f t="shared" si="32"/>
        <v>40.831420555980614</v>
      </c>
      <c r="AY15" s="99">
        <f t="shared" si="33"/>
        <v>15684000</v>
      </c>
      <c r="AZ15" s="99">
        <f t="shared" si="34"/>
        <v>100</v>
      </c>
      <c r="BB15" s="98">
        <f t="shared" si="35"/>
        <v>0</v>
      </c>
      <c r="BC15" s="99">
        <f t="shared" si="36"/>
        <v>0</v>
      </c>
      <c r="BD15" s="99">
        <f t="shared" si="37"/>
        <v>15684000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10704000</v>
      </c>
      <c r="P16" s="103">
        <f t="shared" si="38"/>
        <v>15684000</v>
      </c>
      <c r="Q16" s="125">
        <f t="shared" si="38"/>
        <v>16953000</v>
      </c>
      <c r="R16" s="126">
        <f t="shared" si="38"/>
        <v>18289000</v>
      </c>
      <c r="S16" s="103">
        <f t="shared" si="38"/>
        <v>15684000</v>
      </c>
      <c r="T16" s="103"/>
      <c r="U16" s="103">
        <f t="shared" si="38"/>
        <v>1653000</v>
      </c>
      <c r="V16" s="103">
        <f t="shared" si="38"/>
        <v>1117000</v>
      </c>
      <c r="W16" s="103">
        <f t="shared" si="38"/>
        <v>1514000</v>
      </c>
      <c r="X16" s="103">
        <f t="shared" si="21"/>
        <v>4284000</v>
      </c>
      <c r="Y16" s="103">
        <f t="shared" si="22"/>
        <v>27.314460596786535</v>
      </c>
      <c r="AA16" s="103">
        <f t="shared" si="39"/>
        <v>1674000</v>
      </c>
      <c r="AB16" s="103">
        <f t="shared" si="39"/>
        <v>1774000</v>
      </c>
      <c r="AC16" s="103">
        <f t="shared" si="39"/>
        <v>1548000</v>
      </c>
      <c r="AD16" s="103">
        <f t="shared" si="23"/>
        <v>4996000</v>
      </c>
      <c r="AE16" s="103">
        <f t="shared" si="24"/>
        <v>31.854118847232847</v>
      </c>
      <c r="AG16" s="103">
        <f t="shared" si="25"/>
        <v>9280000</v>
      </c>
      <c r="AH16" s="103">
        <f t="shared" si="26"/>
        <v>59.168579444019386</v>
      </c>
      <c r="AJ16" s="103">
        <f t="shared" si="40"/>
        <v>1469000</v>
      </c>
      <c r="AK16" s="103">
        <f t="shared" si="40"/>
        <v>1508500</v>
      </c>
      <c r="AL16" s="103">
        <f t="shared" si="40"/>
        <v>1461000</v>
      </c>
      <c r="AM16" s="103">
        <f t="shared" si="27"/>
        <v>4438500</v>
      </c>
      <c r="AN16" s="103">
        <f t="shared" si="28"/>
        <v>28.299540933435349</v>
      </c>
      <c r="AP16" s="103">
        <f t="shared" si="41"/>
        <v>790500</v>
      </c>
      <c r="AQ16" s="103">
        <f t="shared" si="41"/>
        <v>633500</v>
      </c>
      <c r="AR16" s="103">
        <f t="shared" si="41"/>
        <v>541500</v>
      </c>
      <c r="AS16" s="103">
        <f t="shared" si="29"/>
        <v>1965500</v>
      </c>
      <c r="AT16" s="103">
        <f t="shared" si="30"/>
        <v>12.531879622545269</v>
      </c>
      <c r="AV16" s="103">
        <f t="shared" si="31"/>
        <v>6404000</v>
      </c>
      <c r="AW16" s="103">
        <f t="shared" si="32"/>
        <v>40.831420555980614</v>
      </c>
      <c r="AY16" s="103">
        <f t="shared" si="33"/>
        <v>15684000</v>
      </c>
      <c r="AZ16" s="103">
        <f t="shared" si="34"/>
        <v>100</v>
      </c>
      <c r="BB16" s="102">
        <f t="shared" si="35"/>
        <v>0</v>
      </c>
      <c r="BC16" s="103">
        <f t="shared" si="36"/>
        <v>0</v>
      </c>
      <c r="BD16" s="103">
        <f t="shared" si="37"/>
        <v>15684000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3" t="e">
        <f>O18+O33+O44+O52</f>
        <v>#REF!</v>
      </c>
      <c r="P17" s="103">
        <f>P18+P33+P44+P52</f>
        <v>15684000</v>
      </c>
      <c r="Q17" s="125">
        <f>Q18+Q33+Q44+Q52</f>
        <v>16953000</v>
      </c>
      <c r="R17" s="126">
        <f>R18+R33+R44+R52</f>
        <v>18289000</v>
      </c>
      <c r="S17" s="103">
        <f>S18+S33+S44+S52</f>
        <v>15684000</v>
      </c>
      <c r="T17" s="103"/>
      <c r="U17" s="103">
        <f>U18+U33+U44+U52</f>
        <v>1653000</v>
      </c>
      <c r="V17" s="103">
        <f>V18+V33+V44+V52</f>
        <v>1117000</v>
      </c>
      <c r="W17" s="103">
        <f>W18+W33+W44+W52</f>
        <v>1514000</v>
      </c>
      <c r="X17" s="103">
        <f t="shared" si="21"/>
        <v>4284000</v>
      </c>
      <c r="Y17" s="103">
        <f t="shared" si="22"/>
        <v>27.314460596786535</v>
      </c>
      <c r="AA17" s="103">
        <f>AA18+AA33+AA44+AA52</f>
        <v>1674000</v>
      </c>
      <c r="AB17" s="103">
        <f>AB18+AB33+AB44+AB52</f>
        <v>1774000</v>
      </c>
      <c r="AC17" s="103">
        <f>AC18+AC33+AC44+AC52</f>
        <v>1548000</v>
      </c>
      <c r="AD17" s="103">
        <f t="shared" si="23"/>
        <v>4996000</v>
      </c>
      <c r="AE17" s="103">
        <f t="shared" si="24"/>
        <v>31.854118847232847</v>
      </c>
      <c r="AG17" s="103">
        <f t="shared" si="25"/>
        <v>9280000</v>
      </c>
      <c r="AH17" s="103">
        <f t="shared" si="26"/>
        <v>59.168579444019386</v>
      </c>
      <c r="AJ17" s="103">
        <f>AJ18+AJ33+AJ44+AJ52</f>
        <v>1469000</v>
      </c>
      <c r="AK17" s="103">
        <f>AK18+AK33+AK44+AK52</f>
        <v>1508500</v>
      </c>
      <c r="AL17" s="103">
        <f>AL18+AL33+AL44+AL52</f>
        <v>1461000</v>
      </c>
      <c r="AM17" s="103">
        <f t="shared" si="27"/>
        <v>4438500</v>
      </c>
      <c r="AN17" s="103">
        <f t="shared" si="28"/>
        <v>28.299540933435349</v>
      </c>
      <c r="AP17" s="103">
        <f>AP18+AP33+AP44+AP52</f>
        <v>790500</v>
      </c>
      <c r="AQ17" s="103">
        <f>AQ18+AQ33+AQ44+AQ52</f>
        <v>633500</v>
      </c>
      <c r="AR17" s="103">
        <f>AR18+AR33+AR44+AR52</f>
        <v>541500</v>
      </c>
      <c r="AS17" s="103">
        <f t="shared" si="29"/>
        <v>1965500</v>
      </c>
      <c r="AT17" s="103">
        <f t="shared" si="30"/>
        <v>12.531879622545269</v>
      </c>
      <c r="AV17" s="103">
        <f t="shared" si="31"/>
        <v>6404000</v>
      </c>
      <c r="AW17" s="103">
        <f t="shared" si="32"/>
        <v>40.831420555980614</v>
      </c>
      <c r="AY17" s="103">
        <f t="shared" si="33"/>
        <v>15684000</v>
      </c>
      <c r="AZ17" s="103">
        <f t="shared" si="34"/>
        <v>100</v>
      </c>
      <c r="BB17" s="102">
        <f t="shared" si="35"/>
        <v>0</v>
      </c>
      <c r="BC17" s="103">
        <f t="shared" si="36"/>
        <v>0</v>
      </c>
      <c r="BD17" s="103">
        <f t="shared" si="37"/>
        <v>15684000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9928000</v>
      </c>
      <c r="P18" s="103">
        <f>P19</f>
        <v>14742000</v>
      </c>
      <c r="Q18" s="125">
        <f>Q19</f>
        <v>16004000</v>
      </c>
      <c r="R18" s="126">
        <f>R19</f>
        <v>17323000</v>
      </c>
      <c r="S18" s="103">
        <f>S19</f>
        <v>14742000</v>
      </c>
      <c r="T18" s="103"/>
      <c r="U18" s="103">
        <f>U19</f>
        <v>1653000</v>
      </c>
      <c r="V18" s="103">
        <f>V19</f>
        <v>1116000</v>
      </c>
      <c r="W18" s="103">
        <f>W19</f>
        <v>1174000</v>
      </c>
      <c r="X18" s="103">
        <f t="shared" si="21"/>
        <v>3943000</v>
      </c>
      <c r="Y18" s="103">
        <f t="shared" si="22"/>
        <v>26.746710080043414</v>
      </c>
      <c r="AA18" s="103">
        <f>AA19</f>
        <v>1600000</v>
      </c>
      <c r="AB18" s="103">
        <f>AB19</f>
        <v>1700000</v>
      </c>
      <c r="AC18" s="103">
        <f>AC19</f>
        <v>1471000</v>
      </c>
      <c r="AD18" s="103">
        <f t="shared" si="23"/>
        <v>4771000</v>
      </c>
      <c r="AE18" s="103">
        <f t="shared" si="24"/>
        <v>32.363315696649032</v>
      </c>
      <c r="AG18" s="103">
        <f t="shared" si="25"/>
        <v>8714000</v>
      </c>
      <c r="AH18" s="103">
        <f t="shared" si="26"/>
        <v>59.110025776692446</v>
      </c>
      <c r="AJ18" s="103">
        <f>AJ19</f>
        <v>1398000</v>
      </c>
      <c r="AK18" s="103">
        <f>AK19</f>
        <v>1398000</v>
      </c>
      <c r="AL18" s="103">
        <f>AL19</f>
        <v>1394500</v>
      </c>
      <c r="AM18" s="103">
        <f t="shared" si="27"/>
        <v>4190500</v>
      </c>
      <c r="AN18" s="103">
        <f t="shared" si="28"/>
        <v>28.425586758920094</v>
      </c>
      <c r="AP18" s="103">
        <f>AP19</f>
        <v>684500</v>
      </c>
      <c r="AQ18" s="103">
        <f>AQ19</f>
        <v>611500</v>
      </c>
      <c r="AR18" s="103">
        <f>AR19</f>
        <v>541500</v>
      </c>
      <c r="AS18" s="103">
        <f t="shared" si="29"/>
        <v>1837500</v>
      </c>
      <c r="AT18" s="103">
        <f t="shared" si="30"/>
        <v>12.464387464387464</v>
      </c>
      <c r="AV18" s="103">
        <f t="shared" si="31"/>
        <v>6028000</v>
      </c>
      <c r="AW18" s="103">
        <f t="shared" si="32"/>
        <v>40.889974223307554</v>
      </c>
      <c r="AY18" s="103">
        <f t="shared" si="33"/>
        <v>14742000</v>
      </c>
      <c r="AZ18" s="103">
        <f t="shared" si="34"/>
        <v>100</v>
      </c>
      <c r="BB18" s="102">
        <f t="shared" si="35"/>
        <v>0</v>
      </c>
      <c r="BC18" s="103">
        <f t="shared" si="36"/>
        <v>0</v>
      </c>
      <c r="BD18" s="103">
        <f t="shared" si="37"/>
        <v>14742000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9928000</v>
      </c>
      <c r="P19" s="121">
        <f>P20+P24+P28</f>
        <v>14742000</v>
      </c>
      <c r="Q19" s="122">
        <f>Q20+Q24+Q28</f>
        <v>16004000</v>
      </c>
      <c r="R19" s="123">
        <f>R20+R24+R28</f>
        <v>17323000</v>
      </c>
      <c r="S19" s="121">
        <f>S20+S24+S28</f>
        <v>14742000</v>
      </c>
      <c r="T19" s="121"/>
      <c r="U19" s="121">
        <f>U20+U24+U28</f>
        <v>1653000</v>
      </c>
      <c r="V19" s="121">
        <f>V20+V24+V28</f>
        <v>1116000</v>
      </c>
      <c r="W19" s="121">
        <f>W20+W24+W28</f>
        <v>1174000</v>
      </c>
      <c r="X19" s="121">
        <f t="shared" si="21"/>
        <v>3943000</v>
      </c>
      <c r="Y19" s="121">
        <f t="shared" si="22"/>
        <v>26.746710080043414</v>
      </c>
      <c r="AA19" s="121">
        <f>AA20+AA24+AA28</f>
        <v>1600000</v>
      </c>
      <c r="AB19" s="121">
        <f>AB20+AB24+AB28</f>
        <v>1700000</v>
      </c>
      <c r="AC19" s="121">
        <f>AC20+AC24+AC28</f>
        <v>1471000</v>
      </c>
      <c r="AD19" s="121">
        <f t="shared" si="23"/>
        <v>4771000</v>
      </c>
      <c r="AE19" s="121">
        <f t="shared" si="24"/>
        <v>32.363315696649032</v>
      </c>
      <c r="AG19" s="121">
        <f t="shared" si="25"/>
        <v>8714000</v>
      </c>
      <c r="AH19" s="121">
        <f t="shared" si="26"/>
        <v>59.110025776692446</v>
      </c>
      <c r="AJ19" s="121">
        <f>AJ20+AJ24+AJ28</f>
        <v>1398000</v>
      </c>
      <c r="AK19" s="121">
        <f>AK20+AK24+AK28</f>
        <v>1398000</v>
      </c>
      <c r="AL19" s="121">
        <f>AL20+AL24+AL28</f>
        <v>1394500</v>
      </c>
      <c r="AM19" s="121">
        <f t="shared" si="27"/>
        <v>4190500</v>
      </c>
      <c r="AN19" s="121">
        <f t="shared" si="28"/>
        <v>28.425586758920094</v>
      </c>
      <c r="AP19" s="121">
        <f>AP20+AP24+AP28</f>
        <v>684500</v>
      </c>
      <c r="AQ19" s="121">
        <f>AQ20+AQ24+AQ28</f>
        <v>611500</v>
      </c>
      <c r="AR19" s="121">
        <f>AR20+AR24+AR28</f>
        <v>541500</v>
      </c>
      <c r="AS19" s="121">
        <f t="shared" si="29"/>
        <v>1837500</v>
      </c>
      <c r="AT19" s="121">
        <f t="shared" si="30"/>
        <v>12.464387464387464</v>
      </c>
      <c r="AV19" s="121">
        <f t="shared" si="31"/>
        <v>6028000</v>
      </c>
      <c r="AW19" s="121">
        <f t="shared" si="32"/>
        <v>40.889974223307554</v>
      </c>
      <c r="AY19" s="121">
        <f t="shared" si="33"/>
        <v>14742000</v>
      </c>
      <c r="AZ19" s="121">
        <f t="shared" si="34"/>
        <v>100</v>
      </c>
      <c r="BB19" s="120">
        <f t="shared" si="35"/>
        <v>0</v>
      </c>
      <c r="BC19" s="121">
        <f t="shared" si="36"/>
        <v>0</v>
      </c>
      <c r="BD19" s="121">
        <f t="shared" si="37"/>
        <v>14742000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8340000</v>
      </c>
      <c r="P20" s="103">
        <f>P21+P22+P23</f>
        <v>12680000</v>
      </c>
      <c r="Q20" s="125">
        <f>Q21+Q22+Q23</f>
        <v>13823000</v>
      </c>
      <c r="R20" s="126">
        <f>R21+R22+R23</f>
        <v>14976000</v>
      </c>
      <c r="S20" s="103">
        <f>S21+S22+S23</f>
        <v>12680000</v>
      </c>
      <c r="T20" s="103"/>
      <c r="U20" s="103">
        <f>U21+U22+U23</f>
        <v>1418000</v>
      </c>
      <c r="V20" s="103">
        <f>V21+V22+V23</f>
        <v>939000</v>
      </c>
      <c r="W20" s="103">
        <f>W21+W22+W23</f>
        <v>933000</v>
      </c>
      <c r="X20" s="103">
        <f t="shared" si="21"/>
        <v>3290000</v>
      </c>
      <c r="Y20" s="103">
        <f t="shared" si="22"/>
        <v>25.946372239747635</v>
      </c>
      <c r="AA20" s="103">
        <f>AA21+AA22+AA23</f>
        <v>1426000</v>
      </c>
      <c r="AB20" s="103">
        <f>AB21+AB22+AB23</f>
        <v>1526000</v>
      </c>
      <c r="AC20" s="103">
        <f>AC21+AC22+AC23</f>
        <v>1296000</v>
      </c>
      <c r="AD20" s="103">
        <f t="shared" si="23"/>
        <v>4248000</v>
      </c>
      <c r="AE20" s="170">
        <f t="shared" ref="AE20:AE27" si="42">AD20/(P20/100)</f>
        <v>33.501577287066247</v>
      </c>
      <c r="AG20" s="103">
        <f t="shared" si="25"/>
        <v>7538000</v>
      </c>
      <c r="AH20" s="103">
        <f t="shared" si="26"/>
        <v>59.447949526813879</v>
      </c>
      <c r="AJ20" s="103">
        <f>AJ21+AJ22+AJ23</f>
        <v>1182000</v>
      </c>
      <c r="AK20" s="103">
        <f>AK21+AK22+AK23</f>
        <v>1182000</v>
      </c>
      <c r="AL20" s="103">
        <f>AL21+AL22+AL23</f>
        <v>1219000</v>
      </c>
      <c r="AM20" s="103">
        <f t="shared" si="27"/>
        <v>3583000</v>
      </c>
      <c r="AN20" s="170">
        <f t="shared" ref="AN20:AN27" si="43">AM20/(P20/100)</f>
        <v>28.257097791798106</v>
      </c>
      <c r="AP20" s="103">
        <f>AP21+AP22+AP23</f>
        <v>515000</v>
      </c>
      <c r="AQ20" s="103">
        <f>AQ21+AQ22+AQ23</f>
        <v>581000</v>
      </c>
      <c r="AR20" s="103">
        <f>AR21+AR22+AR23</f>
        <v>463000</v>
      </c>
      <c r="AS20" s="103">
        <f t="shared" si="29"/>
        <v>1559000</v>
      </c>
      <c r="AT20" s="170">
        <f t="shared" ref="AT20:AT27" si="44">AS20/(P20/100)</f>
        <v>12.294952681388013</v>
      </c>
      <c r="AV20" s="103">
        <f t="shared" si="31"/>
        <v>5142000</v>
      </c>
      <c r="AW20" s="103">
        <f t="shared" si="32"/>
        <v>40.552050473186121</v>
      </c>
      <c r="AY20" s="103">
        <f t="shared" si="33"/>
        <v>12680000</v>
      </c>
      <c r="AZ20" s="103">
        <f t="shared" si="34"/>
        <v>100</v>
      </c>
      <c r="BB20" s="102">
        <f t="shared" si="35"/>
        <v>0</v>
      </c>
      <c r="BC20" s="103">
        <f t="shared" si="36"/>
        <v>0</v>
      </c>
      <c r="BD20" s="103">
        <f t="shared" si="37"/>
        <v>12680000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8230000</v>
      </c>
      <c r="P21" s="117">
        <v>12470000</v>
      </c>
      <c r="Q21" s="117">
        <v>13600000</v>
      </c>
      <c r="R21" s="117">
        <v>14730000</v>
      </c>
      <c r="S21" s="117">
        <v>12470000</v>
      </c>
      <c r="T21" s="117"/>
      <c r="U21" s="160">
        <v>1406000</v>
      </c>
      <c r="V21" s="160">
        <v>927000</v>
      </c>
      <c r="W21" s="160">
        <v>920000</v>
      </c>
      <c r="X21" s="160">
        <f>U21+V21+W21</f>
        <v>3253000</v>
      </c>
      <c r="Y21" s="160">
        <f>X21/(S21/100)</f>
        <v>26.086607858861267</v>
      </c>
      <c r="Z21" s="73"/>
      <c r="AA21" s="160">
        <v>1400000</v>
      </c>
      <c r="AB21" s="160">
        <v>1500000</v>
      </c>
      <c r="AC21" s="160">
        <v>1270000</v>
      </c>
      <c r="AD21" s="160">
        <f>AA21+AB21+AC21</f>
        <v>4170000</v>
      </c>
      <c r="AE21" s="72">
        <f t="shared" si="42"/>
        <v>33.440256615878106</v>
      </c>
      <c r="AF21" s="73"/>
      <c r="AG21" s="160">
        <f>X21+AD21</f>
        <v>7423000</v>
      </c>
      <c r="AH21" s="160">
        <f>AG21/(S21/100)</f>
        <v>59.526864474739376</v>
      </c>
      <c r="AI21" s="73"/>
      <c r="AJ21" s="160">
        <v>1162000</v>
      </c>
      <c r="AK21" s="160">
        <v>1162000</v>
      </c>
      <c r="AL21" s="160">
        <v>1200000</v>
      </c>
      <c r="AM21" s="160">
        <f>AJ21+AK21+AL21</f>
        <v>3524000</v>
      </c>
      <c r="AN21" s="72">
        <f t="shared" si="43"/>
        <v>28.259823576583802</v>
      </c>
      <c r="AO21" s="73"/>
      <c r="AP21" s="160">
        <v>500000</v>
      </c>
      <c r="AQ21" s="160">
        <v>570000</v>
      </c>
      <c r="AR21" s="160">
        <v>453000</v>
      </c>
      <c r="AS21" s="160">
        <f t="shared" si="29"/>
        <v>1523000</v>
      </c>
      <c r="AT21" s="72">
        <f t="shared" si="44"/>
        <v>12.213311948676825</v>
      </c>
      <c r="AU21" s="73"/>
      <c r="AV21" s="160">
        <f t="shared" si="31"/>
        <v>5047000</v>
      </c>
      <c r="AW21" s="160">
        <f t="shared" si="32"/>
        <v>40.473135525260624</v>
      </c>
      <c r="AX21" s="73"/>
      <c r="AY21" s="160">
        <f t="shared" si="33"/>
        <v>12470000</v>
      </c>
      <c r="AZ21" s="160">
        <f t="shared" si="34"/>
        <v>100</v>
      </c>
      <c r="BA21" s="73"/>
      <c r="BB21" s="117">
        <f t="shared" si="35"/>
        <v>0</v>
      </c>
      <c r="BC21" s="117">
        <f t="shared" si="36"/>
        <v>0</v>
      </c>
      <c r="BD21" s="117">
        <f t="shared" si="37"/>
        <v>12470000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2</v>
      </c>
      <c r="L22" s="83"/>
      <c r="M22" s="77"/>
      <c r="N22" s="128" t="s">
        <v>70</v>
      </c>
      <c r="O22" s="117">
        <v>90000</v>
      </c>
      <c r="P22" s="117">
        <v>200000</v>
      </c>
      <c r="Q22" s="117">
        <v>210000</v>
      </c>
      <c r="R22" s="117">
        <v>230000</v>
      </c>
      <c r="S22" s="117">
        <v>200000</v>
      </c>
      <c r="T22" s="117"/>
      <c r="U22" s="160">
        <v>12000</v>
      </c>
      <c r="V22" s="160">
        <v>12000</v>
      </c>
      <c r="W22" s="160">
        <v>12000</v>
      </c>
      <c r="X22" s="160">
        <f t="shared" si="21"/>
        <v>36000</v>
      </c>
      <c r="Y22" s="160">
        <f t="shared" si="22"/>
        <v>18</v>
      </c>
      <c r="Z22" s="73"/>
      <c r="AA22" s="160">
        <v>25000</v>
      </c>
      <c r="AB22" s="160">
        <v>25000</v>
      </c>
      <c r="AC22" s="160">
        <v>25000</v>
      </c>
      <c r="AD22" s="160">
        <f>AA22+AB22+AC22</f>
        <v>75000</v>
      </c>
      <c r="AE22" s="72">
        <f t="shared" si="42"/>
        <v>37.5</v>
      </c>
      <c r="AF22" s="73"/>
      <c r="AG22" s="160">
        <f t="shared" si="25"/>
        <v>111000</v>
      </c>
      <c r="AH22" s="160">
        <f t="shared" si="26"/>
        <v>55.5</v>
      </c>
      <c r="AI22" s="73"/>
      <c r="AJ22" s="160">
        <v>19000</v>
      </c>
      <c r="AK22" s="160">
        <v>19000</v>
      </c>
      <c r="AL22" s="160">
        <v>18000</v>
      </c>
      <c r="AM22" s="160">
        <f t="shared" si="27"/>
        <v>56000</v>
      </c>
      <c r="AN22" s="72">
        <f t="shared" si="43"/>
        <v>28</v>
      </c>
      <c r="AO22" s="73"/>
      <c r="AP22" s="160">
        <v>13000</v>
      </c>
      <c r="AQ22" s="160">
        <v>10000</v>
      </c>
      <c r="AR22" s="160">
        <v>10000</v>
      </c>
      <c r="AS22" s="160">
        <f t="shared" si="29"/>
        <v>33000</v>
      </c>
      <c r="AT22" s="72">
        <f t="shared" si="44"/>
        <v>16.5</v>
      </c>
      <c r="AU22" s="73"/>
      <c r="AV22" s="160">
        <f t="shared" si="31"/>
        <v>89000</v>
      </c>
      <c r="AW22" s="160">
        <f t="shared" si="32"/>
        <v>44.5</v>
      </c>
      <c r="AX22" s="73"/>
      <c r="AY22" s="160">
        <f t="shared" si="33"/>
        <v>200000</v>
      </c>
      <c r="AZ22" s="160">
        <f t="shared" si="34"/>
        <v>100</v>
      </c>
      <c r="BA22" s="73"/>
      <c r="BB22" s="117">
        <f t="shared" si="35"/>
        <v>0</v>
      </c>
      <c r="BC22" s="117">
        <f t="shared" si="36"/>
        <v>0</v>
      </c>
      <c r="BD22" s="117">
        <f t="shared" si="37"/>
        <v>200000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4</v>
      </c>
      <c r="L23" s="83"/>
      <c r="M23" s="77"/>
      <c r="N23" s="128" t="s">
        <v>63</v>
      </c>
      <c r="O23" s="117">
        <v>20000</v>
      </c>
      <c r="P23" s="117">
        <v>10000</v>
      </c>
      <c r="Q23" s="117">
        <v>13000</v>
      </c>
      <c r="R23" s="117">
        <v>16000</v>
      </c>
      <c r="S23" s="117">
        <v>10000</v>
      </c>
      <c r="T23" s="117"/>
      <c r="U23" s="160"/>
      <c r="V23" s="160"/>
      <c r="W23" s="160">
        <v>1000</v>
      </c>
      <c r="X23" s="160">
        <f t="shared" si="21"/>
        <v>1000</v>
      </c>
      <c r="Y23" s="160">
        <f t="shared" si="22"/>
        <v>10</v>
      </c>
      <c r="Z23" s="73"/>
      <c r="AA23" s="160">
        <v>1000</v>
      </c>
      <c r="AB23" s="160">
        <v>1000</v>
      </c>
      <c r="AC23" s="160">
        <v>1000</v>
      </c>
      <c r="AD23" s="160">
        <f>AA23+AB23+AC23</f>
        <v>3000</v>
      </c>
      <c r="AE23" s="72">
        <f t="shared" si="42"/>
        <v>30</v>
      </c>
      <c r="AF23" s="73"/>
      <c r="AG23" s="160">
        <f t="shared" si="25"/>
        <v>4000</v>
      </c>
      <c r="AH23" s="160">
        <f t="shared" si="26"/>
        <v>40</v>
      </c>
      <c r="AI23" s="73"/>
      <c r="AJ23" s="160">
        <v>1000</v>
      </c>
      <c r="AK23" s="160">
        <v>1000</v>
      </c>
      <c r="AL23" s="160">
        <v>1000</v>
      </c>
      <c r="AM23" s="160">
        <f t="shared" si="27"/>
        <v>3000</v>
      </c>
      <c r="AN23" s="72">
        <f t="shared" si="43"/>
        <v>30</v>
      </c>
      <c r="AO23" s="73"/>
      <c r="AP23" s="160">
        <v>2000</v>
      </c>
      <c r="AQ23" s="160">
        <v>1000</v>
      </c>
      <c r="AR23" s="160"/>
      <c r="AS23" s="160">
        <f t="shared" si="29"/>
        <v>3000</v>
      </c>
      <c r="AT23" s="72">
        <f t="shared" si="44"/>
        <v>30</v>
      </c>
      <c r="AU23" s="73"/>
      <c r="AV23" s="160">
        <f t="shared" si="31"/>
        <v>6000</v>
      </c>
      <c r="AW23" s="160">
        <f t="shared" si="32"/>
        <v>60</v>
      </c>
      <c r="AX23" s="73"/>
      <c r="AY23" s="160">
        <f t="shared" si="33"/>
        <v>10000</v>
      </c>
      <c r="AZ23" s="160">
        <f t="shared" si="34"/>
        <v>100</v>
      </c>
      <c r="BA23" s="73"/>
      <c r="BB23" s="117">
        <f t="shared" si="35"/>
        <v>0</v>
      </c>
      <c r="BC23" s="117">
        <f t="shared" si="36"/>
        <v>0</v>
      </c>
      <c r="BD23" s="117">
        <f t="shared" si="37"/>
        <v>10000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64</v>
      </c>
      <c r="K24" s="82"/>
      <c r="L24" s="83"/>
      <c r="M24" s="77"/>
      <c r="N24" s="101" t="s">
        <v>65</v>
      </c>
      <c r="O24" s="103">
        <v>1438000</v>
      </c>
      <c r="P24" s="103">
        <f>P25+P26+P27</f>
        <v>1944000</v>
      </c>
      <c r="Q24" s="125">
        <f>Q25+Q26+Q27</f>
        <v>2051000</v>
      </c>
      <c r="R24" s="126">
        <f>R25+R26+R27</f>
        <v>2209000</v>
      </c>
      <c r="S24" s="103">
        <f>S25+S26+S27</f>
        <v>1944000</v>
      </c>
      <c r="T24" s="103"/>
      <c r="U24" s="103">
        <f>U25+U26+U27</f>
        <v>234000</v>
      </c>
      <c r="V24" s="103">
        <f>V25+V26+V27</f>
        <v>163000</v>
      </c>
      <c r="W24" s="103">
        <f>W25+W26+W27</f>
        <v>223000</v>
      </c>
      <c r="X24" s="103">
        <f t="shared" si="21"/>
        <v>620000</v>
      </c>
      <c r="Y24" s="103">
        <f t="shared" si="22"/>
        <v>31.893004115226336</v>
      </c>
      <c r="AA24" s="103">
        <f>AA25+AA26+AA27</f>
        <v>163000</v>
      </c>
      <c r="AB24" s="103">
        <f>AB25+AB26+AB27</f>
        <v>163000</v>
      </c>
      <c r="AC24" s="103">
        <f>AC25+AC26+AC27</f>
        <v>163000</v>
      </c>
      <c r="AD24" s="103">
        <f t="shared" si="23"/>
        <v>489000</v>
      </c>
      <c r="AE24" s="170">
        <f t="shared" si="42"/>
        <v>25.154320987654319</v>
      </c>
      <c r="AG24" s="103">
        <f t="shared" si="25"/>
        <v>1109000</v>
      </c>
      <c r="AH24" s="103">
        <f t="shared" si="26"/>
        <v>57.047325102880656</v>
      </c>
      <c r="AJ24" s="103">
        <f>AJ25+AJ26+AJ27</f>
        <v>206000</v>
      </c>
      <c r="AK24" s="103">
        <f>AK25+AK26+AK27</f>
        <v>206000</v>
      </c>
      <c r="AL24" s="103">
        <f>AL25+AL26+AL27</f>
        <v>165000</v>
      </c>
      <c r="AM24" s="103">
        <f t="shared" si="27"/>
        <v>577000</v>
      </c>
      <c r="AN24" s="170">
        <f t="shared" si="43"/>
        <v>29.681069958847736</v>
      </c>
      <c r="AP24" s="103">
        <f>AP25+AP26+AP27</f>
        <v>163000</v>
      </c>
      <c r="AQ24" s="103">
        <f>AQ25+AQ26+AQ27</f>
        <v>24000</v>
      </c>
      <c r="AR24" s="103">
        <f>AR25+AR26+AR27</f>
        <v>71000</v>
      </c>
      <c r="AS24" s="103">
        <f t="shared" si="29"/>
        <v>258000</v>
      </c>
      <c r="AT24" s="170">
        <f t="shared" si="44"/>
        <v>13.271604938271604</v>
      </c>
      <c r="AV24" s="103">
        <f t="shared" si="31"/>
        <v>835000</v>
      </c>
      <c r="AW24" s="103">
        <f t="shared" si="32"/>
        <v>42.952674897119344</v>
      </c>
      <c r="AY24" s="103">
        <f t="shared" si="33"/>
        <v>1944000</v>
      </c>
      <c r="AZ24" s="103">
        <f t="shared" si="34"/>
        <v>100</v>
      </c>
      <c r="BB24" s="102">
        <f t="shared" si="35"/>
        <v>0</v>
      </c>
      <c r="BC24" s="103">
        <f t="shared" si="36"/>
        <v>0</v>
      </c>
      <c r="BD24" s="103">
        <f t="shared" si="37"/>
        <v>1944000</v>
      </c>
      <c r="BE24" s="93"/>
    </row>
    <row r="25" spans="1:57" ht="24.95" customHeight="1" thickBot="1" x14ac:dyDescent="0.25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1</v>
      </c>
      <c r="L25" s="83"/>
      <c r="M25" s="77"/>
      <c r="N25" s="128" t="s">
        <v>62</v>
      </c>
      <c r="O25" s="117">
        <v>1410000</v>
      </c>
      <c r="P25" s="117">
        <v>1900000</v>
      </c>
      <c r="Q25" s="117">
        <v>2000000</v>
      </c>
      <c r="R25" s="117">
        <v>2156000</v>
      </c>
      <c r="S25" s="117">
        <v>1900000</v>
      </c>
      <c r="T25" s="117"/>
      <c r="U25" s="160">
        <v>232000</v>
      </c>
      <c r="V25" s="160">
        <v>160000</v>
      </c>
      <c r="W25" s="160">
        <v>219000</v>
      </c>
      <c r="X25" s="160">
        <f t="shared" si="21"/>
        <v>611000</v>
      </c>
      <c r="Y25" s="160">
        <f>X25/(S25/100)</f>
        <v>32.157894736842103</v>
      </c>
      <c r="Z25" s="73"/>
      <c r="AA25" s="160">
        <v>160000</v>
      </c>
      <c r="AB25" s="160">
        <v>160000</v>
      </c>
      <c r="AC25" s="160">
        <v>160000</v>
      </c>
      <c r="AD25" s="160">
        <f>AA25+AB25+AC25</f>
        <v>480000</v>
      </c>
      <c r="AE25" s="72">
        <f t="shared" si="42"/>
        <v>25.263157894736842</v>
      </c>
      <c r="AF25" s="73"/>
      <c r="AG25" s="160">
        <f>X25+AD25</f>
        <v>1091000</v>
      </c>
      <c r="AH25" s="160">
        <f>AG25/(S25/100)</f>
        <v>57.421052631578945</v>
      </c>
      <c r="AI25" s="73"/>
      <c r="AJ25" s="160">
        <v>200000</v>
      </c>
      <c r="AK25" s="160">
        <v>200000</v>
      </c>
      <c r="AL25" s="160">
        <v>160000</v>
      </c>
      <c r="AM25" s="160">
        <f t="shared" si="27"/>
        <v>560000</v>
      </c>
      <c r="AN25" s="72">
        <f t="shared" si="43"/>
        <v>29.473684210526315</v>
      </c>
      <c r="AO25" s="73"/>
      <c r="AP25" s="160">
        <v>160000</v>
      </c>
      <c r="AQ25" s="160">
        <v>21000</v>
      </c>
      <c r="AR25" s="160">
        <v>68000</v>
      </c>
      <c r="AS25" s="117">
        <f t="shared" si="29"/>
        <v>249000</v>
      </c>
      <c r="AT25" s="170">
        <f t="shared" si="44"/>
        <v>13.105263157894736</v>
      </c>
      <c r="AV25" s="117">
        <f>AM25+AS25</f>
        <v>809000</v>
      </c>
      <c r="AW25" s="117">
        <f>AV25/(S25/100)</f>
        <v>42.578947368421055</v>
      </c>
      <c r="AY25" s="117">
        <f>AG25+AV25</f>
        <v>1900000</v>
      </c>
      <c r="AZ25" s="117">
        <f>AY25/(S25/100)</f>
        <v>100</v>
      </c>
      <c r="BB25" s="117">
        <f t="shared" si="35"/>
        <v>0</v>
      </c>
      <c r="BC25" s="117">
        <f t="shared" si="36"/>
        <v>0</v>
      </c>
      <c r="BD25" s="117">
        <f t="shared" si="37"/>
        <v>1900000</v>
      </c>
      <c r="BE25" s="93"/>
    </row>
    <row r="26" spans="1:57" ht="24.95" customHeight="1" thickBot="1" x14ac:dyDescent="0.25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2</v>
      </c>
      <c r="L26" s="83"/>
      <c r="M26" s="77"/>
      <c r="N26" s="128" t="s">
        <v>70</v>
      </c>
      <c r="O26" s="117">
        <v>25000</v>
      </c>
      <c r="P26" s="117">
        <v>43000</v>
      </c>
      <c r="Q26" s="117">
        <v>50000</v>
      </c>
      <c r="R26" s="117">
        <v>52000</v>
      </c>
      <c r="S26" s="117">
        <v>43000</v>
      </c>
      <c r="T26" s="117"/>
      <c r="U26" s="160">
        <v>2000</v>
      </c>
      <c r="V26" s="160">
        <v>3000</v>
      </c>
      <c r="W26" s="160">
        <v>3000</v>
      </c>
      <c r="X26" s="160">
        <f t="shared" si="21"/>
        <v>8000</v>
      </c>
      <c r="Y26" s="160">
        <f>X26/(S26/100)</f>
        <v>18.604651162790699</v>
      </c>
      <c r="Z26" s="73"/>
      <c r="AA26" s="160">
        <v>3000</v>
      </c>
      <c r="AB26" s="160">
        <v>3000</v>
      </c>
      <c r="AC26" s="160">
        <v>3000</v>
      </c>
      <c r="AD26" s="160">
        <f>AA26+AB26+AC26</f>
        <v>9000</v>
      </c>
      <c r="AE26" s="72">
        <f t="shared" si="42"/>
        <v>20.930232558139537</v>
      </c>
      <c r="AF26" s="73"/>
      <c r="AG26" s="160">
        <f>X26+AD26</f>
        <v>17000</v>
      </c>
      <c r="AH26" s="160">
        <f>AG26/(S26/100)</f>
        <v>39.534883720930232</v>
      </c>
      <c r="AI26" s="73"/>
      <c r="AJ26" s="160">
        <v>6000</v>
      </c>
      <c r="AK26" s="160">
        <v>6000</v>
      </c>
      <c r="AL26" s="160">
        <v>5000</v>
      </c>
      <c r="AM26" s="160">
        <f t="shared" si="27"/>
        <v>17000</v>
      </c>
      <c r="AN26" s="72">
        <f t="shared" si="43"/>
        <v>39.534883720930232</v>
      </c>
      <c r="AO26" s="73"/>
      <c r="AP26" s="160">
        <v>3000</v>
      </c>
      <c r="AQ26" s="160">
        <v>3000</v>
      </c>
      <c r="AR26" s="160">
        <v>3000</v>
      </c>
      <c r="AS26" s="117">
        <f t="shared" si="29"/>
        <v>9000</v>
      </c>
      <c r="AT26" s="170">
        <f t="shared" si="44"/>
        <v>20.930232558139537</v>
      </c>
      <c r="AV26" s="117">
        <f>AM26+AS26</f>
        <v>26000</v>
      </c>
      <c r="AW26" s="117">
        <f>AV26/(S26/100)</f>
        <v>60.465116279069768</v>
      </c>
      <c r="AY26" s="117">
        <f>AG26+AV26</f>
        <v>43000</v>
      </c>
      <c r="AZ26" s="117">
        <f>AY26/(S26/100)</f>
        <v>100</v>
      </c>
      <c r="BB26" s="117">
        <f t="shared" si="35"/>
        <v>0</v>
      </c>
      <c r="BC26" s="117">
        <f t="shared" si="36"/>
        <v>0</v>
      </c>
      <c r="BD26" s="117">
        <f t="shared" si="37"/>
        <v>43000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4</v>
      </c>
      <c r="L27" s="83"/>
      <c r="M27" s="77"/>
      <c r="N27" s="128" t="s">
        <v>63</v>
      </c>
      <c r="O27" s="117">
        <v>3000</v>
      </c>
      <c r="P27" s="117">
        <v>1000</v>
      </c>
      <c r="Q27" s="117">
        <v>1000</v>
      </c>
      <c r="R27" s="117">
        <v>1000</v>
      </c>
      <c r="S27" s="117">
        <v>1000</v>
      </c>
      <c r="T27" s="117"/>
      <c r="U27" s="160"/>
      <c r="V27" s="160"/>
      <c r="W27" s="160">
        <v>1000</v>
      </c>
      <c r="X27" s="160">
        <f t="shared" si="21"/>
        <v>1000</v>
      </c>
      <c r="Y27" s="160">
        <f>X27/(S27/100)</f>
        <v>100</v>
      </c>
      <c r="Z27" s="73"/>
      <c r="AA27" s="160"/>
      <c r="AB27" s="160"/>
      <c r="AC27" s="160"/>
      <c r="AD27" s="160">
        <f>AA27+AB27+AC27</f>
        <v>0</v>
      </c>
      <c r="AE27" s="72">
        <f t="shared" si="42"/>
        <v>0</v>
      </c>
      <c r="AF27" s="73"/>
      <c r="AG27" s="160">
        <f>X27+AD27</f>
        <v>1000</v>
      </c>
      <c r="AH27" s="160">
        <f>AG27/(S27/100)</f>
        <v>100</v>
      </c>
      <c r="AI27" s="73"/>
      <c r="AJ27" s="160"/>
      <c r="AK27" s="160"/>
      <c r="AL27" s="160"/>
      <c r="AM27" s="160">
        <f t="shared" si="27"/>
        <v>0</v>
      </c>
      <c r="AN27" s="72">
        <f t="shared" si="43"/>
        <v>0</v>
      </c>
      <c r="AO27" s="73"/>
      <c r="AP27" s="160"/>
      <c r="AQ27" s="160"/>
      <c r="AR27" s="160"/>
      <c r="AS27" s="117">
        <f t="shared" si="29"/>
        <v>0</v>
      </c>
      <c r="AT27" s="170">
        <f t="shared" si="44"/>
        <v>0</v>
      </c>
      <c r="AV27" s="117">
        <f>AM27+AS27</f>
        <v>0</v>
      </c>
      <c r="AW27" s="117">
        <f>AV27/(S27/100)</f>
        <v>0</v>
      </c>
      <c r="AY27" s="117">
        <f>AG27+AV27</f>
        <v>1000</v>
      </c>
      <c r="AZ27" s="117">
        <f>AY27/(S27/100)</f>
        <v>100</v>
      </c>
      <c r="BB27" s="117">
        <f t="shared" si="35"/>
        <v>0</v>
      </c>
      <c r="BC27" s="117">
        <f t="shared" si="36"/>
        <v>0</v>
      </c>
      <c r="BD27" s="117">
        <f t="shared" si="37"/>
        <v>1000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124" t="s">
        <v>52</v>
      </c>
      <c r="K28" s="82"/>
      <c r="L28" s="83"/>
      <c r="M28" s="77"/>
      <c r="N28" s="101" t="s">
        <v>53</v>
      </c>
      <c r="O28" s="102">
        <v>150000</v>
      </c>
      <c r="P28" s="103">
        <f>P29+P30+P31+P32</f>
        <v>118000</v>
      </c>
      <c r="Q28" s="125">
        <f>Q29+Q30+Q31+Q32</f>
        <v>130000</v>
      </c>
      <c r="R28" s="126">
        <f>R29+R30+R31+R32</f>
        <v>138000</v>
      </c>
      <c r="S28" s="103">
        <f>S29+S30+S31+S32</f>
        <v>118000</v>
      </c>
      <c r="T28" s="103"/>
      <c r="U28" s="103">
        <f>U29+U30+U31+U32</f>
        <v>1000</v>
      </c>
      <c r="V28" s="103">
        <f>V29+V30+V31+V32</f>
        <v>14000</v>
      </c>
      <c r="W28" s="103">
        <f>W29+W30+W31+W32</f>
        <v>18000</v>
      </c>
      <c r="X28" s="103">
        <f t="shared" si="21"/>
        <v>33000</v>
      </c>
      <c r="Y28" s="103">
        <f t="shared" ref="Y28:Y55" si="45">X28/(S28/100)</f>
        <v>27.966101694915253</v>
      </c>
      <c r="AA28" s="103">
        <f>AA29+AA30+AA31+AA32</f>
        <v>11000</v>
      </c>
      <c r="AB28" s="103">
        <f>AB29+AB30+AB31+AB32</f>
        <v>11000</v>
      </c>
      <c r="AC28" s="103">
        <f>AC29+AC30+AC31+AC32</f>
        <v>12000</v>
      </c>
      <c r="AD28" s="103">
        <f t="shared" si="23"/>
        <v>34000</v>
      </c>
      <c r="AE28" s="103">
        <f>AD28/(S28/100)</f>
        <v>28.8135593220339</v>
      </c>
      <c r="AG28" s="103">
        <f t="shared" ref="AG28:AG55" si="46">X28+AD28</f>
        <v>67000</v>
      </c>
      <c r="AH28" s="103">
        <f t="shared" ref="AH28:AH55" si="47">AG28/(S28/100)</f>
        <v>56.779661016949156</v>
      </c>
      <c r="AJ28" s="103">
        <f>AJ29+AJ30+AJ31+AJ32</f>
        <v>10000</v>
      </c>
      <c r="AK28" s="103">
        <f>AK29+AK30+AK31+AK32</f>
        <v>10000</v>
      </c>
      <c r="AL28" s="103">
        <f>AL29+AL30+AL31+AL32</f>
        <v>10500</v>
      </c>
      <c r="AM28" s="103">
        <f t="shared" si="27"/>
        <v>30500</v>
      </c>
      <c r="AN28" s="103">
        <f>AM28/(S28/100)</f>
        <v>25.847457627118644</v>
      </c>
      <c r="AP28" s="103">
        <f>AP29+AP30+AP31+AP32</f>
        <v>6500</v>
      </c>
      <c r="AQ28" s="103">
        <f>AQ29+AQ30+AQ31+AQ32</f>
        <v>6500</v>
      </c>
      <c r="AR28" s="103">
        <f>AR29+AR30+AR31+AR32</f>
        <v>7500</v>
      </c>
      <c r="AS28" s="103">
        <f t="shared" si="29"/>
        <v>20500</v>
      </c>
      <c r="AT28" s="103">
        <f>AS28/(S28/100)</f>
        <v>17.372881355932204</v>
      </c>
      <c r="AV28" s="103">
        <f t="shared" ref="AV28:AV37" si="48">AM28+AS28</f>
        <v>51000</v>
      </c>
      <c r="AW28" s="103">
        <f t="shared" ref="AW28:AW55" si="49">AV28/(S28/100)</f>
        <v>43.220338983050844</v>
      </c>
      <c r="AY28" s="103">
        <f t="shared" si="33"/>
        <v>118000</v>
      </c>
      <c r="AZ28" s="103">
        <f t="shared" ref="AZ28:AZ55" si="50">AY28/(S28/100)</f>
        <v>100</v>
      </c>
      <c r="BB28" s="102">
        <f t="shared" si="35"/>
        <v>0</v>
      </c>
      <c r="BC28" s="103">
        <f t="shared" si="36"/>
        <v>0</v>
      </c>
      <c r="BD28" s="103">
        <f t="shared" si="37"/>
        <v>118000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2</v>
      </c>
      <c r="L29" s="83"/>
      <c r="M29" s="77"/>
      <c r="N29" s="128" t="s">
        <v>54</v>
      </c>
      <c r="O29" s="129">
        <v>20000</v>
      </c>
      <c r="P29" s="117">
        <v>19000</v>
      </c>
      <c r="Q29" s="117">
        <v>20000</v>
      </c>
      <c r="R29" s="117">
        <v>22000</v>
      </c>
      <c r="S29" s="117">
        <v>19000</v>
      </c>
      <c r="T29" s="117"/>
      <c r="U29" s="117"/>
      <c r="V29" s="117"/>
      <c r="W29" s="117">
        <v>5000</v>
      </c>
      <c r="X29" s="117">
        <f t="shared" si="21"/>
        <v>5000</v>
      </c>
      <c r="Y29" s="117">
        <f t="shared" si="45"/>
        <v>26.315789473684209</v>
      </c>
      <c r="AA29" s="117">
        <v>1500</v>
      </c>
      <c r="AB29" s="117">
        <v>1500</v>
      </c>
      <c r="AC29" s="117">
        <v>2000</v>
      </c>
      <c r="AD29" s="117">
        <f t="shared" si="23"/>
        <v>5000</v>
      </c>
      <c r="AE29" s="117">
        <f>AD29/(S29/100)</f>
        <v>26.315789473684209</v>
      </c>
      <c r="AG29" s="117">
        <f t="shared" si="46"/>
        <v>10000</v>
      </c>
      <c r="AH29" s="117">
        <f t="shared" si="47"/>
        <v>52.631578947368418</v>
      </c>
      <c r="AJ29" s="117">
        <v>1500</v>
      </c>
      <c r="AK29" s="117">
        <v>1500</v>
      </c>
      <c r="AL29" s="117">
        <v>2000</v>
      </c>
      <c r="AM29" s="117">
        <f t="shared" si="27"/>
        <v>5000</v>
      </c>
      <c r="AN29" s="117">
        <f>AM29/(S29/100)</f>
        <v>26.315789473684209</v>
      </c>
      <c r="AP29" s="117">
        <v>1000</v>
      </c>
      <c r="AQ29" s="117">
        <v>1000</v>
      </c>
      <c r="AR29" s="117">
        <v>2000</v>
      </c>
      <c r="AS29" s="117">
        <f t="shared" si="29"/>
        <v>4000</v>
      </c>
      <c r="AT29" s="117">
        <f>AS29/(S29/100)</f>
        <v>21.05263157894737</v>
      </c>
      <c r="AV29" s="117">
        <f t="shared" si="48"/>
        <v>9000</v>
      </c>
      <c r="AW29" s="117">
        <f t="shared" si="49"/>
        <v>47.368421052631582</v>
      </c>
      <c r="AY29" s="117">
        <f t="shared" si="33"/>
        <v>19000</v>
      </c>
      <c r="AZ29" s="117">
        <f t="shared" si="50"/>
        <v>100</v>
      </c>
      <c r="BB29" s="117">
        <f t="shared" si="35"/>
        <v>0</v>
      </c>
      <c r="BC29" s="117">
        <f t="shared" si="36"/>
        <v>0</v>
      </c>
      <c r="BD29" s="117">
        <f t="shared" si="37"/>
        <v>19000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3</v>
      </c>
      <c r="L30" s="83"/>
      <c r="M30" s="77"/>
      <c r="N30" s="128" t="s">
        <v>66</v>
      </c>
      <c r="O30" s="129">
        <v>110000</v>
      </c>
      <c r="P30" s="117">
        <v>90000</v>
      </c>
      <c r="Q30" s="117">
        <v>96000</v>
      </c>
      <c r="R30" s="117">
        <v>101000</v>
      </c>
      <c r="S30" s="117">
        <v>90000</v>
      </c>
      <c r="T30" s="117"/>
      <c r="U30" s="117"/>
      <c r="V30" s="117">
        <v>13000</v>
      </c>
      <c r="W30" s="117">
        <v>11000</v>
      </c>
      <c r="X30" s="117">
        <f t="shared" si="21"/>
        <v>24000</v>
      </c>
      <c r="Y30" s="117">
        <f t="shared" si="45"/>
        <v>26.666666666666668</v>
      </c>
      <c r="AA30" s="117">
        <v>9000</v>
      </c>
      <c r="AB30" s="117">
        <v>9000</v>
      </c>
      <c r="AC30" s="117">
        <v>9000</v>
      </c>
      <c r="AD30" s="117">
        <f t="shared" si="23"/>
        <v>27000</v>
      </c>
      <c r="AE30" s="117">
        <f>AD30/(S30/100)</f>
        <v>30</v>
      </c>
      <c r="AG30" s="117">
        <f t="shared" si="46"/>
        <v>51000</v>
      </c>
      <c r="AH30" s="117">
        <f t="shared" si="47"/>
        <v>56.666666666666664</v>
      </c>
      <c r="AJ30" s="117">
        <v>8000</v>
      </c>
      <c r="AK30" s="117">
        <v>8000</v>
      </c>
      <c r="AL30" s="117">
        <v>8000</v>
      </c>
      <c r="AM30" s="117">
        <f t="shared" si="27"/>
        <v>24000</v>
      </c>
      <c r="AN30" s="117">
        <f>AM30/(S30/100)</f>
        <v>26.666666666666668</v>
      </c>
      <c r="AP30" s="117">
        <v>5000</v>
      </c>
      <c r="AQ30" s="117">
        <v>5000</v>
      </c>
      <c r="AR30" s="117">
        <v>5000</v>
      </c>
      <c r="AS30" s="117">
        <f t="shared" si="29"/>
        <v>15000</v>
      </c>
      <c r="AT30" s="117">
        <f>AS30/(S30/100)</f>
        <v>16.666666666666668</v>
      </c>
      <c r="AV30" s="117">
        <f t="shared" si="48"/>
        <v>39000</v>
      </c>
      <c r="AW30" s="117">
        <f t="shared" si="49"/>
        <v>43.333333333333336</v>
      </c>
      <c r="AY30" s="117">
        <f t="shared" si="33"/>
        <v>90000</v>
      </c>
      <c r="AZ30" s="117">
        <f t="shared" si="50"/>
        <v>100</v>
      </c>
      <c r="BB30" s="117">
        <f t="shared" si="35"/>
        <v>0</v>
      </c>
      <c r="BC30" s="117">
        <f t="shared" si="36"/>
        <v>0</v>
      </c>
      <c r="BD30" s="117">
        <f t="shared" si="37"/>
        <v>90000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81"/>
      <c r="J31" s="78"/>
      <c r="K31" s="127">
        <v>5</v>
      </c>
      <c r="L31" s="83"/>
      <c r="M31" s="77"/>
      <c r="N31" s="128" t="s">
        <v>55</v>
      </c>
      <c r="O31" s="129">
        <v>5000</v>
      </c>
      <c r="P31" s="117">
        <v>3000</v>
      </c>
      <c r="Q31" s="117">
        <v>8000</v>
      </c>
      <c r="R31" s="117">
        <v>9000</v>
      </c>
      <c r="S31" s="117">
        <v>3000</v>
      </c>
      <c r="T31" s="117"/>
      <c r="U31" s="160">
        <v>1000</v>
      </c>
      <c r="V31" s="160">
        <v>1000</v>
      </c>
      <c r="W31" s="160">
        <v>1000</v>
      </c>
      <c r="X31" s="160">
        <f t="shared" si="21"/>
        <v>3000</v>
      </c>
      <c r="Y31" s="160">
        <f t="shared" si="45"/>
        <v>100</v>
      </c>
      <c r="Z31" s="73"/>
      <c r="AA31" s="160"/>
      <c r="AB31" s="160"/>
      <c r="AC31" s="160"/>
      <c r="AD31" s="160">
        <f t="shared" si="23"/>
        <v>0</v>
      </c>
      <c r="AE31" s="160">
        <f>AD31/(S31/100)</f>
        <v>0</v>
      </c>
      <c r="AF31" s="73"/>
      <c r="AG31" s="160">
        <f t="shared" si="46"/>
        <v>3000</v>
      </c>
      <c r="AH31" s="160">
        <f t="shared" si="47"/>
        <v>100</v>
      </c>
      <c r="AI31" s="73"/>
      <c r="AJ31" s="160"/>
      <c r="AK31" s="160"/>
      <c r="AL31" s="160"/>
      <c r="AM31" s="160">
        <f t="shared" si="27"/>
        <v>0</v>
      </c>
      <c r="AN31" s="160">
        <f>AM31/(S31/100)</f>
        <v>0</v>
      </c>
      <c r="AO31" s="73"/>
      <c r="AP31" s="160"/>
      <c r="AQ31" s="160"/>
      <c r="AR31" s="160"/>
      <c r="AS31" s="160">
        <f t="shared" si="29"/>
        <v>0</v>
      </c>
      <c r="AT31" s="160">
        <f>AS31/(S31/100)</f>
        <v>0</v>
      </c>
      <c r="AU31" s="73"/>
      <c r="AV31" s="160">
        <f t="shared" si="48"/>
        <v>0</v>
      </c>
      <c r="AW31" s="160">
        <f t="shared" si="49"/>
        <v>0</v>
      </c>
      <c r="AX31" s="73"/>
      <c r="AY31" s="160">
        <f t="shared" si="33"/>
        <v>3000</v>
      </c>
      <c r="AZ31" s="160">
        <f t="shared" si="50"/>
        <v>100</v>
      </c>
      <c r="BA31" s="73"/>
      <c r="BB31" s="160">
        <f t="shared" si="35"/>
        <v>0</v>
      </c>
      <c r="BC31" s="117">
        <f t="shared" si="36"/>
        <v>0</v>
      </c>
      <c r="BD31" s="117">
        <f t="shared" si="37"/>
        <v>3000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81"/>
      <c r="J32" s="78"/>
      <c r="K32" s="127">
        <v>7</v>
      </c>
      <c r="L32" s="83"/>
      <c r="M32" s="77"/>
      <c r="N32" s="128" t="s">
        <v>56</v>
      </c>
      <c r="O32" s="129">
        <v>15000</v>
      </c>
      <c r="P32" s="117">
        <v>6000</v>
      </c>
      <c r="Q32" s="117">
        <v>6000</v>
      </c>
      <c r="R32" s="117">
        <v>6000</v>
      </c>
      <c r="S32" s="117">
        <v>6000</v>
      </c>
      <c r="T32" s="117"/>
      <c r="U32" s="117"/>
      <c r="V32" s="117"/>
      <c r="W32" s="117">
        <v>1000</v>
      </c>
      <c r="X32" s="117">
        <f t="shared" si="21"/>
        <v>1000</v>
      </c>
      <c r="Y32" s="117">
        <f t="shared" si="45"/>
        <v>16.666666666666668</v>
      </c>
      <c r="AA32" s="117">
        <v>500</v>
      </c>
      <c r="AB32" s="117">
        <v>500</v>
      </c>
      <c r="AC32" s="117">
        <v>1000</v>
      </c>
      <c r="AD32" s="117">
        <f t="shared" si="23"/>
        <v>2000</v>
      </c>
      <c r="AE32" s="117">
        <f>AD32/(S32/100)</f>
        <v>33.333333333333336</v>
      </c>
      <c r="AG32" s="117">
        <f t="shared" si="46"/>
        <v>3000</v>
      </c>
      <c r="AH32" s="117">
        <f t="shared" si="47"/>
        <v>50</v>
      </c>
      <c r="AJ32" s="117">
        <v>500</v>
      </c>
      <c r="AK32" s="117">
        <v>500</v>
      </c>
      <c r="AL32" s="117">
        <v>500</v>
      </c>
      <c r="AM32" s="117">
        <f t="shared" si="27"/>
        <v>1500</v>
      </c>
      <c r="AN32" s="117">
        <f>AM32/(S32/100)</f>
        <v>25</v>
      </c>
      <c r="AP32" s="117">
        <v>500</v>
      </c>
      <c r="AQ32" s="117">
        <v>500</v>
      </c>
      <c r="AR32" s="117">
        <v>500</v>
      </c>
      <c r="AS32" s="117">
        <f t="shared" si="29"/>
        <v>1500</v>
      </c>
      <c r="AT32" s="117">
        <f>AS32/(S32/100)</f>
        <v>25</v>
      </c>
      <c r="AV32" s="117">
        <f t="shared" si="48"/>
        <v>3000</v>
      </c>
      <c r="AW32" s="117">
        <f t="shared" si="49"/>
        <v>50</v>
      </c>
      <c r="AY32" s="117">
        <f t="shared" si="33"/>
        <v>6000</v>
      </c>
      <c r="AZ32" s="117">
        <f t="shared" si="50"/>
        <v>100</v>
      </c>
      <c r="BB32" s="117">
        <f t="shared" si="35"/>
        <v>0</v>
      </c>
      <c r="BC32" s="117">
        <f t="shared" si="36"/>
        <v>0</v>
      </c>
      <c r="BD32" s="117">
        <f t="shared" si="37"/>
        <v>6000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104"/>
      <c r="H33" s="106" t="s">
        <v>49</v>
      </c>
      <c r="I33" s="107"/>
      <c r="J33" s="108"/>
      <c r="K33" s="109"/>
      <c r="L33" s="110"/>
      <c r="M33" s="111"/>
      <c r="N33" s="112" t="s">
        <v>50</v>
      </c>
      <c r="O33" s="113">
        <v>711000</v>
      </c>
      <c r="P33" s="114">
        <f>P34</f>
        <v>783000</v>
      </c>
      <c r="Q33" s="115">
        <f>Q34</f>
        <v>789000</v>
      </c>
      <c r="R33" s="116">
        <f>R34</f>
        <v>795000</v>
      </c>
      <c r="S33" s="114">
        <f>S34</f>
        <v>783000</v>
      </c>
      <c r="T33" s="114"/>
      <c r="U33" s="114">
        <f>U34</f>
        <v>0</v>
      </c>
      <c r="V33" s="114">
        <f>V34</f>
        <v>1000</v>
      </c>
      <c r="W33" s="114">
        <f>W34</f>
        <v>314000</v>
      </c>
      <c r="X33" s="114">
        <f>SUM(U33:W33)</f>
        <v>315000</v>
      </c>
      <c r="Y33" s="114">
        <f t="shared" si="45"/>
        <v>40.229885057471265</v>
      </c>
      <c r="AA33" s="114">
        <f>AA34</f>
        <v>59000</v>
      </c>
      <c r="AB33" s="114">
        <f>AB34</f>
        <v>59000</v>
      </c>
      <c r="AC33" s="114">
        <f>AC34</f>
        <v>60000</v>
      </c>
      <c r="AD33" s="114">
        <f>SUM(AA33:AC33)</f>
        <v>178000</v>
      </c>
      <c r="AE33" s="114">
        <f t="shared" ref="AE33:AE55" si="51">AD33/(S33/100)</f>
        <v>22.733077905491697</v>
      </c>
      <c r="AG33" s="114">
        <f t="shared" si="46"/>
        <v>493000</v>
      </c>
      <c r="AH33" s="114">
        <f t="shared" si="47"/>
        <v>62.962962962962962</v>
      </c>
      <c r="AJ33" s="114">
        <f>AJ34</f>
        <v>59000</v>
      </c>
      <c r="AK33" s="114">
        <f>AK34</f>
        <v>95500</v>
      </c>
      <c r="AL33" s="114">
        <f>AL34</f>
        <v>51500</v>
      </c>
      <c r="AM33" s="114">
        <f>SUM(AJ33:AL33)</f>
        <v>206000</v>
      </c>
      <c r="AN33" s="114">
        <f t="shared" ref="AN33:AN55" si="52">AM33/(S33/100)</f>
        <v>26.309067688378033</v>
      </c>
      <c r="AP33" s="114">
        <f>AP34</f>
        <v>70000</v>
      </c>
      <c r="AQ33" s="114">
        <f>AQ34</f>
        <v>14000</v>
      </c>
      <c r="AR33" s="114">
        <f>AR34</f>
        <v>0</v>
      </c>
      <c r="AS33" s="114">
        <f>SUM(AP33:AR33)</f>
        <v>84000</v>
      </c>
      <c r="AT33" s="114">
        <f t="shared" ref="AT33:AT55" si="53">AS33/(S33/100)</f>
        <v>10.727969348659004</v>
      </c>
      <c r="AV33" s="114">
        <f t="shared" si="48"/>
        <v>290000</v>
      </c>
      <c r="AW33" s="114">
        <f t="shared" si="49"/>
        <v>37.037037037037038</v>
      </c>
      <c r="AY33" s="114">
        <f t="shared" si="33"/>
        <v>783000</v>
      </c>
      <c r="AZ33" s="114">
        <f t="shared" si="50"/>
        <v>100</v>
      </c>
      <c r="BB33" s="114">
        <f t="shared" si="35"/>
        <v>0</v>
      </c>
      <c r="BC33" s="117">
        <f t="shared" si="36"/>
        <v>0</v>
      </c>
      <c r="BD33" s="114">
        <f t="shared" si="37"/>
        <v>783000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118">
        <v>2</v>
      </c>
      <c r="J34" s="78"/>
      <c r="K34" s="82"/>
      <c r="L34" s="83"/>
      <c r="M34" s="77"/>
      <c r="N34" s="119" t="s">
        <v>51</v>
      </c>
      <c r="O34" s="120">
        <v>711000</v>
      </c>
      <c r="P34" s="121">
        <f>P35+P38+P40</f>
        <v>783000</v>
      </c>
      <c r="Q34" s="122">
        <f>Q35+Q38+Q40</f>
        <v>789000</v>
      </c>
      <c r="R34" s="123">
        <f>R35+R38+R40</f>
        <v>795000</v>
      </c>
      <c r="S34" s="121">
        <f>S35+S38+S40</f>
        <v>783000</v>
      </c>
      <c r="T34" s="121"/>
      <c r="U34" s="121">
        <f>U35+U38+U40</f>
        <v>0</v>
      </c>
      <c r="V34" s="121">
        <f>V35+V38+V40</f>
        <v>1000</v>
      </c>
      <c r="W34" s="121">
        <f>W35+W38+W40</f>
        <v>314000</v>
      </c>
      <c r="X34" s="121">
        <f>SUM(U34:W34)</f>
        <v>315000</v>
      </c>
      <c r="Y34" s="121">
        <f t="shared" si="45"/>
        <v>40.229885057471265</v>
      </c>
      <c r="AA34" s="121">
        <f>AA35+AA38+AA40</f>
        <v>59000</v>
      </c>
      <c r="AB34" s="121">
        <f>AB35+AB38+AB40</f>
        <v>59000</v>
      </c>
      <c r="AC34" s="121">
        <f>AC35+AC38+AC40</f>
        <v>60000</v>
      </c>
      <c r="AD34" s="121">
        <f>SUM(AA34:AC34)</f>
        <v>178000</v>
      </c>
      <c r="AE34" s="121">
        <f t="shared" si="51"/>
        <v>22.733077905491697</v>
      </c>
      <c r="AG34" s="121">
        <f t="shared" si="46"/>
        <v>493000</v>
      </c>
      <c r="AH34" s="121">
        <f t="shared" si="47"/>
        <v>62.962962962962962</v>
      </c>
      <c r="AJ34" s="121">
        <f>AJ35+AJ38+AJ40</f>
        <v>59000</v>
      </c>
      <c r="AK34" s="121">
        <f>AK35+AK38+AK40</f>
        <v>95500</v>
      </c>
      <c r="AL34" s="121">
        <f>AL35+AL38+AL40</f>
        <v>51500</v>
      </c>
      <c r="AM34" s="121">
        <f>SUM(AJ34:AL34)</f>
        <v>206000</v>
      </c>
      <c r="AN34" s="121">
        <f t="shared" si="52"/>
        <v>26.309067688378033</v>
      </c>
      <c r="AP34" s="121">
        <f>AP35+AP38+AP40</f>
        <v>70000</v>
      </c>
      <c r="AQ34" s="121">
        <f>AQ35+AQ38+AQ40</f>
        <v>14000</v>
      </c>
      <c r="AR34" s="121">
        <f>AR35+AR38+AR40</f>
        <v>0</v>
      </c>
      <c r="AS34" s="121">
        <f>SUM(AP34:AR34)</f>
        <v>84000</v>
      </c>
      <c r="AT34" s="121">
        <f t="shared" si="53"/>
        <v>10.727969348659004</v>
      </c>
      <c r="AV34" s="121">
        <f t="shared" si="48"/>
        <v>290000</v>
      </c>
      <c r="AW34" s="121">
        <f t="shared" si="49"/>
        <v>37.037037037037038</v>
      </c>
      <c r="AY34" s="121">
        <f>AY35+AY38+AY40</f>
        <v>783000</v>
      </c>
      <c r="AZ34" s="121">
        <f t="shared" si="50"/>
        <v>100</v>
      </c>
      <c r="BB34" s="121">
        <f t="shared" si="35"/>
        <v>0</v>
      </c>
      <c r="BC34" s="117">
        <f t="shared" si="36"/>
        <v>0</v>
      </c>
      <c r="BD34" s="121">
        <f t="shared" si="37"/>
        <v>783000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124" t="s">
        <v>60</v>
      </c>
      <c r="K35" s="82"/>
      <c r="L35" s="83"/>
      <c r="M35" s="77"/>
      <c r="N35" s="101" t="s">
        <v>61</v>
      </c>
      <c r="O35" s="102">
        <v>684000</v>
      </c>
      <c r="P35" s="103">
        <f>P36+P37</f>
        <v>760000</v>
      </c>
      <c r="Q35" s="125">
        <f>Q36+Q37</f>
        <v>765000</v>
      </c>
      <c r="R35" s="126">
        <f>R36+R37</f>
        <v>770000</v>
      </c>
      <c r="S35" s="103">
        <f>S36+S37</f>
        <v>760000</v>
      </c>
      <c r="T35" s="103"/>
      <c r="U35" s="103">
        <f>U36+U37</f>
        <v>0</v>
      </c>
      <c r="V35" s="103">
        <f>V36+V37</f>
        <v>1000</v>
      </c>
      <c r="W35" s="103">
        <f>W36+W37</f>
        <v>307000</v>
      </c>
      <c r="X35" s="103">
        <f>SUM(U35:W35)</f>
        <v>308000</v>
      </c>
      <c r="Y35" s="103">
        <f t="shared" si="45"/>
        <v>40.526315789473685</v>
      </c>
      <c r="AA35" s="103">
        <f>AA36+AA37</f>
        <v>56000</v>
      </c>
      <c r="AB35" s="103">
        <f>AB36+AB37</f>
        <v>56000</v>
      </c>
      <c r="AC35" s="103">
        <f>AC36+AC37</f>
        <v>56000</v>
      </c>
      <c r="AD35" s="103">
        <f>SUM(AA35:AC35)</f>
        <v>168000</v>
      </c>
      <c r="AE35" s="103">
        <f t="shared" si="51"/>
        <v>22.105263157894736</v>
      </c>
      <c r="AG35" s="103">
        <f t="shared" si="46"/>
        <v>476000</v>
      </c>
      <c r="AH35" s="103">
        <f t="shared" si="47"/>
        <v>62.631578947368418</v>
      </c>
      <c r="AJ35" s="103">
        <f>AJ36+AJ37</f>
        <v>56000</v>
      </c>
      <c r="AK35" s="103">
        <f>AK36+AK37</f>
        <v>93500</v>
      </c>
      <c r="AL35" s="103">
        <f>AL36+AL37</f>
        <v>50500</v>
      </c>
      <c r="AM35" s="103">
        <f>SUM(AJ35:AL35)</f>
        <v>200000</v>
      </c>
      <c r="AN35" s="103">
        <f t="shared" si="52"/>
        <v>26.315789473684209</v>
      </c>
      <c r="AP35" s="103">
        <f>AP36+AP37</f>
        <v>70000</v>
      </c>
      <c r="AQ35" s="103">
        <f>AQ36+AQ37</f>
        <v>14000</v>
      </c>
      <c r="AR35" s="103">
        <f>AR36+AR37</f>
        <v>0</v>
      </c>
      <c r="AS35" s="103">
        <f>SUM(AP35:AR35)</f>
        <v>84000</v>
      </c>
      <c r="AT35" s="103">
        <f t="shared" si="53"/>
        <v>11.052631578947368</v>
      </c>
      <c r="AV35" s="103">
        <f t="shared" si="48"/>
        <v>284000</v>
      </c>
      <c r="AW35" s="103">
        <f t="shared" si="49"/>
        <v>37.368421052631582</v>
      </c>
      <c r="AY35" s="103">
        <f t="shared" ref="AY35:AY55" si="54">AG35+AV35</f>
        <v>760000</v>
      </c>
      <c r="AZ35" s="103">
        <f t="shared" si="50"/>
        <v>100</v>
      </c>
      <c r="BB35" s="103">
        <f t="shared" si="35"/>
        <v>0</v>
      </c>
      <c r="BC35" s="117">
        <f t="shared" si="36"/>
        <v>0</v>
      </c>
      <c r="BD35" s="103">
        <f t="shared" si="37"/>
        <v>760000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78"/>
      <c r="K36" s="127">
        <v>1</v>
      </c>
      <c r="L36" s="83"/>
      <c r="M36" s="77"/>
      <c r="N36" s="128" t="s">
        <v>62</v>
      </c>
      <c r="O36" s="129">
        <v>670000</v>
      </c>
      <c r="P36" s="117">
        <v>750000</v>
      </c>
      <c r="Q36" s="117">
        <v>755000</v>
      </c>
      <c r="R36" s="117">
        <v>760000</v>
      </c>
      <c r="S36" s="117">
        <v>750000</v>
      </c>
      <c r="T36" s="117"/>
      <c r="U36" s="117"/>
      <c r="V36" s="117">
        <v>1000</v>
      </c>
      <c r="W36" s="117">
        <v>303000</v>
      </c>
      <c r="X36" s="117">
        <f>SUM(U36:W36)</f>
        <v>304000</v>
      </c>
      <c r="Y36" s="117">
        <f t="shared" si="45"/>
        <v>40.533333333333331</v>
      </c>
      <c r="AA36" s="117">
        <v>55000</v>
      </c>
      <c r="AB36" s="117">
        <v>55000</v>
      </c>
      <c r="AC36" s="117">
        <v>55000</v>
      </c>
      <c r="AD36" s="117">
        <f>SUM(AA36:AC36)</f>
        <v>165000</v>
      </c>
      <c r="AE36" s="117">
        <f t="shared" si="51"/>
        <v>22</v>
      </c>
      <c r="AG36" s="117">
        <f t="shared" si="46"/>
        <v>469000</v>
      </c>
      <c r="AH36" s="117">
        <f t="shared" si="47"/>
        <v>62.533333333333331</v>
      </c>
      <c r="AJ36" s="117">
        <v>55000</v>
      </c>
      <c r="AK36" s="117">
        <v>92500</v>
      </c>
      <c r="AL36" s="117">
        <v>49500</v>
      </c>
      <c r="AM36" s="117">
        <f>SUM(AJ36:AL36)</f>
        <v>197000</v>
      </c>
      <c r="AN36" s="117">
        <f t="shared" si="52"/>
        <v>26.266666666666666</v>
      </c>
      <c r="AP36" s="117">
        <v>70000</v>
      </c>
      <c r="AQ36" s="117">
        <v>14000</v>
      </c>
      <c r="AR36" s="117"/>
      <c r="AS36" s="117">
        <f>SUM(AP36:AR36)</f>
        <v>84000</v>
      </c>
      <c r="AT36" s="117">
        <f t="shared" si="53"/>
        <v>11.2</v>
      </c>
      <c r="AV36" s="117">
        <f t="shared" si="48"/>
        <v>281000</v>
      </c>
      <c r="AW36" s="117">
        <f t="shared" si="49"/>
        <v>37.466666666666669</v>
      </c>
      <c r="AY36" s="117">
        <f t="shared" si="54"/>
        <v>750000</v>
      </c>
      <c r="AZ36" s="117">
        <f t="shared" si="50"/>
        <v>100</v>
      </c>
      <c r="BB36" s="117">
        <f t="shared" si="35"/>
        <v>0</v>
      </c>
      <c r="BC36" s="117">
        <f t="shared" si="36"/>
        <v>0</v>
      </c>
      <c r="BD36" s="117">
        <f t="shared" si="37"/>
        <v>750000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4</v>
      </c>
      <c r="L37" s="83"/>
      <c r="M37" s="77"/>
      <c r="N37" s="128" t="s">
        <v>63</v>
      </c>
      <c r="O37" s="129">
        <v>14000</v>
      </c>
      <c r="P37" s="117">
        <v>10000</v>
      </c>
      <c r="Q37" s="117">
        <v>10000</v>
      </c>
      <c r="R37" s="117">
        <v>10000</v>
      </c>
      <c r="S37" s="117">
        <v>10000</v>
      </c>
      <c r="T37" s="117"/>
      <c r="U37" s="117"/>
      <c r="V37" s="117"/>
      <c r="W37" s="117">
        <v>4000</v>
      </c>
      <c r="X37" s="117">
        <f>SUM(U37:W37)</f>
        <v>4000</v>
      </c>
      <c r="Y37" s="117">
        <f t="shared" si="45"/>
        <v>40</v>
      </c>
      <c r="AA37" s="117">
        <v>1000</v>
      </c>
      <c r="AB37" s="117">
        <v>1000</v>
      </c>
      <c r="AC37" s="117">
        <v>1000</v>
      </c>
      <c r="AD37" s="117">
        <f>SUM(AA37:AC37)</f>
        <v>3000</v>
      </c>
      <c r="AE37" s="117">
        <f t="shared" si="51"/>
        <v>30</v>
      </c>
      <c r="AG37" s="117">
        <f t="shared" si="46"/>
        <v>7000</v>
      </c>
      <c r="AH37" s="117">
        <f t="shared" si="47"/>
        <v>70</v>
      </c>
      <c r="AJ37" s="117">
        <v>1000</v>
      </c>
      <c r="AK37" s="117">
        <v>1000</v>
      </c>
      <c r="AL37" s="117">
        <v>1000</v>
      </c>
      <c r="AM37" s="117">
        <f>SUM(AJ37:AL37)</f>
        <v>3000</v>
      </c>
      <c r="AN37" s="117">
        <f t="shared" si="52"/>
        <v>30</v>
      </c>
      <c r="AP37" s="117"/>
      <c r="AQ37" s="117"/>
      <c r="AR37" s="117"/>
      <c r="AS37" s="117">
        <f>SUM(AP37:AR37)</f>
        <v>0</v>
      </c>
      <c r="AT37" s="117">
        <f t="shared" si="53"/>
        <v>0</v>
      </c>
      <c r="AV37" s="117">
        <f t="shared" si="48"/>
        <v>3000</v>
      </c>
      <c r="AW37" s="117">
        <f t="shared" si="49"/>
        <v>30</v>
      </c>
      <c r="AY37" s="117">
        <f t="shared" si="54"/>
        <v>10000</v>
      </c>
      <c r="AZ37" s="117">
        <f t="shared" si="50"/>
        <v>100</v>
      </c>
      <c r="BB37" s="117">
        <f t="shared" si="35"/>
        <v>0</v>
      </c>
      <c r="BC37" s="117">
        <f t="shared" si="36"/>
        <v>0</v>
      </c>
      <c r="BD37" s="117">
        <f t="shared" si="37"/>
        <v>10000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24" t="s">
        <v>64</v>
      </c>
      <c r="K38" s="82"/>
      <c r="L38" s="83"/>
      <c r="M38" s="77"/>
      <c r="N38" s="101" t="s">
        <v>65</v>
      </c>
      <c r="O38" s="102">
        <v>5000</v>
      </c>
      <c r="P38" s="103">
        <f>P39</f>
        <v>1000</v>
      </c>
      <c r="Q38" s="125">
        <f>Q39</f>
        <v>1000</v>
      </c>
      <c r="R38" s="126">
        <f>R39</f>
        <v>1000</v>
      </c>
      <c r="S38" s="103">
        <f>S39</f>
        <v>1000</v>
      </c>
      <c r="T38" s="103"/>
      <c r="U38" s="103">
        <f>U39</f>
        <v>0</v>
      </c>
      <c r="V38" s="103">
        <f>V39</f>
        <v>0</v>
      </c>
      <c r="W38" s="103">
        <f>W39</f>
        <v>1000</v>
      </c>
      <c r="X38" s="103">
        <f>X39</f>
        <v>1000</v>
      </c>
      <c r="Y38" s="103">
        <f t="shared" si="45"/>
        <v>100</v>
      </c>
      <c r="AA38" s="103">
        <f>AA39</f>
        <v>0</v>
      </c>
      <c r="AB38" s="103">
        <f>AB39</f>
        <v>0</v>
      </c>
      <c r="AC38" s="103">
        <f>AC39</f>
        <v>0</v>
      </c>
      <c r="AD38" s="103">
        <f>AD39</f>
        <v>0</v>
      </c>
      <c r="AE38" s="103">
        <f t="shared" si="51"/>
        <v>0</v>
      </c>
      <c r="AG38" s="103">
        <f t="shared" si="46"/>
        <v>1000</v>
      </c>
      <c r="AH38" s="103">
        <f t="shared" si="47"/>
        <v>100</v>
      </c>
      <c r="AJ38" s="103">
        <f>AJ39</f>
        <v>0</v>
      </c>
      <c r="AK38" s="103">
        <f>AK39</f>
        <v>0</v>
      </c>
      <c r="AL38" s="103">
        <f>AL39</f>
        <v>0</v>
      </c>
      <c r="AM38" s="103">
        <f>AM39</f>
        <v>0</v>
      </c>
      <c r="AN38" s="103">
        <f t="shared" si="52"/>
        <v>0</v>
      </c>
      <c r="AP38" s="103">
        <f>AP39</f>
        <v>0</v>
      </c>
      <c r="AQ38" s="103">
        <f>AQ39</f>
        <v>0</v>
      </c>
      <c r="AR38" s="103">
        <f>AR39</f>
        <v>0</v>
      </c>
      <c r="AS38" s="103">
        <f>AS39</f>
        <v>0</v>
      </c>
      <c r="AT38" s="103">
        <f t="shared" si="53"/>
        <v>0</v>
      </c>
      <c r="AV38" s="103">
        <f>AV39</f>
        <v>0</v>
      </c>
      <c r="AW38" s="103">
        <f t="shared" si="49"/>
        <v>0</v>
      </c>
      <c r="AY38" s="103">
        <f t="shared" si="54"/>
        <v>1000</v>
      </c>
      <c r="AZ38" s="103">
        <f t="shared" si="50"/>
        <v>100</v>
      </c>
      <c r="BB38" s="103">
        <f t="shared" si="35"/>
        <v>0</v>
      </c>
      <c r="BC38" s="117">
        <f t="shared" si="36"/>
        <v>0</v>
      </c>
      <c r="BD38" s="103">
        <f t="shared" si="37"/>
        <v>1000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4</v>
      </c>
      <c r="L39" s="83"/>
      <c r="M39" s="77"/>
      <c r="N39" s="128" t="s">
        <v>63</v>
      </c>
      <c r="O39" s="129">
        <v>5000</v>
      </c>
      <c r="P39" s="117">
        <v>1000</v>
      </c>
      <c r="Q39" s="117">
        <v>1000</v>
      </c>
      <c r="R39" s="117">
        <v>1000</v>
      </c>
      <c r="S39" s="117">
        <v>1000</v>
      </c>
      <c r="T39" s="117"/>
      <c r="U39" s="117"/>
      <c r="V39" s="117"/>
      <c r="W39" s="117">
        <v>1000</v>
      </c>
      <c r="X39" s="117">
        <f>SUM(U39:W39)</f>
        <v>1000</v>
      </c>
      <c r="Y39" s="117">
        <f t="shared" si="45"/>
        <v>100</v>
      </c>
      <c r="AA39" s="117"/>
      <c r="AB39" s="117"/>
      <c r="AC39" s="117"/>
      <c r="AD39" s="117">
        <f>SUM(AA39:AC39)</f>
        <v>0</v>
      </c>
      <c r="AE39" s="117">
        <f t="shared" si="51"/>
        <v>0</v>
      </c>
      <c r="AG39" s="117">
        <f t="shared" si="46"/>
        <v>1000</v>
      </c>
      <c r="AH39" s="117">
        <f t="shared" si="47"/>
        <v>100</v>
      </c>
      <c r="AJ39" s="117"/>
      <c r="AK39" s="117"/>
      <c r="AL39" s="117"/>
      <c r="AM39" s="117">
        <f>SUM(AJ39:AL39)</f>
        <v>0</v>
      </c>
      <c r="AN39" s="117">
        <f t="shared" si="52"/>
        <v>0</v>
      </c>
      <c r="AP39" s="117"/>
      <c r="AQ39" s="117"/>
      <c r="AR39" s="117"/>
      <c r="AS39" s="117">
        <f>SUM(AP39:AR39)</f>
        <v>0</v>
      </c>
      <c r="AT39" s="117">
        <f t="shared" si="53"/>
        <v>0</v>
      </c>
      <c r="AV39" s="117">
        <f t="shared" ref="AV39:AV55" si="55">AM39+AS39</f>
        <v>0</v>
      </c>
      <c r="AW39" s="117">
        <f t="shared" si="49"/>
        <v>0</v>
      </c>
      <c r="AY39" s="117">
        <f t="shared" si="54"/>
        <v>1000</v>
      </c>
      <c r="AZ39" s="117">
        <f t="shared" si="50"/>
        <v>100</v>
      </c>
      <c r="BB39" s="117">
        <f t="shared" si="35"/>
        <v>0</v>
      </c>
      <c r="BC39" s="117">
        <f t="shared" si="36"/>
        <v>0</v>
      </c>
      <c r="BD39" s="117">
        <f t="shared" si="37"/>
        <v>1000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124" t="s">
        <v>52</v>
      </c>
      <c r="K40" s="82"/>
      <c r="L40" s="83"/>
      <c r="M40" s="77"/>
      <c r="N40" s="101" t="s">
        <v>53</v>
      </c>
      <c r="O40" s="102">
        <v>22000</v>
      </c>
      <c r="P40" s="103">
        <f>P41+P42+P43</f>
        <v>22000</v>
      </c>
      <c r="Q40" s="125">
        <f>Q41+Q42+Q43</f>
        <v>23000</v>
      </c>
      <c r="R40" s="126">
        <f>R41+R42+R43</f>
        <v>24000</v>
      </c>
      <c r="S40" s="103">
        <f>S41+S42+S43</f>
        <v>22000</v>
      </c>
      <c r="T40" s="103"/>
      <c r="U40" s="103">
        <f>U41+U42+U43</f>
        <v>0</v>
      </c>
      <c r="V40" s="103">
        <f>V41+V42+V43</f>
        <v>0</v>
      </c>
      <c r="W40" s="103">
        <f>W41+W42+W43</f>
        <v>6000</v>
      </c>
      <c r="X40" s="103">
        <f>X41+X42+X43</f>
        <v>6000</v>
      </c>
      <c r="Y40" s="103">
        <f t="shared" si="45"/>
        <v>27.272727272727273</v>
      </c>
      <c r="AA40" s="103">
        <f>AA41+AA42+AA43</f>
        <v>3000</v>
      </c>
      <c r="AB40" s="103">
        <f>AB41+AB42+AB43</f>
        <v>3000</v>
      </c>
      <c r="AC40" s="103">
        <f>AC41+AC42+AC43</f>
        <v>4000</v>
      </c>
      <c r="AD40" s="103">
        <f>AD41+AD42+AD43</f>
        <v>10000</v>
      </c>
      <c r="AE40" s="103">
        <f t="shared" si="51"/>
        <v>45.454545454545453</v>
      </c>
      <c r="AG40" s="103">
        <f>X40+AD40</f>
        <v>16000</v>
      </c>
      <c r="AH40" s="103">
        <f t="shared" si="47"/>
        <v>72.727272727272734</v>
      </c>
      <c r="AJ40" s="103">
        <f>AJ41+AJ42+AJ43</f>
        <v>3000</v>
      </c>
      <c r="AK40" s="103">
        <f>AK41+AK42+AK43</f>
        <v>2000</v>
      </c>
      <c r="AL40" s="103">
        <f>AL41+AL42+AL43</f>
        <v>1000</v>
      </c>
      <c r="AM40" s="103">
        <f>AM41+AM42+AM43</f>
        <v>6000</v>
      </c>
      <c r="AN40" s="103">
        <f t="shared" si="52"/>
        <v>27.272727272727273</v>
      </c>
      <c r="AP40" s="103">
        <f>AP41+AP42+AP43</f>
        <v>0</v>
      </c>
      <c r="AQ40" s="103">
        <f>AQ41+AQ42+AQ43</f>
        <v>0</v>
      </c>
      <c r="AR40" s="103">
        <f>AR41+AR42+AR43</f>
        <v>0</v>
      </c>
      <c r="AS40" s="103">
        <f>AS41+AS42+AS43</f>
        <v>0</v>
      </c>
      <c r="AT40" s="103">
        <f t="shared" si="53"/>
        <v>0</v>
      </c>
      <c r="AV40" s="103">
        <f t="shared" si="55"/>
        <v>6000</v>
      </c>
      <c r="AW40" s="103">
        <f t="shared" si="49"/>
        <v>27.272727272727273</v>
      </c>
      <c r="AY40" s="103">
        <f t="shared" si="54"/>
        <v>22000</v>
      </c>
      <c r="AZ40" s="103">
        <f t="shared" si="50"/>
        <v>100</v>
      </c>
      <c r="BB40" s="103">
        <f t="shared" si="35"/>
        <v>0</v>
      </c>
      <c r="BC40" s="117">
        <f t="shared" si="36"/>
        <v>0</v>
      </c>
      <c r="BD40" s="103">
        <f t="shared" si="37"/>
        <v>22000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78"/>
      <c r="K41" s="127">
        <v>2</v>
      </c>
      <c r="L41" s="83"/>
      <c r="M41" s="77"/>
      <c r="N41" s="128" t="s">
        <v>54</v>
      </c>
      <c r="O41" s="129">
        <v>10000</v>
      </c>
      <c r="P41" s="117">
        <v>7000</v>
      </c>
      <c r="Q41" s="117">
        <v>8000</v>
      </c>
      <c r="R41" s="117">
        <v>9000</v>
      </c>
      <c r="S41" s="117">
        <v>7000</v>
      </c>
      <c r="T41" s="117"/>
      <c r="U41" s="117"/>
      <c r="V41" s="117"/>
      <c r="W41" s="117">
        <v>2000</v>
      </c>
      <c r="X41" s="117">
        <f>SUM(U41:W41)</f>
        <v>2000</v>
      </c>
      <c r="Y41" s="117">
        <f t="shared" si="45"/>
        <v>28.571428571428573</v>
      </c>
      <c r="AA41" s="117">
        <v>1000</v>
      </c>
      <c r="AB41" s="117">
        <v>1000</v>
      </c>
      <c r="AC41" s="117">
        <v>1000</v>
      </c>
      <c r="AD41" s="117">
        <f>SUM(AA41:AC41)</f>
        <v>3000</v>
      </c>
      <c r="AE41" s="117">
        <f t="shared" si="51"/>
        <v>42.857142857142854</v>
      </c>
      <c r="AG41" s="117">
        <f t="shared" si="46"/>
        <v>5000</v>
      </c>
      <c r="AH41" s="117">
        <f t="shared" si="47"/>
        <v>71.428571428571431</v>
      </c>
      <c r="AJ41" s="117">
        <v>1000</v>
      </c>
      <c r="AK41" s="117"/>
      <c r="AL41" s="117">
        <v>1000</v>
      </c>
      <c r="AM41" s="117">
        <f>SUM(AJ41:AL41)</f>
        <v>2000</v>
      </c>
      <c r="AN41" s="117">
        <f t="shared" si="52"/>
        <v>28.571428571428573</v>
      </c>
      <c r="AP41" s="117"/>
      <c r="AQ41" s="117"/>
      <c r="AR41" s="117"/>
      <c r="AS41" s="117">
        <f>SUM(AP41:AR41)</f>
        <v>0</v>
      </c>
      <c r="AT41" s="117">
        <f t="shared" si="53"/>
        <v>0</v>
      </c>
      <c r="AV41" s="117">
        <f t="shared" si="55"/>
        <v>2000</v>
      </c>
      <c r="AW41" s="117">
        <f t="shared" si="49"/>
        <v>28.571428571428573</v>
      </c>
      <c r="AY41" s="117">
        <f t="shared" si="54"/>
        <v>7000</v>
      </c>
      <c r="AZ41" s="117">
        <f t="shared" si="50"/>
        <v>100</v>
      </c>
      <c r="BB41" s="117">
        <f t="shared" si="35"/>
        <v>0</v>
      </c>
      <c r="BC41" s="117">
        <f t="shared" si="36"/>
        <v>0</v>
      </c>
      <c r="BD41" s="117">
        <f t="shared" si="37"/>
        <v>7000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79"/>
      <c r="H42" s="80"/>
      <c r="I42" s="81"/>
      <c r="J42" s="78"/>
      <c r="K42" s="127">
        <v>5</v>
      </c>
      <c r="L42" s="83"/>
      <c r="M42" s="77"/>
      <c r="N42" s="128" t="s">
        <v>55</v>
      </c>
      <c r="O42" s="129">
        <v>2000</v>
      </c>
      <c r="P42" s="117">
        <v>10000</v>
      </c>
      <c r="Q42" s="117">
        <v>10000</v>
      </c>
      <c r="R42" s="117">
        <v>10000</v>
      </c>
      <c r="S42" s="117">
        <v>10000</v>
      </c>
      <c r="T42" s="117"/>
      <c r="U42" s="117"/>
      <c r="V42" s="117"/>
      <c r="W42" s="117">
        <v>3000</v>
      </c>
      <c r="X42" s="117">
        <f>SUM(U42:W42)</f>
        <v>3000</v>
      </c>
      <c r="Y42" s="117">
        <f t="shared" si="45"/>
        <v>30</v>
      </c>
      <c r="AA42" s="117">
        <v>1000</v>
      </c>
      <c r="AB42" s="117">
        <v>1000</v>
      </c>
      <c r="AC42" s="117">
        <v>2000</v>
      </c>
      <c r="AD42" s="117">
        <f>SUM(AA42:AC42)</f>
        <v>4000</v>
      </c>
      <c r="AE42" s="117">
        <f t="shared" si="51"/>
        <v>40</v>
      </c>
      <c r="AG42" s="117">
        <f t="shared" si="46"/>
        <v>7000</v>
      </c>
      <c r="AH42" s="117">
        <f t="shared" si="47"/>
        <v>70</v>
      </c>
      <c r="AJ42" s="117">
        <v>1000</v>
      </c>
      <c r="AK42" s="117">
        <v>2000</v>
      </c>
      <c r="AL42" s="117"/>
      <c r="AM42" s="117">
        <f>SUM(AJ42:AL42)</f>
        <v>3000</v>
      </c>
      <c r="AN42" s="117">
        <f t="shared" si="52"/>
        <v>30</v>
      </c>
      <c r="AP42" s="117"/>
      <c r="AQ42" s="117"/>
      <c r="AR42" s="117"/>
      <c r="AS42" s="117">
        <f>SUM(AP42:AR42)</f>
        <v>0</v>
      </c>
      <c r="AT42" s="117">
        <f t="shared" si="53"/>
        <v>0</v>
      </c>
      <c r="AV42" s="117">
        <f t="shared" si="55"/>
        <v>3000</v>
      </c>
      <c r="AW42" s="117">
        <f t="shared" si="49"/>
        <v>30</v>
      </c>
      <c r="AY42" s="117">
        <f t="shared" si="54"/>
        <v>10000</v>
      </c>
      <c r="AZ42" s="117">
        <f t="shared" si="50"/>
        <v>100</v>
      </c>
      <c r="BB42" s="117">
        <f t="shared" si="35"/>
        <v>0</v>
      </c>
      <c r="BC42" s="117">
        <f t="shared" si="36"/>
        <v>0</v>
      </c>
      <c r="BD42" s="117">
        <f t="shared" si="37"/>
        <v>10000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81"/>
      <c r="J43" s="78"/>
      <c r="K43" s="127">
        <v>7</v>
      </c>
      <c r="L43" s="83"/>
      <c r="M43" s="77"/>
      <c r="N43" s="128" t="s">
        <v>56</v>
      </c>
      <c r="O43" s="129">
        <v>10000</v>
      </c>
      <c r="P43" s="117">
        <v>5000</v>
      </c>
      <c r="Q43" s="117">
        <v>5000</v>
      </c>
      <c r="R43" s="117">
        <v>5000</v>
      </c>
      <c r="S43" s="117">
        <v>5000</v>
      </c>
      <c r="T43" s="117"/>
      <c r="U43" s="117"/>
      <c r="V43" s="117"/>
      <c r="W43" s="117">
        <v>1000</v>
      </c>
      <c r="X43" s="117">
        <f>SUM(U43:W43)</f>
        <v>1000</v>
      </c>
      <c r="Y43" s="117">
        <f t="shared" si="45"/>
        <v>20</v>
      </c>
      <c r="AA43" s="117">
        <v>1000</v>
      </c>
      <c r="AB43" s="117">
        <v>1000</v>
      </c>
      <c r="AC43" s="117">
        <v>1000</v>
      </c>
      <c r="AD43" s="117">
        <f>SUM(AA43:AC43)</f>
        <v>3000</v>
      </c>
      <c r="AE43" s="117">
        <f t="shared" si="51"/>
        <v>60</v>
      </c>
      <c r="AG43" s="117">
        <f t="shared" si="46"/>
        <v>4000</v>
      </c>
      <c r="AH43" s="117">
        <f t="shared" si="47"/>
        <v>80</v>
      </c>
      <c r="AJ43" s="117">
        <v>1000</v>
      </c>
      <c r="AK43" s="117"/>
      <c r="AL43" s="117"/>
      <c r="AM43" s="117">
        <f>SUM(AJ43:AL43)</f>
        <v>1000</v>
      </c>
      <c r="AN43" s="117">
        <f t="shared" si="52"/>
        <v>20</v>
      </c>
      <c r="AP43" s="117"/>
      <c r="AQ43" s="117"/>
      <c r="AR43" s="117"/>
      <c r="AS43" s="117">
        <f>SUM(AP43:AR43)</f>
        <v>0</v>
      </c>
      <c r="AT43" s="117">
        <f t="shared" si="53"/>
        <v>0</v>
      </c>
      <c r="AV43" s="117">
        <f t="shared" si="55"/>
        <v>1000</v>
      </c>
      <c r="AW43" s="117">
        <f t="shared" si="49"/>
        <v>20</v>
      </c>
      <c r="AY43" s="117">
        <f t="shared" si="54"/>
        <v>5000</v>
      </c>
      <c r="AZ43" s="117">
        <f t="shared" si="50"/>
        <v>100</v>
      </c>
      <c r="BB43" s="117">
        <f t="shared" si="35"/>
        <v>0</v>
      </c>
      <c r="BC43" s="117">
        <f t="shared" si="36"/>
        <v>0</v>
      </c>
      <c r="BD43" s="117">
        <f t="shared" si="37"/>
        <v>5000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104"/>
      <c r="H44" s="130" t="s">
        <v>57</v>
      </c>
      <c r="I44" s="131"/>
      <c r="J44" s="132"/>
      <c r="K44" s="133"/>
      <c r="L44" s="134"/>
      <c r="M44" s="135"/>
      <c r="N44" s="136" t="s">
        <v>58</v>
      </c>
      <c r="O44" s="137">
        <v>65000</v>
      </c>
      <c r="P44" s="139">
        <f>P45</f>
        <v>157000</v>
      </c>
      <c r="Q44" s="138">
        <f>Q45</f>
        <v>158000</v>
      </c>
      <c r="R44" s="175">
        <f>R45</f>
        <v>169000</v>
      </c>
      <c r="S44" s="139">
        <f>S45</f>
        <v>157000</v>
      </c>
      <c r="T44" s="139"/>
      <c r="U44" s="139">
        <f>U45</f>
        <v>0</v>
      </c>
      <c r="V44" s="139">
        <f>V45</f>
        <v>0</v>
      </c>
      <c r="W44" s="139">
        <f>W45</f>
        <v>25000</v>
      </c>
      <c r="X44" s="139">
        <f>SUM(U44:W44)</f>
        <v>25000</v>
      </c>
      <c r="Y44" s="139">
        <f t="shared" si="45"/>
        <v>15.923566878980891</v>
      </c>
      <c r="AA44" s="139">
        <f>AA45</f>
        <v>15000</v>
      </c>
      <c r="AB44" s="139">
        <f>AB45</f>
        <v>15000</v>
      </c>
      <c r="AC44" s="139">
        <f>AC45</f>
        <v>16000</v>
      </c>
      <c r="AD44" s="139">
        <f>SUM(AA44:AC44)</f>
        <v>46000</v>
      </c>
      <c r="AE44" s="139">
        <f t="shared" si="51"/>
        <v>29.29936305732484</v>
      </c>
      <c r="AG44" s="139">
        <f t="shared" si="46"/>
        <v>71000</v>
      </c>
      <c r="AH44" s="139">
        <f t="shared" si="47"/>
        <v>45.222929936305732</v>
      </c>
      <c r="AJ44" s="139">
        <f>AJ45</f>
        <v>12000</v>
      </c>
      <c r="AK44" s="139">
        <f>AK45</f>
        <v>15000</v>
      </c>
      <c r="AL44" s="139">
        <f>AL45</f>
        <v>15000</v>
      </c>
      <c r="AM44" s="139">
        <f>SUM(AJ44:AL44)</f>
        <v>42000</v>
      </c>
      <c r="AN44" s="139">
        <f t="shared" si="52"/>
        <v>26.751592356687897</v>
      </c>
      <c r="AP44" s="139">
        <f>AP45</f>
        <v>36000</v>
      </c>
      <c r="AQ44" s="139">
        <f>AQ45</f>
        <v>8000</v>
      </c>
      <c r="AR44" s="139">
        <f>AR45</f>
        <v>0</v>
      </c>
      <c r="AS44" s="139">
        <f>SUM(AP44:AR44)</f>
        <v>44000</v>
      </c>
      <c r="AT44" s="139">
        <f t="shared" si="53"/>
        <v>28.02547770700637</v>
      </c>
      <c r="AV44" s="139">
        <f t="shared" si="55"/>
        <v>86000</v>
      </c>
      <c r="AW44" s="139">
        <f t="shared" si="49"/>
        <v>54.777070063694268</v>
      </c>
      <c r="AY44" s="139">
        <f t="shared" si="54"/>
        <v>157000</v>
      </c>
      <c r="AZ44" s="139">
        <f t="shared" si="50"/>
        <v>100</v>
      </c>
      <c r="BB44" s="139">
        <f t="shared" si="35"/>
        <v>0</v>
      </c>
      <c r="BC44" s="139">
        <f t="shared" ref="BC44:BC49" si="56">BB44/(P44/100)</f>
        <v>0</v>
      </c>
      <c r="BD44" s="139">
        <f t="shared" si="37"/>
        <v>157000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118">
        <v>2</v>
      </c>
      <c r="J45" s="78"/>
      <c r="K45" s="82"/>
      <c r="L45" s="83"/>
      <c r="M45" s="77"/>
      <c r="N45" s="119" t="s">
        <v>51</v>
      </c>
      <c r="O45" s="120">
        <v>65000</v>
      </c>
      <c r="P45" s="121">
        <f>P46+P48</f>
        <v>157000</v>
      </c>
      <c r="Q45" s="121">
        <f>Q46+Q48</f>
        <v>158000</v>
      </c>
      <c r="R45" s="121">
        <f>R46+R48</f>
        <v>169000</v>
      </c>
      <c r="S45" s="121">
        <f>S46+S48</f>
        <v>157000</v>
      </c>
      <c r="T45" s="121"/>
      <c r="U45" s="121">
        <f>U46+U48</f>
        <v>0</v>
      </c>
      <c r="V45" s="121">
        <f>V46+V48</f>
        <v>0</v>
      </c>
      <c r="W45" s="121">
        <f>W46+W48</f>
        <v>25000</v>
      </c>
      <c r="X45" s="121">
        <f>X47</f>
        <v>20000</v>
      </c>
      <c r="Y45" s="121">
        <f t="shared" si="45"/>
        <v>12.738853503184714</v>
      </c>
      <c r="AA45" s="121">
        <f>AA46+AA48</f>
        <v>15000</v>
      </c>
      <c r="AB45" s="121">
        <f>AB46+AB48</f>
        <v>15000</v>
      </c>
      <c r="AC45" s="121">
        <f>AC46+AC48</f>
        <v>16000</v>
      </c>
      <c r="AD45" s="121">
        <f>AD46+AD48</f>
        <v>46000</v>
      </c>
      <c r="AE45" s="121">
        <f t="shared" si="51"/>
        <v>29.29936305732484</v>
      </c>
      <c r="AG45" s="121">
        <f t="shared" si="46"/>
        <v>66000</v>
      </c>
      <c r="AH45" s="121">
        <f t="shared" si="47"/>
        <v>42.038216560509554</v>
      </c>
      <c r="AJ45" s="121">
        <f>AJ46+AJ48</f>
        <v>12000</v>
      </c>
      <c r="AK45" s="121">
        <f>AK46+AK48</f>
        <v>15000</v>
      </c>
      <c r="AL45" s="121">
        <f>AL46+AL48</f>
        <v>15000</v>
      </c>
      <c r="AM45" s="121">
        <f>AM46+AM48</f>
        <v>42000</v>
      </c>
      <c r="AN45" s="121">
        <f t="shared" si="52"/>
        <v>26.751592356687897</v>
      </c>
      <c r="AP45" s="121">
        <f>AP46+AP48</f>
        <v>36000</v>
      </c>
      <c r="AQ45" s="121">
        <f>AQ46+AQ48</f>
        <v>8000</v>
      </c>
      <c r="AR45" s="121">
        <f>AR46+AR48</f>
        <v>0</v>
      </c>
      <c r="AS45" s="121">
        <f>AS46+AS48</f>
        <v>44000</v>
      </c>
      <c r="AT45" s="121">
        <f t="shared" si="53"/>
        <v>28.02547770700637</v>
      </c>
      <c r="AV45" s="121">
        <f t="shared" si="55"/>
        <v>86000</v>
      </c>
      <c r="AW45" s="121">
        <f t="shared" si="49"/>
        <v>54.777070063694268</v>
      </c>
      <c r="AY45" s="121">
        <f t="shared" si="54"/>
        <v>152000</v>
      </c>
      <c r="AZ45" s="121">
        <f t="shared" si="50"/>
        <v>96.815286624203821</v>
      </c>
      <c r="BB45" s="121">
        <f t="shared" si="35"/>
        <v>5000</v>
      </c>
      <c r="BC45" s="121">
        <f t="shared" si="56"/>
        <v>3.1847133757961785</v>
      </c>
      <c r="BD45" s="121">
        <f t="shared" si="37"/>
        <v>152000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124" t="s">
        <v>60</v>
      </c>
      <c r="K46" s="82"/>
      <c r="L46" s="83"/>
      <c r="M46" s="77"/>
      <c r="N46" s="101" t="s">
        <v>61</v>
      </c>
      <c r="O46" s="102">
        <v>60000</v>
      </c>
      <c r="P46" s="103">
        <f>P47</f>
        <v>150000</v>
      </c>
      <c r="Q46" s="103">
        <f>Q47</f>
        <v>150000</v>
      </c>
      <c r="R46" s="103">
        <f>R47</f>
        <v>160000</v>
      </c>
      <c r="S46" s="103">
        <f>S47</f>
        <v>150000</v>
      </c>
      <c r="T46" s="103"/>
      <c r="U46" s="103">
        <f>U47</f>
        <v>0</v>
      </c>
      <c r="V46" s="103">
        <f>V47</f>
        <v>0</v>
      </c>
      <c r="W46" s="103">
        <f>W47</f>
        <v>20000</v>
      </c>
      <c r="X46" s="103">
        <f>SUM(U46:W46)</f>
        <v>20000</v>
      </c>
      <c r="Y46" s="103">
        <f t="shared" si="45"/>
        <v>13.333333333333334</v>
      </c>
      <c r="AA46" s="103">
        <f>AA47</f>
        <v>15000</v>
      </c>
      <c r="AB46" s="103">
        <f>AB47</f>
        <v>15000</v>
      </c>
      <c r="AC46" s="103">
        <f>AC47</f>
        <v>15000</v>
      </c>
      <c r="AD46" s="103">
        <f>SUM(AA46:AC46)</f>
        <v>45000</v>
      </c>
      <c r="AE46" s="103">
        <f t="shared" si="51"/>
        <v>30</v>
      </c>
      <c r="AG46" s="103">
        <f t="shared" si="46"/>
        <v>65000</v>
      </c>
      <c r="AH46" s="103">
        <f t="shared" si="47"/>
        <v>43.333333333333336</v>
      </c>
      <c r="AJ46" s="103">
        <f>AJ47</f>
        <v>11000</v>
      </c>
      <c r="AK46" s="103">
        <f>AK47</f>
        <v>15000</v>
      </c>
      <c r="AL46" s="103">
        <f>AL47</f>
        <v>15000</v>
      </c>
      <c r="AM46" s="103">
        <f>SUM(AJ46:AL46)</f>
        <v>41000</v>
      </c>
      <c r="AN46" s="103">
        <f t="shared" si="52"/>
        <v>27.333333333333332</v>
      </c>
      <c r="AP46" s="103">
        <f>AP47</f>
        <v>36000</v>
      </c>
      <c r="AQ46" s="103">
        <f>AQ47</f>
        <v>8000</v>
      </c>
      <c r="AR46" s="103">
        <f>AR47</f>
        <v>0</v>
      </c>
      <c r="AS46" s="103">
        <f>SUM(AP46:AR46)</f>
        <v>44000</v>
      </c>
      <c r="AT46" s="103">
        <f t="shared" si="53"/>
        <v>29.333333333333332</v>
      </c>
      <c r="AV46" s="103">
        <f t="shared" si="55"/>
        <v>85000</v>
      </c>
      <c r="AW46" s="103">
        <f t="shared" si="49"/>
        <v>56.666666666666664</v>
      </c>
      <c r="AY46" s="103">
        <f t="shared" si="54"/>
        <v>150000</v>
      </c>
      <c r="AZ46" s="103">
        <f t="shared" si="50"/>
        <v>100</v>
      </c>
      <c r="BB46" s="103">
        <f t="shared" si="35"/>
        <v>0</v>
      </c>
      <c r="BC46" s="103">
        <f t="shared" si="56"/>
        <v>0</v>
      </c>
      <c r="BD46" s="103">
        <f t="shared" si="37"/>
        <v>150000</v>
      </c>
      <c r="BE46" s="93"/>
    </row>
    <row r="47" spans="1:57" s="195" customFormat="1" ht="24.95" customHeight="1" x14ac:dyDescent="0.2">
      <c r="A47" s="74"/>
      <c r="B47" s="76"/>
      <c r="C47" s="76"/>
      <c r="D47" s="77"/>
      <c r="E47" s="78"/>
      <c r="F47" s="76"/>
      <c r="G47" s="79"/>
      <c r="H47" s="80"/>
      <c r="I47" s="81"/>
      <c r="J47" s="78"/>
      <c r="K47" s="127">
        <v>1</v>
      </c>
      <c r="L47" s="83"/>
      <c r="M47" s="77"/>
      <c r="N47" s="128" t="s">
        <v>62</v>
      </c>
      <c r="O47" s="129">
        <v>60000</v>
      </c>
      <c r="P47" s="117">
        <v>150000</v>
      </c>
      <c r="Q47" s="117">
        <v>150000</v>
      </c>
      <c r="R47" s="117">
        <v>160000</v>
      </c>
      <c r="S47" s="117">
        <v>150000</v>
      </c>
      <c r="T47" s="117"/>
      <c r="U47" s="117"/>
      <c r="V47" s="117"/>
      <c r="W47" s="117">
        <v>20000</v>
      </c>
      <c r="X47" s="117">
        <f>SUM(U47:W47)</f>
        <v>20000</v>
      </c>
      <c r="Y47" s="117">
        <f t="shared" si="45"/>
        <v>13.333333333333334</v>
      </c>
      <c r="Z47" s="36"/>
      <c r="AA47" s="117">
        <v>15000</v>
      </c>
      <c r="AB47" s="117">
        <v>15000</v>
      </c>
      <c r="AC47" s="117">
        <v>15000</v>
      </c>
      <c r="AD47" s="117">
        <f>SUM(AA47:AC47)</f>
        <v>45000</v>
      </c>
      <c r="AE47" s="117">
        <f t="shared" si="51"/>
        <v>30</v>
      </c>
      <c r="AF47" s="36"/>
      <c r="AG47" s="117">
        <f t="shared" si="46"/>
        <v>65000</v>
      </c>
      <c r="AH47" s="117">
        <f t="shared" si="47"/>
        <v>43.333333333333336</v>
      </c>
      <c r="AI47" s="36"/>
      <c r="AJ47" s="117">
        <v>11000</v>
      </c>
      <c r="AK47" s="117">
        <v>15000</v>
      </c>
      <c r="AL47" s="117">
        <v>15000</v>
      </c>
      <c r="AM47" s="117">
        <f>SUM(AJ47:AL47)</f>
        <v>41000</v>
      </c>
      <c r="AN47" s="117">
        <f t="shared" si="52"/>
        <v>27.333333333333332</v>
      </c>
      <c r="AO47" s="36"/>
      <c r="AP47" s="117">
        <v>36000</v>
      </c>
      <c r="AQ47" s="117">
        <v>8000</v>
      </c>
      <c r="AR47" s="117"/>
      <c r="AS47" s="117">
        <f>SUM(AP47:AR47)</f>
        <v>44000</v>
      </c>
      <c r="AT47" s="117">
        <f t="shared" si="53"/>
        <v>29.333333333333332</v>
      </c>
      <c r="AU47" s="194"/>
      <c r="AV47" s="117">
        <f t="shared" si="55"/>
        <v>85000</v>
      </c>
      <c r="AW47" s="117">
        <f t="shared" si="49"/>
        <v>56.666666666666664</v>
      </c>
      <c r="AX47" s="194"/>
      <c r="AY47" s="117">
        <f t="shared" si="54"/>
        <v>150000</v>
      </c>
      <c r="AZ47" s="117">
        <f t="shared" si="50"/>
        <v>100</v>
      </c>
      <c r="BA47" s="194"/>
      <c r="BB47" s="117">
        <f t="shared" si="35"/>
        <v>0</v>
      </c>
      <c r="BC47" s="117">
        <f t="shared" si="56"/>
        <v>0</v>
      </c>
      <c r="BD47" s="117">
        <f t="shared" si="37"/>
        <v>150000</v>
      </c>
      <c r="BE47" s="93"/>
    </row>
    <row r="48" spans="1:57" ht="24.95" customHeight="1" x14ac:dyDescent="0.2">
      <c r="A48" s="74"/>
      <c r="B48" s="76"/>
      <c r="C48" s="76"/>
      <c r="D48" s="77"/>
      <c r="E48" s="78"/>
      <c r="F48" s="76"/>
      <c r="G48" s="79"/>
      <c r="H48" s="80"/>
      <c r="I48" s="81"/>
      <c r="J48" s="124" t="s">
        <v>52</v>
      </c>
      <c r="K48" s="82"/>
      <c r="L48" s="83"/>
      <c r="M48" s="77"/>
      <c r="N48" s="101" t="s">
        <v>53</v>
      </c>
      <c r="O48" s="102">
        <v>5000</v>
      </c>
      <c r="P48" s="102">
        <f>P49+P51+P50</f>
        <v>7000</v>
      </c>
      <c r="Q48" s="102">
        <f>Q49+Q51+Q50</f>
        <v>8000</v>
      </c>
      <c r="R48" s="102">
        <f>R49+R51+R50</f>
        <v>9000</v>
      </c>
      <c r="S48" s="102">
        <f>S49+S51+S50</f>
        <v>7000</v>
      </c>
      <c r="T48" s="102"/>
      <c r="U48" s="102">
        <f>U49+U51+U50</f>
        <v>0</v>
      </c>
      <c r="V48" s="102">
        <f>V49+V51+V50</f>
        <v>0</v>
      </c>
      <c r="W48" s="102">
        <f>W49+W51+W50</f>
        <v>5000</v>
      </c>
      <c r="X48" s="102">
        <f>X49+X51</f>
        <v>2000</v>
      </c>
      <c r="Y48" s="102">
        <f t="shared" si="45"/>
        <v>28.571428571428573</v>
      </c>
      <c r="AA48" s="102">
        <f>AA49+AA51+AA50</f>
        <v>0</v>
      </c>
      <c r="AB48" s="102">
        <f>AB49+AB51+AB50</f>
        <v>0</v>
      </c>
      <c r="AC48" s="102">
        <f>AC49+AC51+AC50</f>
        <v>1000</v>
      </c>
      <c r="AD48" s="102">
        <f>AD49+AD51+AD50</f>
        <v>1000</v>
      </c>
      <c r="AE48" s="102">
        <f t="shared" si="51"/>
        <v>14.285714285714286</v>
      </c>
      <c r="AG48" s="102">
        <f t="shared" si="46"/>
        <v>3000</v>
      </c>
      <c r="AH48" s="102">
        <f t="shared" si="47"/>
        <v>42.857142857142854</v>
      </c>
      <c r="AJ48" s="102">
        <f>AJ49+AJ51+AJ50</f>
        <v>1000</v>
      </c>
      <c r="AK48" s="102">
        <f>AK49+AK51+AK50</f>
        <v>0</v>
      </c>
      <c r="AL48" s="102">
        <f>AL49+AL51+AL50</f>
        <v>0</v>
      </c>
      <c r="AM48" s="102">
        <f>AM49+AM51+AM50</f>
        <v>1000</v>
      </c>
      <c r="AN48" s="102">
        <f t="shared" si="52"/>
        <v>14.285714285714286</v>
      </c>
      <c r="AP48" s="102">
        <f>AP49+AP51+AP50</f>
        <v>0</v>
      </c>
      <c r="AQ48" s="102">
        <f>AQ49+AQ51+AQ50</f>
        <v>0</v>
      </c>
      <c r="AR48" s="102">
        <f>AR49+AR51+AR50</f>
        <v>0</v>
      </c>
      <c r="AS48" s="102">
        <f>AS49+AS51+AS50</f>
        <v>0</v>
      </c>
      <c r="AT48" s="102">
        <f t="shared" si="53"/>
        <v>0</v>
      </c>
      <c r="AV48" s="102">
        <f>AV49+AV51+AV50</f>
        <v>1000</v>
      </c>
      <c r="AW48" s="102">
        <f t="shared" si="49"/>
        <v>14.285714285714286</v>
      </c>
      <c r="AY48" s="102">
        <f>AY49+AY51+AY50</f>
        <v>7000</v>
      </c>
      <c r="AZ48" s="102">
        <f t="shared" si="50"/>
        <v>100</v>
      </c>
      <c r="BB48" s="102">
        <f t="shared" si="35"/>
        <v>0</v>
      </c>
      <c r="BC48" s="102">
        <f t="shared" si="56"/>
        <v>0</v>
      </c>
      <c r="BD48" s="102">
        <f t="shared" si="37"/>
        <v>7000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80"/>
      <c r="I49" s="81"/>
      <c r="J49" s="78"/>
      <c r="K49" s="127">
        <v>2</v>
      </c>
      <c r="L49" s="83"/>
      <c r="M49" s="77"/>
      <c r="N49" s="128" t="s">
        <v>54</v>
      </c>
      <c r="O49" s="129">
        <v>4000</v>
      </c>
      <c r="P49" s="129">
        <v>2000</v>
      </c>
      <c r="Q49" s="129">
        <v>3000</v>
      </c>
      <c r="R49" s="129">
        <v>3000</v>
      </c>
      <c r="S49" s="129">
        <v>2000</v>
      </c>
      <c r="T49" s="129"/>
      <c r="U49" s="129"/>
      <c r="V49" s="129"/>
      <c r="W49" s="129">
        <v>2000</v>
      </c>
      <c r="X49" s="129">
        <f>SUM(U49:W49)</f>
        <v>2000</v>
      </c>
      <c r="Y49" s="129">
        <f t="shared" si="45"/>
        <v>100</v>
      </c>
      <c r="AA49" s="129"/>
      <c r="AB49" s="129"/>
      <c r="AC49" s="129"/>
      <c r="AD49" s="129">
        <f>SUM(AA49:AC49)</f>
        <v>0</v>
      </c>
      <c r="AE49" s="129">
        <f t="shared" si="51"/>
        <v>0</v>
      </c>
      <c r="AG49" s="129">
        <f t="shared" si="46"/>
        <v>2000</v>
      </c>
      <c r="AH49" s="129">
        <f t="shared" si="47"/>
        <v>100</v>
      </c>
      <c r="AJ49" s="129"/>
      <c r="AK49" s="129"/>
      <c r="AL49" s="129"/>
      <c r="AM49" s="129">
        <f>SUM(AJ49:AL49)</f>
        <v>0</v>
      </c>
      <c r="AN49" s="129">
        <f t="shared" si="52"/>
        <v>0</v>
      </c>
      <c r="AP49" s="129"/>
      <c r="AQ49" s="129"/>
      <c r="AR49" s="129"/>
      <c r="AS49" s="129">
        <f>SUM(AP49:AR49)</f>
        <v>0</v>
      </c>
      <c r="AT49" s="129">
        <f t="shared" si="53"/>
        <v>0</v>
      </c>
      <c r="AV49" s="129">
        <f t="shared" si="55"/>
        <v>0</v>
      </c>
      <c r="AW49" s="129">
        <f t="shared" si="49"/>
        <v>0</v>
      </c>
      <c r="AY49" s="129">
        <f t="shared" si="54"/>
        <v>2000</v>
      </c>
      <c r="AZ49" s="129">
        <f t="shared" si="50"/>
        <v>100</v>
      </c>
      <c r="BB49" s="129">
        <f t="shared" si="35"/>
        <v>0</v>
      </c>
      <c r="BC49" s="129">
        <f t="shared" si="56"/>
        <v>0</v>
      </c>
      <c r="BD49" s="129">
        <f t="shared" si="37"/>
        <v>2000</v>
      </c>
      <c r="BE49" s="93"/>
    </row>
    <row r="50" spans="1:57" ht="24.95" customHeight="1" x14ac:dyDescent="0.2">
      <c r="A50" s="74"/>
      <c r="B50" s="76"/>
      <c r="C50" s="76"/>
      <c r="D50" s="77"/>
      <c r="E50" s="154"/>
      <c r="F50" s="198"/>
      <c r="G50" s="199"/>
      <c r="H50" s="200"/>
      <c r="I50" s="201"/>
      <c r="J50" s="154"/>
      <c r="K50" s="155">
        <v>5</v>
      </c>
      <c r="L50" s="156"/>
      <c r="M50" s="157"/>
      <c r="N50" s="158" t="s">
        <v>55</v>
      </c>
      <c r="O50" s="129"/>
      <c r="P50" s="129">
        <v>3000</v>
      </c>
      <c r="Q50" s="129">
        <v>3000</v>
      </c>
      <c r="R50" s="129">
        <v>3000</v>
      </c>
      <c r="S50" s="129">
        <v>3000</v>
      </c>
      <c r="T50" s="129"/>
      <c r="U50" s="129"/>
      <c r="V50" s="129"/>
      <c r="W50" s="129">
        <v>3000</v>
      </c>
      <c r="X50" s="129">
        <f>SUM(U50:W50)</f>
        <v>3000</v>
      </c>
      <c r="Y50" s="129">
        <f>X50/(S50/100)</f>
        <v>100</v>
      </c>
      <c r="AA50" s="129"/>
      <c r="AB50" s="129"/>
      <c r="AC50" s="129"/>
      <c r="AD50" s="129">
        <f>SUM(AA50:AC50)</f>
        <v>0</v>
      </c>
      <c r="AE50" s="129">
        <f>AD50/(S50/100)</f>
        <v>0</v>
      </c>
      <c r="AG50" s="129">
        <f>X50+AD50</f>
        <v>3000</v>
      </c>
      <c r="AH50" s="129">
        <f>AG50/(S50/100)</f>
        <v>100</v>
      </c>
      <c r="AJ50" s="129"/>
      <c r="AK50" s="129"/>
      <c r="AL50" s="129"/>
      <c r="AM50" s="129">
        <f>SUM(AJ50:AL50)</f>
        <v>0</v>
      </c>
      <c r="AN50" s="129">
        <f>AM50/(S50/100)</f>
        <v>0</v>
      </c>
      <c r="AP50" s="129"/>
      <c r="AQ50" s="129"/>
      <c r="AR50" s="129"/>
      <c r="AS50" s="129">
        <f>SUM(AP50:AR50)</f>
        <v>0</v>
      </c>
      <c r="AT50" s="129">
        <f>AS50/(S50/100)</f>
        <v>0</v>
      </c>
      <c r="AV50" s="129">
        <f t="shared" si="55"/>
        <v>0</v>
      </c>
      <c r="AW50" s="129">
        <f t="shared" si="49"/>
        <v>0</v>
      </c>
      <c r="AY50" s="129">
        <f>AG50+AV50</f>
        <v>3000</v>
      </c>
      <c r="AZ50" s="129">
        <f t="shared" si="50"/>
        <v>100</v>
      </c>
      <c r="BB50" s="129">
        <f t="shared" si="35"/>
        <v>0</v>
      </c>
      <c r="BC50" s="129">
        <f>BB50/(P50/100)</f>
        <v>0</v>
      </c>
      <c r="BD50" s="129">
        <f t="shared" si="37"/>
        <v>3000</v>
      </c>
      <c r="BE50" s="93"/>
    </row>
    <row r="51" spans="1:57" ht="24.95" customHeight="1" x14ac:dyDescent="0.2">
      <c r="A51" s="202"/>
      <c r="B51" s="203"/>
      <c r="C51" s="203"/>
      <c r="D51" s="164"/>
      <c r="E51" s="161"/>
      <c r="F51" s="203"/>
      <c r="G51" s="204"/>
      <c r="H51" s="205"/>
      <c r="I51" s="206"/>
      <c r="J51" s="161"/>
      <c r="K51" s="162">
        <v>7</v>
      </c>
      <c r="L51" s="163"/>
      <c r="M51" s="164"/>
      <c r="N51" s="165" t="s">
        <v>56</v>
      </c>
      <c r="O51" s="207">
        <v>1000</v>
      </c>
      <c r="P51" s="129">
        <v>2000</v>
      </c>
      <c r="Q51" s="129">
        <v>2000</v>
      </c>
      <c r="R51" s="129">
        <v>3000</v>
      </c>
      <c r="S51" s="129">
        <v>2000</v>
      </c>
      <c r="T51" s="207"/>
      <c r="U51" s="207"/>
      <c r="V51" s="207"/>
      <c r="W51" s="207"/>
      <c r="X51" s="207">
        <f>SUM(U51:W51)</f>
        <v>0</v>
      </c>
      <c r="Y51" s="207">
        <f t="shared" si="45"/>
        <v>0</v>
      </c>
      <c r="AA51" s="207"/>
      <c r="AB51" s="207"/>
      <c r="AC51" s="207">
        <v>1000</v>
      </c>
      <c r="AD51" s="207">
        <f>SUM(AA51:AC51)</f>
        <v>1000</v>
      </c>
      <c r="AE51" s="207">
        <f t="shared" si="51"/>
        <v>50</v>
      </c>
      <c r="AG51" s="207">
        <f t="shared" si="46"/>
        <v>1000</v>
      </c>
      <c r="AH51" s="207">
        <f t="shared" si="47"/>
        <v>50</v>
      </c>
      <c r="AJ51" s="207">
        <v>1000</v>
      </c>
      <c r="AK51" s="207"/>
      <c r="AL51" s="207"/>
      <c r="AM51" s="207">
        <f>SUM(AJ51:AL51)</f>
        <v>1000</v>
      </c>
      <c r="AN51" s="207">
        <f t="shared" si="52"/>
        <v>50</v>
      </c>
      <c r="AP51" s="207"/>
      <c r="AQ51" s="207"/>
      <c r="AR51" s="207"/>
      <c r="AS51" s="207">
        <f>SUM(AP51:AR51)</f>
        <v>0</v>
      </c>
      <c r="AT51" s="207">
        <f t="shared" si="53"/>
        <v>0</v>
      </c>
      <c r="AV51" s="207">
        <f t="shared" si="55"/>
        <v>1000</v>
      </c>
      <c r="AW51" s="207">
        <f t="shared" si="49"/>
        <v>50</v>
      </c>
      <c r="AY51" s="207">
        <f t="shared" si="54"/>
        <v>2000</v>
      </c>
      <c r="AZ51" s="207">
        <f t="shared" si="50"/>
        <v>100</v>
      </c>
      <c r="BB51" s="207">
        <f t="shared" si="35"/>
        <v>0</v>
      </c>
      <c r="BC51" s="207">
        <f>BB51/(P51/100)</f>
        <v>0</v>
      </c>
      <c r="BD51" s="207">
        <f t="shared" si="37"/>
        <v>2000</v>
      </c>
      <c r="BE51" s="93"/>
    </row>
    <row r="52" spans="1:57" ht="24.95" customHeight="1" x14ac:dyDescent="0.2">
      <c r="A52" s="202"/>
      <c r="B52" s="203"/>
      <c r="C52" s="203"/>
      <c r="D52" s="164"/>
      <c r="E52" s="161"/>
      <c r="F52" s="203"/>
      <c r="G52" s="204"/>
      <c r="H52" s="181" t="s">
        <v>71</v>
      </c>
      <c r="I52" s="182"/>
      <c r="J52" s="183"/>
      <c r="K52" s="184"/>
      <c r="L52" s="184"/>
      <c r="M52" s="185"/>
      <c r="N52" s="186" t="s">
        <v>72</v>
      </c>
      <c r="O52" s="188" t="e">
        <f>SUM([1]ÖD1!AI450)</f>
        <v>#REF!</v>
      </c>
      <c r="P52" s="187">
        <f>P53</f>
        <v>2000</v>
      </c>
      <c r="Q52" s="187">
        <f t="shared" ref="Q52:R54" si="57">Q53</f>
        <v>2000</v>
      </c>
      <c r="R52" s="187">
        <f t="shared" si="57"/>
        <v>2000</v>
      </c>
      <c r="S52" s="187">
        <f>S53</f>
        <v>2000</v>
      </c>
      <c r="T52" s="187"/>
      <c r="U52" s="187">
        <f t="shared" ref="U52:W54" si="58">U53</f>
        <v>0</v>
      </c>
      <c r="V52" s="187">
        <f t="shared" si="58"/>
        <v>0</v>
      </c>
      <c r="W52" s="187">
        <f t="shared" si="58"/>
        <v>1000</v>
      </c>
      <c r="X52" s="187">
        <f t="shared" ref="X52:X55" si="59">U52+V52+W52</f>
        <v>1000</v>
      </c>
      <c r="Y52" s="187">
        <f t="shared" si="45"/>
        <v>50</v>
      </c>
      <c r="AA52" s="187">
        <f t="shared" ref="AA52:AC54" si="60">AA53</f>
        <v>0</v>
      </c>
      <c r="AB52" s="187">
        <f t="shared" si="60"/>
        <v>0</v>
      </c>
      <c r="AC52" s="187">
        <f t="shared" si="60"/>
        <v>1000</v>
      </c>
      <c r="AD52" s="187">
        <f t="shared" ref="AD52:AD55" si="61">AA52+AB52+AC52</f>
        <v>1000</v>
      </c>
      <c r="AE52" s="187">
        <f t="shared" si="51"/>
        <v>50</v>
      </c>
      <c r="AG52" s="187">
        <f t="shared" si="46"/>
        <v>2000</v>
      </c>
      <c r="AH52" s="187">
        <f t="shared" si="47"/>
        <v>100</v>
      </c>
      <c r="AJ52" s="187">
        <f t="shared" ref="AJ52:AL54" si="62">AJ53</f>
        <v>0</v>
      </c>
      <c r="AK52" s="187">
        <f t="shared" si="62"/>
        <v>0</v>
      </c>
      <c r="AL52" s="187">
        <f t="shared" si="62"/>
        <v>0</v>
      </c>
      <c r="AM52" s="187">
        <f t="shared" ref="AM52:AM55" si="63">AJ52+AK52+AL52</f>
        <v>0</v>
      </c>
      <c r="AN52" s="187">
        <f t="shared" si="52"/>
        <v>0</v>
      </c>
      <c r="AP52" s="187">
        <f t="shared" ref="AP52:AR54" si="64">AP53</f>
        <v>0</v>
      </c>
      <c r="AQ52" s="187">
        <f t="shared" si="64"/>
        <v>0</v>
      </c>
      <c r="AR52" s="187">
        <f t="shared" si="64"/>
        <v>0</v>
      </c>
      <c r="AS52" s="187">
        <f t="shared" ref="AS52:AS55" si="65">AP52+AQ52+AR52</f>
        <v>0</v>
      </c>
      <c r="AT52" s="187">
        <f t="shared" si="53"/>
        <v>0</v>
      </c>
      <c r="AV52" s="187">
        <f t="shared" si="55"/>
        <v>0</v>
      </c>
      <c r="AW52" s="187">
        <f t="shared" si="49"/>
        <v>0</v>
      </c>
      <c r="AY52" s="187">
        <f t="shared" si="54"/>
        <v>2000</v>
      </c>
      <c r="AZ52" s="187">
        <f t="shared" si="50"/>
        <v>100</v>
      </c>
      <c r="BB52" s="188">
        <f t="shared" si="35"/>
        <v>0</v>
      </c>
      <c r="BC52" s="187">
        <f>BB52/(S52/100)</f>
        <v>0</v>
      </c>
      <c r="BD52" s="187">
        <f t="shared" si="37"/>
        <v>2000</v>
      </c>
      <c r="BE52" s="93"/>
    </row>
    <row r="53" spans="1:57" ht="24.95" customHeight="1" thickBot="1" x14ac:dyDescent="0.25">
      <c r="A53" s="202"/>
      <c r="B53" s="203"/>
      <c r="C53" s="203"/>
      <c r="D53" s="164"/>
      <c r="E53" s="161"/>
      <c r="F53" s="203"/>
      <c r="G53" s="204"/>
      <c r="H53" s="80"/>
      <c r="I53" s="118">
        <v>2</v>
      </c>
      <c r="J53" s="78"/>
      <c r="K53" s="76"/>
      <c r="L53" s="76"/>
      <c r="M53" s="77"/>
      <c r="N53" s="119" t="s">
        <v>51</v>
      </c>
      <c r="O53" s="120" t="e">
        <f>SUM([1]ÖD1!AI451)</f>
        <v>#REF!</v>
      </c>
      <c r="P53" s="189">
        <f>P54</f>
        <v>2000</v>
      </c>
      <c r="Q53" s="189">
        <f t="shared" si="57"/>
        <v>2000</v>
      </c>
      <c r="R53" s="189">
        <f t="shared" si="57"/>
        <v>2000</v>
      </c>
      <c r="S53" s="189">
        <f>S54</f>
        <v>2000</v>
      </c>
      <c r="T53" s="189"/>
      <c r="U53" s="189">
        <f t="shared" si="58"/>
        <v>0</v>
      </c>
      <c r="V53" s="189">
        <f t="shared" si="58"/>
        <v>0</v>
      </c>
      <c r="W53" s="189">
        <f t="shared" si="58"/>
        <v>1000</v>
      </c>
      <c r="X53" s="189">
        <f t="shared" si="59"/>
        <v>1000</v>
      </c>
      <c r="Y53" s="189">
        <f t="shared" si="45"/>
        <v>50</v>
      </c>
      <c r="AA53" s="189">
        <f t="shared" si="60"/>
        <v>0</v>
      </c>
      <c r="AB53" s="189">
        <f t="shared" si="60"/>
        <v>0</v>
      </c>
      <c r="AC53" s="189">
        <f t="shared" si="60"/>
        <v>1000</v>
      </c>
      <c r="AD53" s="189">
        <f t="shared" si="61"/>
        <v>1000</v>
      </c>
      <c r="AE53" s="189">
        <f t="shared" si="51"/>
        <v>50</v>
      </c>
      <c r="AG53" s="189">
        <f t="shared" si="46"/>
        <v>2000</v>
      </c>
      <c r="AH53" s="189">
        <f t="shared" si="47"/>
        <v>100</v>
      </c>
      <c r="AJ53" s="189">
        <f t="shared" si="62"/>
        <v>0</v>
      </c>
      <c r="AK53" s="189">
        <f t="shared" si="62"/>
        <v>0</v>
      </c>
      <c r="AL53" s="189">
        <f t="shared" si="62"/>
        <v>0</v>
      </c>
      <c r="AM53" s="189">
        <f t="shared" si="63"/>
        <v>0</v>
      </c>
      <c r="AN53" s="189">
        <f t="shared" si="52"/>
        <v>0</v>
      </c>
      <c r="AP53" s="189">
        <f t="shared" si="64"/>
        <v>0</v>
      </c>
      <c r="AQ53" s="189">
        <f t="shared" si="64"/>
        <v>0</v>
      </c>
      <c r="AR53" s="189">
        <f t="shared" si="64"/>
        <v>0</v>
      </c>
      <c r="AS53" s="189">
        <f t="shared" si="65"/>
        <v>0</v>
      </c>
      <c r="AT53" s="189">
        <f t="shared" si="53"/>
        <v>0</v>
      </c>
      <c r="AV53" s="189">
        <f t="shared" si="55"/>
        <v>0</v>
      </c>
      <c r="AW53" s="189">
        <f t="shared" si="49"/>
        <v>0</v>
      </c>
      <c r="AY53" s="189">
        <f t="shared" si="54"/>
        <v>2000</v>
      </c>
      <c r="AZ53" s="189">
        <f t="shared" si="50"/>
        <v>100</v>
      </c>
      <c r="BB53" s="120">
        <f t="shared" si="35"/>
        <v>0</v>
      </c>
      <c r="BC53" s="189">
        <f>BB53/(S53/100)</f>
        <v>0</v>
      </c>
      <c r="BD53" s="189">
        <f t="shared" si="37"/>
        <v>2000</v>
      </c>
      <c r="BE53" s="93"/>
    </row>
    <row r="54" spans="1:57" ht="24.95" customHeight="1" thickBot="1" x14ac:dyDescent="0.25">
      <c r="A54" s="202"/>
      <c r="B54" s="203"/>
      <c r="C54" s="203"/>
      <c r="D54" s="164"/>
      <c r="E54" s="161"/>
      <c r="F54" s="203"/>
      <c r="G54" s="204"/>
      <c r="H54" s="191"/>
      <c r="I54" s="192"/>
      <c r="J54" s="124" t="s">
        <v>60</v>
      </c>
      <c r="K54" s="178"/>
      <c r="L54" s="178"/>
      <c r="M54" s="179"/>
      <c r="N54" s="101" t="s">
        <v>61</v>
      </c>
      <c r="O54" s="102" t="e">
        <f>SUM(#REF!)</f>
        <v>#REF!</v>
      </c>
      <c r="P54" s="193">
        <f>P55</f>
        <v>2000</v>
      </c>
      <c r="Q54" s="193">
        <f t="shared" si="57"/>
        <v>2000</v>
      </c>
      <c r="R54" s="193">
        <f t="shared" si="57"/>
        <v>2000</v>
      </c>
      <c r="S54" s="193">
        <f>S55</f>
        <v>2000</v>
      </c>
      <c r="T54" s="193"/>
      <c r="U54" s="193">
        <f>U55</f>
        <v>0</v>
      </c>
      <c r="V54" s="193">
        <f t="shared" si="58"/>
        <v>0</v>
      </c>
      <c r="W54" s="193">
        <f t="shared" si="58"/>
        <v>1000</v>
      </c>
      <c r="X54" s="193">
        <f t="shared" si="59"/>
        <v>1000</v>
      </c>
      <c r="Y54" s="86">
        <f t="shared" si="45"/>
        <v>50</v>
      </c>
      <c r="AA54" s="193">
        <f>AA55</f>
        <v>0</v>
      </c>
      <c r="AB54" s="193">
        <f t="shared" si="60"/>
        <v>0</v>
      </c>
      <c r="AC54" s="193">
        <f t="shared" si="60"/>
        <v>1000</v>
      </c>
      <c r="AD54" s="193">
        <f t="shared" si="61"/>
        <v>1000</v>
      </c>
      <c r="AE54" s="170">
        <f t="shared" si="51"/>
        <v>50</v>
      </c>
      <c r="AG54" s="193">
        <f t="shared" si="46"/>
        <v>2000</v>
      </c>
      <c r="AH54" s="193">
        <f t="shared" si="47"/>
        <v>100</v>
      </c>
      <c r="AJ54" s="193">
        <f>AJ55</f>
        <v>0</v>
      </c>
      <c r="AK54" s="193">
        <f t="shared" si="62"/>
        <v>0</v>
      </c>
      <c r="AL54" s="193">
        <f t="shared" si="62"/>
        <v>0</v>
      </c>
      <c r="AM54" s="193">
        <f t="shared" si="63"/>
        <v>0</v>
      </c>
      <c r="AN54" s="170">
        <f t="shared" si="52"/>
        <v>0</v>
      </c>
      <c r="AP54" s="193">
        <f>AP55</f>
        <v>0</v>
      </c>
      <c r="AQ54" s="193">
        <f t="shared" si="64"/>
        <v>0</v>
      </c>
      <c r="AR54" s="193">
        <f t="shared" si="64"/>
        <v>0</v>
      </c>
      <c r="AS54" s="193">
        <f t="shared" si="65"/>
        <v>0</v>
      </c>
      <c r="AT54" s="170">
        <f t="shared" si="53"/>
        <v>0</v>
      </c>
      <c r="AV54" s="193">
        <f t="shared" si="55"/>
        <v>0</v>
      </c>
      <c r="AW54" s="86">
        <f t="shared" si="49"/>
        <v>0</v>
      </c>
      <c r="AY54" s="193">
        <f t="shared" si="54"/>
        <v>2000</v>
      </c>
      <c r="AZ54" s="193">
        <f t="shared" si="50"/>
        <v>100</v>
      </c>
      <c r="BB54" s="102">
        <f t="shared" si="35"/>
        <v>0</v>
      </c>
      <c r="BC54" s="193">
        <f>BB54/(S54/100)</f>
        <v>0</v>
      </c>
      <c r="BD54" s="193">
        <f t="shared" si="37"/>
        <v>2000</v>
      </c>
      <c r="BE54" s="93"/>
    </row>
    <row r="55" spans="1:57" ht="24.95" customHeight="1" x14ac:dyDescent="0.2">
      <c r="A55" s="202"/>
      <c r="B55" s="203"/>
      <c r="C55" s="203"/>
      <c r="D55" s="164"/>
      <c r="E55" s="161"/>
      <c r="F55" s="203"/>
      <c r="G55" s="204"/>
      <c r="H55" s="205"/>
      <c r="I55" s="206"/>
      <c r="J55" s="161"/>
      <c r="K55" s="162">
        <v>1</v>
      </c>
      <c r="L55" s="163"/>
      <c r="M55" s="164"/>
      <c r="N55" s="165" t="s">
        <v>62</v>
      </c>
      <c r="O55" s="207" t="e">
        <f>SUM(#REF!)</f>
        <v>#REF!</v>
      </c>
      <c r="P55" s="207">
        <v>2000</v>
      </c>
      <c r="Q55" s="207">
        <v>2000</v>
      </c>
      <c r="R55" s="207">
        <v>2000</v>
      </c>
      <c r="S55" s="207">
        <v>2000</v>
      </c>
      <c r="T55" s="207"/>
      <c r="U55" s="207"/>
      <c r="V55" s="207"/>
      <c r="W55" s="207">
        <v>1000</v>
      </c>
      <c r="X55" s="117">
        <f t="shared" si="59"/>
        <v>1000</v>
      </c>
      <c r="Y55" s="86">
        <f t="shared" si="45"/>
        <v>50</v>
      </c>
      <c r="AA55" s="207"/>
      <c r="AB55" s="207"/>
      <c r="AC55" s="207">
        <v>1000</v>
      </c>
      <c r="AD55" s="207">
        <f t="shared" si="61"/>
        <v>1000</v>
      </c>
      <c r="AE55" s="170">
        <f t="shared" si="51"/>
        <v>50</v>
      </c>
      <c r="AG55" s="207">
        <f t="shared" si="46"/>
        <v>2000</v>
      </c>
      <c r="AH55" s="207">
        <f t="shared" si="47"/>
        <v>100</v>
      </c>
      <c r="AJ55" s="207"/>
      <c r="AK55" s="207"/>
      <c r="AL55" s="207"/>
      <c r="AM55" s="207">
        <f t="shared" si="63"/>
        <v>0</v>
      </c>
      <c r="AN55" s="170">
        <f t="shared" si="52"/>
        <v>0</v>
      </c>
      <c r="AP55" s="207"/>
      <c r="AQ55" s="207"/>
      <c r="AR55" s="207"/>
      <c r="AS55" s="207">
        <f t="shared" si="65"/>
        <v>0</v>
      </c>
      <c r="AT55" s="170">
        <f t="shared" si="53"/>
        <v>0</v>
      </c>
      <c r="AV55" s="207">
        <f t="shared" si="55"/>
        <v>0</v>
      </c>
      <c r="AW55" s="86">
        <f t="shared" si="49"/>
        <v>0</v>
      </c>
      <c r="AY55" s="207">
        <f t="shared" si="54"/>
        <v>2000</v>
      </c>
      <c r="AZ55" s="207">
        <f t="shared" si="50"/>
        <v>100</v>
      </c>
      <c r="BB55" s="207">
        <f t="shared" si="35"/>
        <v>0</v>
      </c>
      <c r="BC55" s="207">
        <f>BB55/(S55/100)</f>
        <v>0</v>
      </c>
      <c r="BD55" s="207">
        <f t="shared" si="37"/>
        <v>2000</v>
      </c>
      <c r="BE55" s="93"/>
    </row>
    <row r="56" spans="1:57" ht="24.95" customHeight="1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:57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ht="24.95" customHeight="1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ht="24.95" customHeight="1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ht="24.95" customHeight="1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ht="24.95" customHeight="1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ht="24.95" customHeight="1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ht="24.95" customHeight="1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ht="24.95" customHeight="1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ht="24.95" customHeight="1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ht="24.95" customHeight="1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ht="24.95" customHeight="1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ht="24.95" customHeight="1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ht="24.95" customHeight="1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ht="24.95" customHeight="1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ht="24.95" customHeight="1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ht="24.95" customHeight="1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ht="24.95" customHeight="1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ht="24.95" customHeight="1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</sheetData>
  <mergeCells count="35">
    <mergeCell ref="BB8:BC9"/>
    <mergeCell ref="P9:P10"/>
    <mergeCell ref="Q9:Q10"/>
    <mergeCell ref="R9:R10"/>
    <mergeCell ref="E5:N5"/>
    <mergeCell ref="AG8:AH9"/>
    <mergeCell ref="AJ8:AJ10"/>
    <mergeCell ref="AK8:AK10"/>
    <mergeCell ref="AL8:AL10"/>
    <mergeCell ref="AM8:AN9"/>
    <mergeCell ref="X8:Y9"/>
    <mergeCell ref="AA8:AA10"/>
    <mergeCell ref="AB8:AB10"/>
    <mergeCell ref="AC8:AC10"/>
    <mergeCell ref="AD8:AE9"/>
    <mergeCell ref="AP8:AP10"/>
    <mergeCell ref="A1:S1"/>
    <mergeCell ref="A2:S2"/>
    <mergeCell ref="U8:U10"/>
    <mergeCell ref="V8:V10"/>
    <mergeCell ref="W8:W10"/>
    <mergeCell ref="A3:S3"/>
    <mergeCell ref="A7:S7"/>
    <mergeCell ref="A8:D9"/>
    <mergeCell ref="E8:H9"/>
    <mergeCell ref="I8:I10"/>
    <mergeCell ref="J8:M9"/>
    <mergeCell ref="N8:N10"/>
    <mergeCell ref="Q8:R8"/>
    <mergeCell ref="S8:S10"/>
    <mergeCell ref="AQ8:AQ10"/>
    <mergeCell ref="AR8:AR10"/>
    <mergeCell ref="AS8:AT9"/>
    <mergeCell ref="AV8:AW9"/>
    <mergeCell ref="AY8:AZ9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06"/>
  <sheetViews>
    <sheetView zoomScale="85" workbookViewId="0">
      <pane xSplit="17" ySplit="12" topLeftCell="AQ13" activePane="bottomRight" state="frozen"/>
      <selection activeCell="E26" sqref="E26"/>
      <selection pane="topRight" activeCell="E26" sqref="E26"/>
      <selection pane="bottomLeft" activeCell="E26" sqref="E26"/>
      <selection pane="bottomRight" activeCell="BA13" sqref="BA13"/>
    </sheetView>
  </sheetViews>
  <sheetFormatPr defaultRowHeight="12.75" x14ac:dyDescent="0.2"/>
  <cols>
    <col min="1" max="3" width="4" style="38" customWidth="1"/>
    <col min="4" max="4" width="5.28515625" style="38" customWidth="1"/>
    <col min="5" max="7" width="4" style="38" customWidth="1"/>
    <col min="8" max="8" width="5.5703125" style="38" customWidth="1"/>
    <col min="9" max="9" width="6" style="38" customWidth="1"/>
    <col min="10" max="10" width="5.7109375" style="38" customWidth="1"/>
    <col min="11" max="11" width="5.28515625" style="38" customWidth="1"/>
    <col min="12" max="13" width="5" style="38" hidden="1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2.5703125" style="36" customWidth="1"/>
    <col min="21" max="21" width="11.85546875" style="36" customWidth="1"/>
    <col min="22" max="22" width="11.42578125" style="36" customWidth="1"/>
    <col min="23" max="23" width="13" style="36" customWidth="1"/>
    <col min="24" max="24" width="13.28515625" style="36" customWidth="1"/>
    <col min="25" max="25" width="6.5703125" style="36" customWidth="1"/>
    <col min="26" max="26" width="3" style="36" customWidth="1"/>
    <col min="27" max="27" width="12.28515625" style="36" customWidth="1"/>
    <col min="28" max="28" width="13" style="36" customWidth="1"/>
    <col min="29" max="29" width="14.5703125" style="36" customWidth="1"/>
    <col min="30" max="30" width="15.42578125" style="36" customWidth="1"/>
    <col min="31" max="31" width="9" style="36" customWidth="1"/>
    <col min="32" max="32" width="3" style="36" customWidth="1"/>
    <col min="33" max="33" width="17" style="36" customWidth="1"/>
    <col min="34" max="34" width="11.7109375" style="36" customWidth="1"/>
    <col min="35" max="35" width="3" style="36" customWidth="1"/>
    <col min="36" max="37" width="14.5703125" style="36" customWidth="1"/>
    <col min="38" max="38" width="13" style="36" customWidth="1"/>
    <col min="39" max="39" width="15.140625" style="36" customWidth="1"/>
    <col min="40" max="40" width="6.85546875" style="36" customWidth="1"/>
    <col min="41" max="41" width="3.42578125" style="36" customWidth="1"/>
    <col min="42" max="42" width="12.5703125" style="36" customWidth="1"/>
    <col min="43" max="43" width="12.28515625" style="36" customWidth="1"/>
    <col min="44" max="44" width="14.5703125" style="36" customWidth="1"/>
    <col min="45" max="45" width="13.85546875" style="36" customWidth="1"/>
    <col min="46" max="46" width="7.5703125" style="36" customWidth="1"/>
    <col min="47" max="47" width="2.5703125" style="36" customWidth="1"/>
    <col min="48" max="48" width="13.140625" style="36" customWidth="1"/>
    <col min="49" max="49" width="8.140625" style="36" customWidth="1"/>
    <col min="50" max="50" width="3.85546875" style="36" customWidth="1"/>
    <col min="51" max="51" width="14.5703125" style="36" customWidth="1"/>
    <col min="52" max="52" width="8.285156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24.7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6.2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6.25" customHeight="1" x14ac:dyDescent="0.25">
      <c r="A5" s="383" t="s">
        <v>172</v>
      </c>
      <c r="B5" s="383"/>
      <c r="C5" s="383"/>
      <c r="D5" s="383" t="s">
        <v>174</v>
      </c>
      <c r="E5" s="574" t="s">
        <v>76</v>
      </c>
      <c r="F5" s="574"/>
      <c r="G5" s="574"/>
      <c r="H5" s="574"/>
      <c r="I5" s="574"/>
      <c r="J5" s="574"/>
      <c r="K5" s="574"/>
      <c r="L5" s="574"/>
      <c r="M5" s="574"/>
      <c r="N5" s="574"/>
      <c r="O5" s="384"/>
      <c r="P5" s="385"/>
      <c r="Q5" s="385"/>
      <c r="R5" s="385"/>
      <c r="S5" s="385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6646000</v>
      </c>
      <c r="T11" s="72"/>
      <c r="U11" s="72">
        <f t="shared" ref="U11:W13" si="0">U12</f>
        <v>466000</v>
      </c>
      <c r="V11" s="72">
        <f t="shared" si="0"/>
        <v>375000</v>
      </c>
      <c r="W11" s="72">
        <f t="shared" si="0"/>
        <v>514000</v>
      </c>
      <c r="X11" s="72">
        <f t="shared" ref="X11:X13" si="1">U11+V11+W11</f>
        <v>1355000</v>
      </c>
      <c r="Y11" s="72">
        <f>X11/(S11/100)</f>
        <v>20.388203430634967</v>
      </c>
      <c r="Z11" s="73"/>
      <c r="AA11" s="72">
        <f t="shared" ref="AA11:AC13" si="2">AA12</f>
        <v>611500</v>
      </c>
      <c r="AB11" s="72">
        <f t="shared" si="2"/>
        <v>609000</v>
      </c>
      <c r="AC11" s="72">
        <f t="shared" si="2"/>
        <v>606500</v>
      </c>
      <c r="AD11" s="72">
        <f t="shared" ref="AD11:AD13" si="3">AA11+AB11+AC11</f>
        <v>1827000</v>
      </c>
      <c r="AE11" s="72">
        <f>AD11/(S11/100)</f>
        <v>27.490219681011133</v>
      </c>
      <c r="AF11" s="73"/>
      <c r="AG11" s="72">
        <f t="shared" ref="AG11:AG13" si="4">X11+AD11</f>
        <v>3182000</v>
      </c>
      <c r="AH11" s="72">
        <f>AG11/(S11/100)</f>
        <v>47.8784231116461</v>
      </c>
      <c r="AI11" s="73"/>
      <c r="AJ11" s="72">
        <f t="shared" ref="AJ11:AL13" si="5">AJ12</f>
        <v>640500</v>
      </c>
      <c r="AK11" s="72">
        <f t="shared" si="5"/>
        <v>663500</v>
      </c>
      <c r="AL11" s="72">
        <f t="shared" si="5"/>
        <v>607000</v>
      </c>
      <c r="AM11" s="72">
        <f t="shared" ref="AM11:AM13" si="6">AJ11+AK11+AL11</f>
        <v>1911000</v>
      </c>
      <c r="AN11" s="72">
        <f>AM11/(S11/100)</f>
        <v>28.754137827264518</v>
      </c>
      <c r="AO11" s="73"/>
      <c r="AP11" s="72">
        <f t="shared" ref="AP11:AR13" si="7">AP12</f>
        <v>447000</v>
      </c>
      <c r="AQ11" s="72">
        <f t="shared" si="7"/>
        <v>468000</v>
      </c>
      <c r="AR11" s="72">
        <f t="shared" si="7"/>
        <v>638000</v>
      </c>
      <c r="AS11" s="72">
        <f t="shared" ref="AS11:AS13" si="8">AP11+AQ11+AR11</f>
        <v>1553000</v>
      </c>
      <c r="AT11" s="72">
        <f>AS11/(S11/100)</f>
        <v>23.367439061089378</v>
      </c>
      <c r="AU11" s="73"/>
      <c r="AV11" s="72">
        <f t="shared" ref="AV11:AV13" si="9">AM11+AS11</f>
        <v>3464000</v>
      </c>
      <c r="AW11" s="72">
        <f>AV11/(S11/100)</f>
        <v>52.1215768883539</v>
      </c>
      <c r="AX11" s="73"/>
      <c r="AY11" s="72">
        <f>AG11+AV11</f>
        <v>6646000</v>
      </c>
      <c r="AZ11" s="72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6646000</v>
      </c>
    </row>
    <row r="12" spans="1:57" ht="18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P13+#REF!+#REF!+#REF!+#REF!</f>
        <v>#REF!</v>
      </c>
      <c r="Q12" s="86" t="e">
        <f>Q13+#REF!+#REF!+#REF!+#REF!</f>
        <v>#REF!</v>
      </c>
      <c r="R12" s="87" t="e">
        <f>#REF!+R13+#REF!+#REF!+#REF!</f>
        <v>#REF!</v>
      </c>
      <c r="S12" s="86">
        <f>S13</f>
        <v>6646000</v>
      </c>
      <c r="T12" s="86"/>
      <c r="U12" s="86">
        <f t="shared" si="0"/>
        <v>466000</v>
      </c>
      <c r="V12" s="86">
        <f t="shared" si="0"/>
        <v>375000</v>
      </c>
      <c r="W12" s="86">
        <f t="shared" si="0"/>
        <v>514000</v>
      </c>
      <c r="X12" s="86">
        <f t="shared" si="1"/>
        <v>1355000</v>
      </c>
      <c r="Y12" s="86">
        <f t="shared" ref="Y12:Y13" si="13">X12/(S12/100)</f>
        <v>20.388203430634967</v>
      </c>
      <c r="AA12" s="86">
        <f t="shared" si="2"/>
        <v>611500</v>
      </c>
      <c r="AB12" s="86">
        <f t="shared" si="2"/>
        <v>609000</v>
      </c>
      <c r="AC12" s="86">
        <f t="shared" si="2"/>
        <v>606500</v>
      </c>
      <c r="AD12" s="86">
        <f t="shared" si="3"/>
        <v>1827000</v>
      </c>
      <c r="AE12" s="86">
        <f t="shared" ref="AE12:AE13" si="14">AD12/(S12/100)</f>
        <v>27.490219681011133</v>
      </c>
      <c r="AG12" s="86">
        <f t="shared" si="4"/>
        <v>3182000</v>
      </c>
      <c r="AH12" s="86">
        <f t="shared" ref="AH12:AH13" si="15">AG12/(S12/100)</f>
        <v>47.8784231116461</v>
      </c>
      <c r="AJ12" s="86">
        <f t="shared" si="5"/>
        <v>640500</v>
      </c>
      <c r="AK12" s="86">
        <f t="shared" si="5"/>
        <v>663500</v>
      </c>
      <c r="AL12" s="86">
        <f t="shared" si="5"/>
        <v>607000</v>
      </c>
      <c r="AM12" s="86">
        <f t="shared" si="6"/>
        <v>1911000</v>
      </c>
      <c r="AN12" s="86">
        <f t="shared" ref="AN12:AN13" si="16">AM12/(S12/100)</f>
        <v>28.754137827264518</v>
      </c>
      <c r="AP12" s="86">
        <f t="shared" si="7"/>
        <v>447000</v>
      </c>
      <c r="AQ12" s="86">
        <f t="shared" si="7"/>
        <v>468000</v>
      </c>
      <c r="AR12" s="86">
        <f t="shared" si="7"/>
        <v>638000</v>
      </c>
      <c r="AS12" s="86">
        <f t="shared" si="8"/>
        <v>1553000</v>
      </c>
      <c r="AT12" s="86">
        <f t="shared" ref="AT12:AT13" si="17">AS12/(S12/100)</f>
        <v>23.367439061089378</v>
      </c>
      <c r="AV12" s="86">
        <f t="shared" si="9"/>
        <v>3464000</v>
      </c>
      <c r="AW12" s="86">
        <f t="shared" ref="AW12:AW13" si="18">AV12/(S12/100)</f>
        <v>52.1215768883539</v>
      </c>
      <c r="AY12" s="86">
        <f t="shared" ref="AY12:AY13" si="19">AG12+AV12</f>
        <v>6646000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6646000</v>
      </c>
    </row>
    <row r="13" spans="1:57" ht="30" customHeight="1" x14ac:dyDescent="0.2">
      <c r="A13" s="74"/>
      <c r="B13" s="76"/>
      <c r="C13" s="88" t="s">
        <v>41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89" t="s">
        <v>42</v>
      </c>
      <c r="O13" s="90">
        <v>81326000</v>
      </c>
      <c r="P13" s="91" t="e">
        <f>#REF!+#REF!+#REF!+P14+#REF!+#REF!+#REF!+#REF!</f>
        <v>#REF!</v>
      </c>
      <c r="Q13" s="91" t="e">
        <f>#REF!+#REF!+#REF!+Q14+#REF!+#REF!+#REF!+#REF!</f>
        <v>#REF!</v>
      </c>
      <c r="R13" s="91" t="e">
        <f>#REF!+#REF!+#REF!+R14+#REF!+#REF!+#REF!+#REF!</f>
        <v>#REF!</v>
      </c>
      <c r="S13" s="91">
        <f>S14</f>
        <v>6646000</v>
      </c>
      <c r="T13" s="91"/>
      <c r="U13" s="91">
        <f t="shared" si="0"/>
        <v>466000</v>
      </c>
      <c r="V13" s="91">
        <f t="shared" si="0"/>
        <v>375000</v>
      </c>
      <c r="W13" s="91">
        <f t="shared" si="0"/>
        <v>514000</v>
      </c>
      <c r="X13" s="91">
        <f t="shared" si="1"/>
        <v>1355000</v>
      </c>
      <c r="Y13" s="91">
        <f t="shared" si="13"/>
        <v>20.388203430634967</v>
      </c>
      <c r="Z13" s="92"/>
      <c r="AA13" s="91">
        <f t="shared" si="2"/>
        <v>611500</v>
      </c>
      <c r="AB13" s="91">
        <f t="shared" si="2"/>
        <v>609000</v>
      </c>
      <c r="AC13" s="91">
        <f t="shared" si="2"/>
        <v>606500</v>
      </c>
      <c r="AD13" s="91">
        <f t="shared" si="3"/>
        <v>1827000</v>
      </c>
      <c r="AE13" s="91">
        <f t="shared" si="14"/>
        <v>27.490219681011133</v>
      </c>
      <c r="AF13" s="92"/>
      <c r="AG13" s="91">
        <f t="shared" si="4"/>
        <v>3182000</v>
      </c>
      <c r="AH13" s="91">
        <f t="shared" si="15"/>
        <v>47.8784231116461</v>
      </c>
      <c r="AI13" s="92"/>
      <c r="AJ13" s="91">
        <f t="shared" si="5"/>
        <v>640500</v>
      </c>
      <c r="AK13" s="91">
        <f t="shared" si="5"/>
        <v>663500</v>
      </c>
      <c r="AL13" s="91">
        <f t="shared" si="5"/>
        <v>607000</v>
      </c>
      <c r="AM13" s="91">
        <f t="shared" si="6"/>
        <v>1911000</v>
      </c>
      <c r="AN13" s="91">
        <f t="shared" si="16"/>
        <v>28.754137827264518</v>
      </c>
      <c r="AO13" s="92"/>
      <c r="AP13" s="91">
        <f t="shared" si="7"/>
        <v>447000</v>
      </c>
      <c r="AQ13" s="91">
        <f t="shared" si="7"/>
        <v>468000</v>
      </c>
      <c r="AR13" s="91">
        <f t="shared" si="7"/>
        <v>638000</v>
      </c>
      <c r="AS13" s="91">
        <f t="shared" si="8"/>
        <v>1553000</v>
      </c>
      <c r="AT13" s="91">
        <f t="shared" si="17"/>
        <v>23.367439061089378</v>
      </c>
      <c r="AU13" s="92"/>
      <c r="AV13" s="91">
        <f t="shared" si="9"/>
        <v>3464000</v>
      </c>
      <c r="AW13" s="91">
        <f t="shared" si="18"/>
        <v>52.1215768883539</v>
      </c>
      <c r="AX13" s="92"/>
      <c r="AY13" s="91">
        <f t="shared" si="19"/>
        <v>6646000</v>
      </c>
      <c r="AZ13" s="91">
        <f t="shared" si="20"/>
        <v>100</v>
      </c>
      <c r="BA13" s="73"/>
      <c r="BB13" s="90">
        <f t="shared" si="10"/>
        <v>0</v>
      </c>
      <c r="BC13" s="91">
        <f t="shared" si="11"/>
        <v>0</v>
      </c>
      <c r="BD13" s="91">
        <f t="shared" si="12"/>
        <v>6646000</v>
      </c>
      <c r="BE13" s="93"/>
    </row>
    <row r="14" spans="1:57" ht="30" customHeight="1" x14ac:dyDescent="0.2">
      <c r="A14" s="74"/>
      <c r="B14" s="76"/>
      <c r="C14" s="76"/>
      <c r="D14" s="386" t="s">
        <v>75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76</v>
      </c>
      <c r="O14" s="396">
        <v>3665000</v>
      </c>
      <c r="P14" s="399">
        <f t="shared" ref="P14:W16" si="21">P15</f>
        <v>6646000</v>
      </c>
      <c r="Q14" s="399">
        <f t="shared" si="21"/>
        <v>7398000</v>
      </c>
      <c r="R14" s="399">
        <f t="shared" si="21"/>
        <v>8019000</v>
      </c>
      <c r="S14" s="399">
        <f t="shared" si="21"/>
        <v>6646000</v>
      </c>
      <c r="T14" s="399"/>
      <c r="U14" s="399">
        <f t="shared" si="21"/>
        <v>466000</v>
      </c>
      <c r="V14" s="399">
        <f t="shared" si="21"/>
        <v>375000</v>
      </c>
      <c r="W14" s="399">
        <f t="shared" si="21"/>
        <v>514000</v>
      </c>
      <c r="X14" s="399">
        <f t="shared" ref="X14:X30" si="22">U14+V14+W14</f>
        <v>1355000</v>
      </c>
      <c r="Y14" s="399">
        <f t="shared" ref="Y14:Y49" si="23">X14/(S14/100)</f>
        <v>20.388203430634967</v>
      </c>
      <c r="Z14" s="398"/>
      <c r="AA14" s="399">
        <f t="shared" ref="AA14:AC16" si="24">AA15</f>
        <v>611500</v>
      </c>
      <c r="AB14" s="399">
        <f t="shared" si="24"/>
        <v>609000</v>
      </c>
      <c r="AC14" s="399">
        <f t="shared" si="24"/>
        <v>606500</v>
      </c>
      <c r="AD14" s="399">
        <f t="shared" ref="AD14:AD30" si="25">AA14+AB14+AC14</f>
        <v>1827000</v>
      </c>
      <c r="AE14" s="399">
        <f t="shared" ref="AE14:AE19" si="26">AD14/(S14/100)</f>
        <v>27.490219681011133</v>
      </c>
      <c r="AF14" s="398"/>
      <c r="AG14" s="399">
        <f t="shared" ref="AG14:AG49" si="27">X14+AD14</f>
        <v>3182000</v>
      </c>
      <c r="AH14" s="399">
        <f t="shared" ref="AH14:AH49" si="28">AG14/(S14/100)</f>
        <v>47.8784231116461</v>
      </c>
      <c r="AI14" s="398"/>
      <c r="AJ14" s="399">
        <f t="shared" ref="AJ14:AL16" si="29">AJ15</f>
        <v>640500</v>
      </c>
      <c r="AK14" s="399">
        <f t="shared" si="29"/>
        <v>663500</v>
      </c>
      <c r="AL14" s="399">
        <f t="shared" si="29"/>
        <v>607000</v>
      </c>
      <c r="AM14" s="399">
        <f t="shared" ref="AM14:AM30" si="30">AJ14+AK14+AL14</f>
        <v>1911000</v>
      </c>
      <c r="AN14" s="399">
        <f t="shared" ref="AN14:AN19" si="31">AM14/(S14/100)</f>
        <v>28.754137827264518</v>
      </c>
      <c r="AO14" s="398"/>
      <c r="AP14" s="399">
        <f t="shared" ref="AP14:AR16" si="32">AP15</f>
        <v>447000</v>
      </c>
      <c r="AQ14" s="399">
        <f t="shared" si="32"/>
        <v>468000</v>
      </c>
      <c r="AR14" s="399">
        <f t="shared" si="32"/>
        <v>638000</v>
      </c>
      <c r="AS14" s="399">
        <f t="shared" ref="AS14:AS30" si="33">AP14+AQ14+AR14</f>
        <v>1553000</v>
      </c>
      <c r="AT14" s="399">
        <f t="shared" ref="AT14:AT19" si="34">AS14/(S14/100)</f>
        <v>23.367439061089378</v>
      </c>
      <c r="AU14" s="398"/>
      <c r="AV14" s="399">
        <f t="shared" ref="AV14:AV30" si="35">AM14+AS14</f>
        <v>3464000</v>
      </c>
      <c r="AW14" s="399">
        <f t="shared" ref="AW14:AW47" si="36">AV14/(S14/100)</f>
        <v>52.1215768883539</v>
      </c>
      <c r="AX14" s="398"/>
      <c r="AY14" s="399">
        <f t="shared" ref="AY14:AY32" si="37">AG14+AV14</f>
        <v>6646000</v>
      </c>
      <c r="AZ14" s="399">
        <f t="shared" ref="AZ14:AZ47" si="38">AY14/(S14/100)</f>
        <v>100</v>
      </c>
      <c r="BB14" s="209">
        <f t="shared" ref="BB14:BB47" si="39">S14-AY14</f>
        <v>0</v>
      </c>
      <c r="BC14" s="172">
        <f t="shared" ref="BC14:BC41" si="40">BB14/(S14/100)</f>
        <v>0</v>
      </c>
      <c r="BD14" s="172">
        <f t="shared" ref="BD14:BD47" si="41">S14-BB14</f>
        <v>6646000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3665000</v>
      </c>
      <c r="P15" s="86">
        <f t="shared" si="21"/>
        <v>6646000</v>
      </c>
      <c r="Q15" s="86">
        <f t="shared" si="21"/>
        <v>7398000</v>
      </c>
      <c r="R15" s="87">
        <f t="shared" si="21"/>
        <v>8019000</v>
      </c>
      <c r="S15" s="86">
        <f t="shared" si="21"/>
        <v>6646000</v>
      </c>
      <c r="T15" s="86"/>
      <c r="U15" s="86">
        <f t="shared" si="21"/>
        <v>466000</v>
      </c>
      <c r="V15" s="86">
        <f t="shared" si="21"/>
        <v>375000</v>
      </c>
      <c r="W15" s="86">
        <f t="shared" si="21"/>
        <v>514000</v>
      </c>
      <c r="X15" s="86">
        <f t="shared" si="22"/>
        <v>1355000</v>
      </c>
      <c r="Y15" s="86">
        <f t="shared" si="23"/>
        <v>20.388203430634967</v>
      </c>
      <c r="AA15" s="86">
        <f t="shared" si="24"/>
        <v>611500</v>
      </c>
      <c r="AB15" s="86">
        <f t="shared" si="24"/>
        <v>609000</v>
      </c>
      <c r="AC15" s="86">
        <f t="shared" si="24"/>
        <v>606500</v>
      </c>
      <c r="AD15" s="86">
        <f t="shared" si="25"/>
        <v>1827000</v>
      </c>
      <c r="AE15" s="86">
        <f t="shared" si="26"/>
        <v>27.490219681011133</v>
      </c>
      <c r="AG15" s="86">
        <f t="shared" si="27"/>
        <v>3182000</v>
      </c>
      <c r="AH15" s="86">
        <f t="shared" si="28"/>
        <v>47.8784231116461</v>
      </c>
      <c r="AJ15" s="86">
        <f t="shared" si="29"/>
        <v>640500</v>
      </c>
      <c r="AK15" s="86">
        <f t="shared" si="29"/>
        <v>663500</v>
      </c>
      <c r="AL15" s="86">
        <f t="shared" si="29"/>
        <v>607000</v>
      </c>
      <c r="AM15" s="86">
        <f t="shared" si="30"/>
        <v>1911000</v>
      </c>
      <c r="AN15" s="86">
        <f t="shared" si="31"/>
        <v>28.754137827264518</v>
      </c>
      <c r="AP15" s="86">
        <f t="shared" si="32"/>
        <v>447000</v>
      </c>
      <c r="AQ15" s="86">
        <f t="shared" si="32"/>
        <v>468000</v>
      </c>
      <c r="AR15" s="86">
        <f t="shared" si="32"/>
        <v>638000</v>
      </c>
      <c r="AS15" s="86">
        <f t="shared" si="33"/>
        <v>1553000</v>
      </c>
      <c r="AT15" s="86">
        <f t="shared" si="34"/>
        <v>23.367439061089378</v>
      </c>
      <c r="AV15" s="86">
        <f t="shared" si="35"/>
        <v>3464000</v>
      </c>
      <c r="AW15" s="86">
        <f t="shared" si="36"/>
        <v>52.1215768883539</v>
      </c>
      <c r="AY15" s="86">
        <f t="shared" si="37"/>
        <v>6646000</v>
      </c>
      <c r="AZ15" s="86">
        <f t="shared" si="38"/>
        <v>100</v>
      </c>
      <c r="BB15" s="85">
        <f t="shared" si="39"/>
        <v>0</v>
      </c>
      <c r="BC15" s="86">
        <f t="shared" si="40"/>
        <v>0</v>
      </c>
      <c r="BD15" s="86">
        <f t="shared" si="41"/>
        <v>6646000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3665000</v>
      </c>
      <c r="P16" s="103">
        <f t="shared" si="21"/>
        <v>6646000</v>
      </c>
      <c r="Q16" s="125">
        <f t="shared" si="21"/>
        <v>7398000</v>
      </c>
      <c r="R16" s="126">
        <f t="shared" si="21"/>
        <v>8019000</v>
      </c>
      <c r="S16" s="103">
        <f t="shared" si="21"/>
        <v>6646000</v>
      </c>
      <c r="T16" s="103"/>
      <c r="U16" s="103">
        <f t="shared" si="21"/>
        <v>466000</v>
      </c>
      <c r="V16" s="103">
        <f t="shared" si="21"/>
        <v>375000</v>
      </c>
      <c r="W16" s="103">
        <f t="shared" si="21"/>
        <v>514000</v>
      </c>
      <c r="X16" s="103">
        <f t="shared" si="22"/>
        <v>1355000</v>
      </c>
      <c r="Y16" s="103">
        <f t="shared" si="23"/>
        <v>20.388203430634967</v>
      </c>
      <c r="AA16" s="103">
        <f t="shared" si="24"/>
        <v>611500</v>
      </c>
      <c r="AB16" s="103">
        <f t="shared" si="24"/>
        <v>609000</v>
      </c>
      <c r="AC16" s="103">
        <f t="shared" si="24"/>
        <v>606500</v>
      </c>
      <c r="AD16" s="103">
        <f t="shared" si="25"/>
        <v>1827000</v>
      </c>
      <c r="AE16" s="103">
        <f t="shared" si="26"/>
        <v>27.490219681011133</v>
      </c>
      <c r="AG16" s="103">
        <f t="shared" si="27"/>
        <v>3182000</v>
      </c>
      <c r="AH16" s="103">
        <f t="shared" si="28"/>
        <v>47.8784231116461</v>
      </c>
      <c r="AJ16" s="103">
        <f t="shared" si="29"/>
        <v>640500</v>
      </c>
      <c r="AK16" s="103">
        <f t="shared" si="29"/>
        <v>663500</v>
      </c>
      <c r="AL16" s="103">
        <f t="shared" si="29"/>
        <v>607000</v>
      </c>
      <c r="AM16" s="103">
        <f t="shared" si="30"/>
        <v>1911000</v>
      </c>
      <c r="AN16" s="103">
        <f t="shared" si="31"/>
        <v>28.754137827264518</v>
      </c>
      <c r="AP16" s="103">
        <f t="shared" si="32"/>
        <v>447000</v>
      </c>
      <c r="AQ16" s="103">
        <f t="shared" si="32"/>
        <v>468000</v>
      </c>
      <c r="AR16" s="103">
        <f t="shared" si="32"/>
        <v>638000</v>
      </c>
      <c r="AS16" s="103">
        <f t="shared" si="33"/>
        <v>1553000</v>
      </c>
      <c r="AT16" s="103">
        <f t="shared" si="34"/>
        <v>23.367439061089378</v>
      </c>
      <c r="AV16" s="103">
        <f t="shared" si="35"/>
        <v>3464000</v>
      </c>
      <c r="AW16" s="103">
        <f t="shared" si="36"/>
        <v>52.1215768883539</v>
      </c>
      <c r="AY16" s="103">
        <f t="shared" si="37"/>
        <v>6646000</v>
      </c>
      <c r="AZ16" s="103">
        <f t="shared" si="38"/>
        <v>100</v>
      </c>
      <c r="BB16" s="102">
        <f t="shared" si="39"/>
        <v>0</v>
      </c>
      <c r="BC16" s="103">
        <f t="shared" si="40"/>
        <v>0</v>
      </c>
      <c r="BD16" s="103">
        <f t="shared" si="41"/>
        <v>6646000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3665000</v>
      </c>
      <c r="P17" s="103">
        <f>P18+P31+P42+P48</f>
        <v>6646000</v>
      </c>
      <c r="Q17" s="125">
        <f>Q18+Q31+Q42+Q48</f>
        <v>7398000</v>
      </c>
      <c r="R17" s="126">
        <f>R18+R31+R42+R48</f>
        <v>8019000</v>
      </c>
      <c r="S17" s="103">
        <f>S18+S31+S42+S48</f>
        <v>6646000</v>
      </c>
      <c r="T17" s="103"/>
      <c r="U17" s="103">
        <f>U18+U31+U42+U48</f>
        <v>466000</v>
      </c>
      <c r="V17" s="103">
        <f>V18+V31+V42+V48</f>
        <v>375000</v>
      </c>
      <c r="W17" s="103">
        <f>W18+W31+W42+W48</f>
        <v>514000</v>
      </c>
      <c r="X17" s="103">
        <f t="shared" si="22"/>
        <v>1355000</v>
      </c>
      <c r="Y17" s="103">
        <f t="shared" si="23"/>
        <v>20.388203430634967</v>
      </c>
      <c r="AA17" s="103">
        <f>AA18+AA31+AA42+AA48</f>
        <v>611500</v>
      </c>
      <c r="AB17" s="103">
        <f>AB18+AB31+AB42+AB48</f>
        <v>609000</v>
      </c>
      <c r="AC17" s="103">
        <f>AC18+AC31+AC42+AC48</f>
        <v>606500</v>
      </c>
      <c r="AD17" s="103">
        <f t="shared" si="25"/>
        <v>1827000</v>
      </c>
      <c r="AE17" s="103">
        <f t="shared" si="26"/>
        <v>27.490219681011133</v>
      </c>
      <c r="AG17" s="103">
        <f t="shared" si="27"/>
        <v>3182000</v>
      </c>
      <c r="AH17" s="103">
        <f t="shared" si="28"/>
        <v>47.8784231116461</v>
      </c>
      <c r="AJ17" s="103">
        <f>AJ18+AJ31+AJ42+AJ48</f>
        <v>640500</v>
      </c>
      <c r="AK17" s="103">
        <f>AK18+AK31+AK42+AK48</f>
        <v>663500</v>
      </c>
      <c r="AL17" s="103">
        <f>AL18+AL31+AL42+AL48</f>
        <v>607000</v>
      </c>
      <c r="AM17" s="103">
        <f t="shared" si="30"/>
        <v>1911000</v>
      </c>
      <c r="AN17" s="103">
        <f t="shared" si="31"/>
        <v>28.754137827264518</v>
      </c>
      <c r="AP17" s="103">
        <f>AP18+AP31+AP42+AP48</f>
        <v>447000</v>
      </c>
      <c r="AQ17" s="103">
        <f>AQ18+AQ31+AQ42+AQ48</f>
        <v>468000</v>
      </c>
      <c r="AR17" s="103">
        <f>AR18+AR31+AR42+AR48</f>
        <v>638000</v>
      </c>
      <c r="AS17" s="103">
        <f t="shared" si="33"/>
        <v>1553000</v>
      </c>
      <c r="AT17" s="103">
        <f t="shared" si="34"/>
        <v>23.367439061089378</v>
      </c>
      <c r="AV17" s="103">
        <f t="shared" si="35"/>
        <v>3464000</v>
      </c>
      <c r="AW17" s="103">
        <f t="shared" si="36"/>
        <v>52.1215768883539</v>
      </c>
      <c r="AY17" s="103">
        <f t="shared" si="37"/>
        <v>6646000</v>
      </c>
      <c r="AZ17" s="103">
        <f t="shared" si="38"/>
        <v>100</v>
      </c>
      <c r="BB17" s="102">
        <f t="shared" si="39"/>
        <v>0</v>
      </c>
      <c r="BC17" s="103">
        <f t="shared" si="40"/>
        <v>0</v>
      </c>
      <c r="BD17" s="103">
        <f t="shared" si="41"/>
        <v>6646000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3395000</v>
      </c>
      <c r="P18" s="103">
        <f>P19</f>
        <v>6236000</v>
      </c>
      <c r="Q18" s="125">
        <f>Q19</f>
        <v>6971000</v>
      </c>
      <c r="R18" s="126">
        <f>R19</f>
        <v>7582000</v>
      </c>
      <c r="S18" s="103">
        <f>S19</f>
        <v>6236000</v>
      </c>
      <c r="T18" s="103"/>
      <c r="U18" s="103">
        <f>U19</f>
        <v>466000</v>
      </c>
      <c r="V18" s="103">
        <f>V19</f>
        <v>374000</v>
      </c>
      <c r="W18" s="103">
        <f>W19</f>
        <v>390000</v>
      </c>
      <c r="X18" s="103">
        <f t="shared" si="22"/>
        <v>1230000</v>
      </c>
      <c r="Y18" s="103">
        <f t="shared" si="23"/>
        <v>19.724182168056448</v>
      </c>
      <c r="AA18" s="103">
        <f>AA19</f>
        <v>573500</v>
      </c>
      <c r="AB18" s="103">
        <f>AB19</f>
        <v>572500</v>
      </c>
      <c r="AC18" s="103">
        <f>AC19</f>
        <v>573000</v>
      </c>
      <c r="AD18" s="103">
        <f t="shared" si="25"/>
        <v>1719000</v>
      </c>
      <c r="AE18" s="103">
        <f t="shared" si="26"/>
        <v>27.565747273893521</v>
      </c>
      <c r="AG18" s="103">
        <f t="shared" si="27"/>
        <v>2949000</v>
      </c>
      <c r="AH18" s="103">
        <f t="shared" si="28"/>
        <v>47.289929441949965</v>
      </c>
      <c r="AJ18" s="103">
        <f>AJ19</f>
        <v>607500</v>
      </c>
      <c r="AK18" s="103">
        <f>AK19</f>
        <v>607500</v>
      </c>
      <c r="AL18" s="103">
        <f>AL19</f>
        <v>580000</v>
      </c>
      <c r="AM18" s="103">
        <f t="shared" si="30"/>
        <v>1795000</v>
      </c>
      <c r="AN18" s="103">
        <f t="shared" si="31"/>
        <v>28.784477228992944</v>
      </c>
      <c r="AP18" s="103">
        <f>AP19</f>
        <v>387000</v>
      </c>
      <c r="AQ18" s="103">
        <f>AQ19</f>
        <v>467000</v>
      </c>
      <c r="AR18" s="103">
        <f>AR19</f>
        <v>638000</v>
      </c>
      <c r="AS18" s="103">
        <f t="shared" si="33"/>
        <v>1492000</v>
      </c>
      <c r="AT18" s="103">
        <f t="shared" si="34"/>
        <v>23.925593329057087</v>
      </c>
      <c r="AV18" s="103">
        <f t="shared" si="35"/>
        <v>3287000</v>
      </c>
      <c r="AW18" s="103">
        <f t="shared" si="36"/>
        <v>52.710070558050035</v>
      </c>
      <c r="AY18" s="103">
        <f t="shared" si="37"/>
        <v>6236000</v>
      </c>
      <c r="AZ18" s="103">
        <f t="shared" si="38"/>
        <v>100</v>
      </c>
      <c r="BB18" s="102">
        <f t="shared" si="39"/>
        <v>0</v>
      </c>
      <c r="BC18" s="103">
        <f t="shared" si="40"/>
        <v>0</v>
      </c>
      <c r="BD18" s="103">
        <f t="shared" si="41"/>
        <v>6236000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3395000</v>
      </c>
      <c r="P19" s="121">
        <f>P20+P23+P26</f>
        <v>6236000</v>
      </c>
      <c r="Q19" s="122">
        <f>Q20+Q23+Q26</f>
        <v>6971000</v>
      </c>
      <c r="R19" s="123">
        <f>R20+R23+R26</f>
        <v>7582000</v>
      </c>
      <c r="S19" s="121">
        <f>S20+S23+S26</f>
        <v>6236000</v>
      </c>
      <c r="T19" s="121"/>
      <c r="U19" s="121">
        <f>U20+U23+U26</f>
        <v>466000</v>
      </c>
      <c r="V19" s="121">
        <f>V20+V23+V26</f>
        <v>374000</v>
      </c>
      <c r="W19" s="121">
        <f>W20+W23+W26</f>
        <v>390000</v>
      </c>
      <c r="X19" s="121">
        <f t="shared" si="22"/>
        <v>1230000</v>
      </c>
      <c r="Y19" s="121">
        <f t="shared" si="23"/>
        <v>19.724182168056448</v>
      </c>
      <c r="AA19" s="121">
        <f>AA20+AA23+AA26</f>
        <v>573500</v>
      </c>
      <c r="AB19" s="121">
        <f>AB20+AB23+AB26</f>
        <v>572500</v>
      </c>
      <c r="AC19" s="121">
        <f>AC20+AC23+AC26</f>
        <v>573000</v>
      </c>
      <c r="AD19" s="121">
        <f t="shared" si="25"/>
        <v>1719000</v>
      </c>
      <c r="AE19" s="121">
        <f t="shared" si="26"/>
        <v>27.565747273893521</v>
      </c>
      <c r="AG19" s="121">
        <f t="shared" si="27"/>
        <v>2949000</v>
      </c>
      <c r="AH19" s="121">
        <f t="shared" si="28"/>
        <v>47.289929441949965</v>
      </c>
      <c r="AJ19" s="121">
        <f>AJ20+AJ23+AJ26</f>
        <v>607500</v>
      </c>
      <c r="AK19" s="121">
        <f>AK20+AK23+AK26</f>
        <v>607500</v>
      </c>
      <c r="AL19" s="121">
        <f>AL20+AL23+AL26</f>
        <v>580000</v>
      </c>
      <c r="AM19" s="121">
        <f t="shared" si="30"/>
        <v>1795000</v>
      </c>
      <c r="AN19" s="121">
        <f t="shared" si="31"/>
        <v>28.784477228992944</v>
      </c>
      <c r="AP19" s="121">
        <f>AP20+AP23+AP26</f>
        <v>387000</v>
      </c>
      <c r="AQ19" s="121">
        <f>AQ20+AQ23+AQ26</f>
        <v>467000</v>
      </c>
      <c r="AR19" s="121">
        <f>AR20+AR23+AR26</f>
        <v>638000</v>
      </c>
      <c r="AS19" s="121">
        <f t="shared" si="33"/>
        <v>1492000</v>
      </c>
      <c r="AT19" s="121">
        <f t="shared" si="34"/>
        <v>23.925593329057087</v>
      </c>
      <c r="AV19" s="121">
        <f t="shared" si="35"/>
        <v>3287000</v>
      </c>
      <c r="AW19" s="121">
        <f t="shared" si="36"/>
        <v>52.710070558050035</v>
      </c>
      <c r="AY19" s="121">
        <f t="shared" si="37"/>
        <v>6236000</v>
      </c>
      <c r="AZ19" s="121">
        <f t="shared" si="38"/>
        <v>100</v>
      </c>
      <c r="BB19" s="120">
        <f t="shared" si="39"/>
        <v>0</v>
      </c>
      <c r="BC19" s="121">
        <f t="shared" si="40"/>
        <v>0</v>
      </c>
      <c r="BD19" s="121">
        <f t="shared" si="41"/>
        <v>6236000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2820000</v>
      </c>
      <c r="P20" s="103">
        <f>P21+P22</f>
        <v>5370000</v>
      </c>
      <c r="Q20" s="125">
        <f>Q21+Q22</f>
        <v>5898000</v>
      </c>
      <c r="R20" s="126">
        <f>R21+R22</f>
        <v>6416000</v>
      </c>
      <c r="S20" s="103">
        <f>S21+S22</f>
        <v>5370000</v>
      </c>
      <c r="T20" s="103"/>
      <c r="U20" s="103">
        <f>U21+U22</f>
        <v>405000</v>
      </c>
      <c r="V20" s="103">
        <f>V21+V22</f>
        <v>310000</v>
      </c>
      <c r="W20" s="103">
        <f>W21+W22</f>
        <v>321000</v>
      </c>
      <c r="X20" s="103">
        <f t="shared" si="22"/>
        <v>1036000</v>
      </c>
      <c r="Y20" s="103">
        <f t="shared" si="23"/>
        <v>19.292364990689013</v>
      </c>
      <c r="AA20" s="103">
        <f>AA21+AA22</f>
        <v>502000</v>
      </c>
      <c r="AB20" s="103">
        <f>AB21+AB22</f>
        <v>501000</v>
      </c>
      <c r="AC20" s="103">
        <f>AC21+AC22</f>
        <v>501000</v>
      </c>
      <c r="AD20" s="103">
        <f t="shared" si="25"/>
        <v>1504000</v>
      </c>
      <c r="AE20" s="170">
        <f t="shared" ref="AE20:AE25" si="42">AD20/(P20/100)</f>
        <v>28.007448789571693</v>
      </c>
      <c r="AG20" s="103">
        <f t="shared" si="27"/>
        <v>2540000</v>
      </c>
      <c r="AH20" s="103">
        <f t="shared" si="28"/>
        <v>47.299813780260706</v>
      </c>
      <c r="AJ20" s="103">
        <f>AJ21+AJ22</f>
        <v>503000</v>
      </c>
      <c r="AK20" s="103">
        <f>AK21+AK22</f>
        <v>503000</v>
      </c>
      <c r="AL20" s="103">
        <f>AL21+AL22</f>
        <v>505000</v>
      </c>
      <c r="AM20" s="103">
        <f t="shared" si="30"/>
        <v>1511000</v>
      </c>
      <c r="AN20" s="170">
        <f t="shared" ref="AN20:AN25" si="43">AM20/(P20/100)</f>
        <v>28.137802607076349</v>
      </c>
      <c r="AP20" s="103">
        <f>AP21+AP22</f>
        <v>302000</v>
      </c>
      <c r="AQ20" s="103">
        <f>AQ21+AQ22</f>
        <v>442000</v>
      </c>
      <c r="AR20" s="103">
        <f>AR21+AR22</f>
        <v>575000</v>
      </c>
      <c r="AS20" s="103">
        <f t="shared" si="33"/>
        <v>1319000</v>
      </c>
      <c r="AT20" s="170">
        <f t="shared" ref="AT20:AT25" si="44">AS20/(P20/100)</f>
        <v>24.562383612662941</v>
      </c>
      <c r="AV20" s="103">
        <f t="shared" si="35"/>
        <v>2830000</v>
      </c>
      <c r="AW20" s="103">
        <f t="shared" si="36"/>
        <v>52.700186219739294</v>
      </c>
      <c r="AY20" s="103">
        <f t="shared" si="37"/>
        <v>5370000</v>
      </c>
      <c r="AZ20" s="103">
        <f t="shared" si="38"/>
        <v>100</v>
      </c>
      <c r="BB20" s="102">
        <f t="shared" si="39"/>
        <v>0</v>
      </c>
      <c r="BC20" s="103">
        <f t="shared" si="40"/>
        <v>0</v>
      </c>
      <c r="BD20" s="103">
        <f t="shared" si="41"/>
        <v>5370000</v>
      </c>
      <c r="BE20" s="93"/>
    </row>
    <row r="21" spans="1:57" ht="24.95" customHeight="1" thickBot="1" x14ac:dyDescent="0.25">
      <c r="A21" s="377"/>
      <c r="B21" s="198"/>
      <c r="C21" s="198"/>
      <c r="D21" s="157"/>
      <c r="E21" s="154"/>
      <c r="F21" s="198"/>
      <c r="G21" s="199"/>
      <c r="H21" s="200"/>
      <c r="I21" s="201"/>
      <c r="J21" s="78"/>
      <c r="K21" s="127">
        <v>1</v>
      </c>
      <c r="L21" s="83"/>
      <c r="M21" s="77"/>
      <c r="N21" s="128" t="s">
        <v>62</v>
      </c>
      <c r="O21" s="117">
        <v>2800000</v>
      </c>
      <c r="P21" s="117">
        <v>5350000</v>
      </c>
      <c r="Q21" s="117">
        <v>5880000</v>
      </c>
      <c r="R21" s="117">
        <v>6396000</v>
      </c>
      <c r="S21" s="117">
        <v>5350000</v>
      </c>
      <c r="T21" s="117"/>
      <c r="U21" s="160">
        <v>405000</v>
      </c>
      <c r="V21" s="160">
        <v>310000</v>
      </c>
      <c r="W21" s="160">
        <v>320000</v>
      </c>
      <c r="X21" s="117">
        <f t="shared" si="22"/>
        <v>1035000</v>
      </c>
      <c r="Y21" s="117">
        <f t="shared" si="23"/>
        <v>19.345794392523363</v>
      </c>
      <c r="AA21" s="160">
        <v>500000</v>
      </c>
      <c r="AB21" s="160">
        <v>500000</v>
      </c>
      <c r="AC21" s="160">
        <v>500000</v>
      </c>
      <c r="AD21" s="117">
        <f t="shared" si="25"/>
        <v>1500000</v>
      </c>
      <c r="AE21" s="170">
        <f t="shared" si="42"/>
        <v>28.037383177570092</v>
      </c>
      <c r="AG21" s="117">
        <f t="shared" si="27"/>
        <v>2535000</v>
      </c>
      <c r="AH21" s="117">
        <f t="shared" si="28"/>
        <v>47.383177570093459</v>
      </c>
      <c r="AJ21" s="160">
        <v>500000</v>
      </c>
      <c r="AK21" s="160">
        <v>500000</v>
      </c>
      <c r="AL21" s="160">
        <v>500000</v>
      </c>
      <c r="AM21" s="117">
        <f t="shared" si="30"/>
        <v>1500000</v>
      </c>
      <c r="AN21" s="170">
        <f t="shared" si="43"/>
        <v>28.037383177570092</v>
      </c>
      <c r="AP21" s="160">
        <v>300000</v>
      </c>
      <c r="AQ21" s="160">
        <v>440000</v>
      </c>
      <c r="AR21" s="160">
        <v>575000</v>
      </c>
      <c r="AS21" s="117">
        <f t="shared" si="33"/>
        <v>1315000</v>
      </c>
      <c r="AT21" s="170">
        <f t="shared" si="44"/>
        <v>24.579439252336449</v>
      </c>
      <c r="AV21" s="117">
        <f t="shared" si="35"/>
        <v>2815000</v>
      </c>
      <c r="AW21" s="117">
        <f t="shared" si="36"/>
        <v>52.616822429906541</v>
      </c>
      <c r="AY21" s="117">
        <f t="shared" si="37"/>
        <v>5350000</v>
      </c>
      <c r="AZ21" s="117">
        <f t="shared" si="38"/>
        <v>100</v>
      </c>
      <c r="BB21" s="117">
        <f t="shared" si="39"/>
        <v>0</v>
      </c>
      <c r="BC21" s="117">
        <f t="shared" si="40"/>
        <v>0</v>
      </c>
      <c r="BD21" s="117">
        <f t="shared" si="41"/>
        <v>5350000</v>
      </c>
      <c r="BE21" s="93"/>
    </row>
    <row r="22" spans="1:57" ht="24.95" customHeight="1" thickBot="1" x14ac:dyDescent="0.25">
      <c r="A22" s="377"/>
      <c r="B22" s="198"/>
      <c r="C22" s="198"/>
      <c r="D22" s="157"/>
      <c r="E22" s="154"/>
      <c r="F22" s="198"/>
      <c r="G22" s="199"/>
      <c r="H22" s="200"/>
      <c r="I22" s="201"/>
      <c r="J22" s="78"/>
      <c r="K22" s="127">
        <v>4</v>
      </c>
      <c r="L22" s="83"/>
      <c r="M22" s="77"/>
      <c r="N22" s="128" t="s">
        <v>63</v>
      </c>
      <c r="O22" s="117">
        <v>20000</v>
      </c>
      <c r="P22" s="117">
        <v>20000</v>
      </c>
      <c r="Q22" s="117">
        <v>18000</v>
      </c>
      <c r="R22" s="117">
        <v>20000</v>
      </c>
      <c r="S22" s="117">
        <v>20000</v>
      </c>
      <c r="T22" s="117"/>
      <c r="U22" s="160"/>
      <c r="V22" s="160"/>
      <c r="W22" s="160">
        <v>1000</v>
      </c>
      <c r="X22" s="117">
        <f t="shared" si="22"/>
        <v>1000</v>
      </c>
      <c r="Y22" s="117">
        <f t="shared" si="23"/>
        <v>5</v>
      </c>
      <c r="AA22" s="160">
        <v>2000</v>
      </c>
      <c r="AB22" s="160">
        <v>1000</v>
      </c>
      <c r="AC22" s="160">
        <v>1000</v>
      </c>
      <c r="AD22" s="117">
        <f t="shared" si="25"/>
        <v>4000</v>
      </c>
      <c r="AE22" s="170">
        <f t="shared" si="42"/>
        <v>20</v>
      </c>
      <c r="AG22" s="117">
        <f t="shared" si="27"/>
        <v>5000</v>
      </c>
      <c r="AH22" s="117">
        <f t="shared" si="28"/>
        <v>25</v>
      </c>
      <c r="AJ22" s="160">
        <v>3000</v>
      </c>
      <c r="AK22" s="160">
        <v>3000</v>
      </c>
      <c r="AL22" s="160">
        <v>5000</v>
      </c>
      <c r="AM22" s="117">
        <f t="shared" si="30"/>
        <v>11000</v>
      </c>
      <c r="AN22" s="170">
        <f t="shared" si="43"/>
        <v>55</v>
      </c>
      <c r="AP22" s="160">
        <v>2000</v>
      </c>
      <c r="AQ22" s="160">
        <v>2000</v>
      </c>
      <c r="AR22" s="160"/>
      <c r="AS22" s="117">
        <f t="shared" si="33"/>
        <v>4000</v>
      </c>
      <c r="AT22" s="170">
        <f t="shared" si="44"/>
        <v>20</v>
      </c>
      <c r="AV22" s="117">
        <f t="shared" si="35"/>
        <v>15000</v>
      </c>
      <c r="AW22" s="117">
        <f t="shared" si="36"/>
        <v>75</v>
      </c>
      <c r="AY22" s="117">
        <f t="shared" si="37"/>
        <v>20000</v>
      </c>
      <c r="AZ22" s="117">
        <f t="shared" si="38"/>
        <v>100</v>
      </c>
      <c r="BB22" s="117">
        <f t="shared" si="39"/>
        <v>0</v>
      </c>
      <c r="BC22" s="117">
        <f t="shared" si="40"/>
        <v>0</v>
      </c>
      <c r="BD22" s="117">
        <f t="shared" si="41"/>
        <v>20000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124" t="s">
        <v>64</v>
      </c>
      <c r="K23" s="82"/>
      <c r="L23" s="83"/>
      <c r="M23" s="77"/>
      <c r="N23" s="101" t="s">
        <v>65</v>
      </c>
      <c r="O23" s="103">
        <v>502000</v>
      </c>
      <c r="P23" s="103">
        <f>P24+P25</f>
        <v>801000</v>
      </c>
      <c r="Q23" s="125">
        <f>Q24+Q25</f>
        <v>1001000</v>
      </c>
      <c r="R23" s="126">
        <f>R24+R25</f>
        <v>1091000</v>
      </c>
      <c r="S23" s="103">
        <f>S24+S25</f>
        <v>801000</v>
      </c>
      <c r="T23" s="103"/>
      <c r="U23" s="103">
        <f>U24+U25</f>
        <v>60000</v>
      </c>
      <c r="V23" s="103">
        <f>V24+V25</f>
        <v>60000</v>
      </c>
      <c r="W23" s="103">
        <f>W24+W25</f>
        <v>56000</v>
      </c>
      <c r="X23" s="103">
        <f t="shared" si="22"/>
        <v>176000</v>
      </c>
      <c r="Y23" s="103">
        <f t="shared" si="23"/>
        <v>21.972534332084894</v>
      </c>
      <c r="AA23" s="103">
        <f>AA24+AA25</f>
        <v>65000</v>
      </c>
      <c r="AB23" s="103">
        <f>AB24+AB25</f>
        <v>65000</v>
      </c>
      <c r="AC23" s="103">
        <f>AC24+AC25</f>
        <v>65000</v>
      </c>
      <c r="AD23" s="103">
        <f t="shared" si="25"/>
        <v>195000</v>
      </c>
      <c r="AE23" s="170">
        <f t="shared" si="42"/>
        <v>24.344569288389515</v>
      </c>
      <c r="AG23" s="103">
        <f t="shared" si="27"/>
        <v>371000</v>
      </c>
      <c r="AH23" s="103">
        <f t="shared" si="28"/>
        <v>46.317103620474406</v>
      </c>
      <c r="AJ23" s="103">
        <f>AJ24+AJ25</f>
        <v>100000</v>
      </c>
      <c r="AK23" s="103">
        <f>AK24+AK25</f>
        <v>100000</v>
      </c>
      <c r="AL23" s="103">
        <f>AL24+AL25</f>
        <v>70000</v>
      </c>
      <c r="AM23" s="103">
        <f t="shared" si="30"/>
        <v>270000</v>
      </c>
      <c r="AN23" s="170">
        <f t="shared" si="43"/>
        <v>33.707865168539328</v>
      </c>
      <c r="AP23" s="103">
        <f>AP24+AP25</f>
        <v>80000</v>
      </c>
      <c r="AQ23" s="103">
        <f>AQ24+AQ25</f>
        <v>20000</v>
      </c>
      <c r="AR23" s="103">
        <f>AR24+AR25</f>
        <v>60000</v>
      </c>
      <c r="AS23" s="103">
        <f t="shared" si="33"/>
        <v>160000</v>
      </c>
      <c r="AT23" s="170">
        <f t="shared" si="44"/>
        <v>19.975031210986266</v>
      </c>
      <c r="AV23" s="103">
        <f t="shared" si="35"/>
        <v>430000</v>
      </c>
      <c r="AW23" s="103">
        <f t="shared" si="36"/>
        <v>53.682896379525594</v>
      </c>
      <c r="AY23" s="103">
        <f t="shared" si="37"/>
        <v>801000</v>
      </c>
      <c r="AZ23" s="103">
        <f t="shared" si="38"/>
        <v>100</v>
      </c>
      <c r="BB23" s="102">
        <f t="shared" si="39"/>
        <v>0</v>
      </c>
      <c r="BC23" s="103">
        <f t="shared" si="40"/>
        <v>0</v>
      </c>
      <c r="BD23" s="103">
        <f t="shared" si="41"/>
        <v>801000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78"/>
      <c r="K24" s="127">
        <v>1</v>
      </c>
      <c r="L24" s="83"/>
      <c r="M24" s="77"/>
      <c r="N24" s="128" t="s">
        <v>62</v>
      </c>
      <c r="O24" s="117">
        <v>500000</v>
      </c>
      <c r="P24" s="117">
        <v>800000</v>
      </c>
      <c r="Q24" s="117">
        <v>1000000</v>
      </c>
      <c r="R24" s="117">
        <v>1090000</v>
      </c>
      <c r="S24" s="117">
        <v>800000</v>
      </c>
      <c r="T24" s="117"/>
      <c r="U24" s="160">
        <v>60000</v>
      </c>
      <c r="V24" s="160">
        <v>60000</v>
      </c>
      <c r="W24" s="160">
        <v>55000</v>
      </c>
      <c r="X24" s="117">
        <f t="shared" si="22"/>
        <v>175000</v>
      </c>
      <c r="Y24" s="117">
        <f t="shared" si="23"/>
        <v>21.875</v>
      </c>
      <c r="AA24" s="160">
        <v>65000</v>
      </c>
      <c r="AB24" s="160">
        <v>65000</v>
      </c>
      <c r="AC24" s="160">
        <v>65000</v>
      </c>
      <c r="AD24" s="117">
        <f t="shared" si="25"/>
        <v>195000</v>
      </c>
      <c r="AE24" s="170">
        <f t="shared" si="42"/>
        <v>24.375</v>
      </c>
      <c r="AG24" s="117">
        <f t="shared" si="27"/>
        <v>370000</v>
      </c>
      <c r="AH24" s="117">
        <f t="shared" si="28"/>
        <v>46.25</v>
      </c>
      <c r="AJ24" s="160">
        <v>100000</v>
      </c>
      <c r="AK24" s="160">
        <v>100000</v>
      </c>
      <c r="AL24" s="160">
        <v>70000</v>
      </c>
      <c r="AM24" s="117">
        <f t="shared" si="30"/>
        <v>270000</v>
      </c>
      <c r="AN24" s="170">
        <f t="shared" si="43"/>
        <v>33.75</v>
      </c>
      <c r="AP24" s="160">
        <v>80000</v>
      </c>
      <c r="AQ24" s="160">
        <v>20000</v>
      </c>
      <c r="AR24" s="160">
        <v>60000</v>
      </c>
      <c r="AS24" s="117">
        <f t="shared" si="33"/>
        <v>160000</v>
      </c>
      <c r="AT24" s="170">
        <f t="shared" si="44"/>
        <v>20</v>
      </c>
      <c r="AV24" s="117">
        <f t="shared" si="35"/>
        <v>430000</v>
      </c>
      <c r="AW24" s="117">
        <f t="shared" si="36"/>
        <v>53.75</v>
      </c>
      <c r="AY24" s="117">
        <f t="shared" si="37"/>
        <v>800000</v>
      </c>
      <c r="AZ24" s="117">
        <f t="shared" si="38"/>
        <v>100</v>
      </c>
      <c r="BB24" s="117">
        <f t="shared" si="39"/>
        <v>0</v>
      </c>
      <c r="BC24" s="117">
        <f t="shared" si="40"/>
        <v>0</v>
      </c>
      <c r="BD24" s="117">
        <f t="shared" si="41"/>
        <v>800000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4</v>
      </c>
      <c r="L25" s="83"/>
      <c r="M25" s="77"/>
      <c r="N25" s="128" t="s">
        <v>63</v>
      </c>
      <c r="O25" s="117">
        <v>2000</v>
      </c>
      <c r="P25" s="117">
        <v>1000</v>
      </c>
      <c r="Q25" s="117">
        <v>1000</v>
      </c>
      <c r="R25" s="117">
        <v>1000</v>
      </c>
      <c r="S25" s="117">
        <v>1000</v>
      </c>
      <c r="T25" s="117"/>
      <c r="U25" s="160"/>
      <c r="V25" s="160"/>
      <c r="W25" s="160">
        <v>1000</v>
      </c>
      <c r="X25" s="117">
        <f t="shared" si="22"/>
        <v>1000</v>
      </c>
      <c r="Y25" s="117">
        <f t="shared" si="23"/>
        <v>100</v>
      </c>
      <c r="AA25" s="160"/>
      <c r="AB25" s="160"/>
      <c r="AC25" s="160"/>
      <c r="AD25" s="117">
        <f t="shared" si="25"/>
        <v>0</v>
      </c>
      <c r="AE25" s="170">
        <f t="shared" si="42"/>
        <v>0</v>
      </c>
      <c r="AG25" s="117">
        <f t="shared" si="27"/>
        <v>1000</v>
      </c>
      <c r="AH25" s="117">
        <f t="shared" si="28"/>
        <v>100</v>
      </c>
      <c r="AJ25" s="160"/>
      <c r="AK25" s="160"/>
      <c r="AL25" s="160"/>
      <c r="AM25" s="117">
        <f t="shared" si="30"/>
        <v>0</v>
      </c>
      <c r="AN25" s="170">
        <f t="shared" si="43"/>
        <v>0</v>
      </c>
      <c r="AP25" s="160"/>
      <c r="AQ25" s="160"/>
      <c r="AR25" s="160"/>
      <c r="AS25" s="117">
        <f t="shared" si="33"/>
        <v>0</v>
      </c>
      <c r="AT25" s="170">
        <f t="shared" si="44"/>
        <v>0</v>
      </c>
      <c r="AV25" s="117">
        <f t="shared" si="35"/>
        <v>0</v>
      </c>
      <c r="AW25" s="117">
        <f t="shared" si="36"/>
        <v>0</v>
      </c>
      <c r="AY25" s="117">
        <f t="shared" si="37"/>
        <v>1000</v>
      </c>
      <c r="AZ25" s="117">
        <f t="shared" si="38"/>
        <v>100</v>
      </c>
      <c r="BB25" s="117">
        <f t="shared" si="39"/>
        <v>0</v>
      </c>
      <c r="BC25" s="117">
        <f t="shared" si="40"/>
        <v>0</v>
      </c>
      <c r="BD25" s="117">
        <f t="shared" si="41"/>
        <v>1000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52</v>
      </c>
      <c r="K26" s="82"/>
      <c r="L26" s="83"/>
      <c r="M26" s="77"/>
      <c r="N26" s="101" t="s">
        <v>53</v>
      </c>
      <c r="O26" s="102">
        <v>73000</v>
      </c>
      <c r="P26" s="103">
        <f>P27+P28+P29+P30</f>
        <v>65000</v>
      </c>
      <c r="Q26" s="125">
        <f>Q27+Q28+Q29+Q30</f>
        <v>72000</v>
      </c>
      <c r="R26" s="126">
        <f>R27+R28+R29+R30</f>
        <v>75000</v>
      </c>
      <c r="S26" s="103">
        <f>S27+S28+S29+S30</f>
        <v>65000</v>
      </c>
      <c r="T26" s="103"/>
      <c r="U26" s="103">
        <f>U27+U28+U29+U30</f>
        <v>1000</v>
      </c>
      <c r="V26" s="103">
        <f>V27+V28+V29+V30</f>
        <v>4000</v>
      </c>
      <c r="W26" s="103">
        <f>W27+W28+W29+W30</f>
        <v>13000</v>
      </c>
      <c r="X26" s="103">
        <f t="shared" si="22"/>
        <v>18000</v>
      </c>
      <c r="Y26" s="103">
        <f t="shared" si="23"/>
        <v>27.692307692307693</v>
      </c>
      <c r="AA26" s="103">
        <f>AA27+AA28+AA29+AA30</f>
        <v>6500</v>
      </c>
      <c r="AB26" s="103">
        <f>AB27+AB28+AB29+AB30</f>
        <v>6500</v>
      </c>
      <c r="AC26" s="103">
        <f>AC27+AC28+AC29+AC30</f>
        <v>7000</v>
      </c>
      <c r="AD26" s="103">
        <f t="shared" si="25"/>
        <v>20000</v>
      </c>
      <c r="AE26" s="103">
        <f>AD26/(S26/100)</f>
        <v>30.76923076923077</v>
      </c>
      <c r="AG26" s="103">
        <f t="shared" si="27"/>
        <v>38000</v>
      </c>
      <c r="AH26" s="103">
        <f t="shared" si="28"/>
        <v>58.46153846153846</v>
      </c>
      <c r="AJ26" s="103">
        <f>AJ27+AJ28+AJ29+AJ30</f>
        <v>4500</v>
      </c>
      <c r="AK26" s="103">
        <f>AK27+AK28+AK29+AK30</f>
        <v>4500</v>
      </c>
      <c r="AL26" s="103">
        <f>AL27+AL28+AL29+AL30</f>
        <v>5000</v>
      </c>
      <c r="AM26" s="103">
        <f t="shared" si="30"/>
        <v>14000</v>
      </c>
      <c r="AN26" s="103">
        <f>AM26/(S26/100)</f>
        <v>21.53846153846154</v>
      </c>
      <c r="AP26" s="103">
        <f>AP27+AP28+AP29+AP30</f>
        <v>5000</v>
      </c>
      <c r="AQ26" s="103">
        <f>AQ27+AQ28+AQ29+AQ30</f>
        <v>5000</v>
      </c>
      <c r="AR26" s="103">
        <f>AR27+AR28+AR29+AR30</f>
        <v>3000</v>
      </c>
      <c r="AS26" s="103">
        <f t="shared" si="33"/>
        <v>13000</v>
      </c>
      <c r="AT26" s="103">
        <f>AS26/(S26/100)</f>
        <v>20</v>
      </c>
      <c r="AV26" s="103">
        <f t="shared" si="35"/>
        <v>27000</v>
      </c>
      <c r="AW26" s="103">
        <f t="shared" si="36"/>
        <v>41.53846153846154</v>
      </c>
      <c r="AY26" s="103">
        <f t="shared" si="37"/>
        <v>65000</v>
      </c>
      <c r="AZ26" s="103">
        <f t="shared" si="38"/>
        <v>100</v>
      </c>
      <c r="BB26" s="102">
        <f t="shared" si="39"/>
        <v>0</v>
      </c>
      <c r="BC26" s="103">
        <f t="shared" si="40"/>
        <v>0</v>
      </c>
      <c r="BD26" s="103">
        <f t="shared" si="41"/>
        <v>65000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54</v>
      </c>
      <c r="O27" s="129">
        <v>6000</v>
      </c>
      <c r="P27" s="117">
        <v>10000</v>
      </c>
      <c r="Q27" s="117">
        <v>12000</v>
      </c>
      <c r="R27" s="117">
        <v>13000</v>
      </c>
      <c r="S27" s="117">
        <v>10000</v>
      </c>
      <c r="T27" s="117"/>
      <c r="U27" s="117"/>
      <c r="V27" s="117"/>
      <c r="W27" s="117">
        <v>2000</v>
      </c>
      <c r="X27" s="117">
        <f t="shared" si="22"/>
        <v>2000</v>
      </c>
      <c r="Y27" s="117">
        <f t="shared" si="23"/>
        <v>20</v>
      </c>
      <c r="AA27" s="117">
        <v>1000</v>
      </c>
      <c r="AB27" s="117">
        <v>1000</v>
      </c>
      <c r="AC27" s="117">
        <v>1000</v>
      </c>
      <c r="AD27" s="117">
        <f t="shared" si="25"/>
        <v>3000</v>
      </c>
      <c r="AE27" s="117">
        <f>AD27/(S27/100)</f>
        <v>30</v>
      </c>
      <c r="AG27" s="117">
        <f t="shared" si="27"/>
        <v>5000</v>
      </c>
      <c r="AH27" s="117">
        <f t="shared" si="28"/>
        <v>50</v>
      </c>
      <c r="AJ27" s="117">
        <v>1000</v>
      </c>
      <c r="AK27" s="117">
        <v>1000</v>
      </c>
      <c r="AL27" s="117">
        <v>1000</v>
      </c>
      <c r="AM27" s="117">
        <f t="shared" si="30"/>
        <v>3000</v>
      </c>
      <c r="AN27" s="117">
        <f>AM27/(S27/100)</f>
        <v>30</v>
      </c>
      <c r="AP27" s="117">
        <v>1000</v>
      </c>
      <c r="AQ27" s="117">
        <v>1000</v>
      </c>
      <c r="AR27" s="117"/>
      <c r="AS27" s="117">
        <f t="shared" si="33"/>
        <v>2000</v>
      </c>
      <c r="AT27" s="117">
        <f>AS27/(S27/100)</f>
        <v>20</v>
      </c>
      <c r="AV27" s="117">
        <f t="shared" si="35"/>
        <v>5000</v>
      </c>
      <c r="AW27" s="117">
        <f t="shared" si="36"/>
        <v>50</v>
      </c>
      <c r="AY27" s="117">
        <f t="shared" si="37"/>
        <v>10000</v>
      </c>
      <c r="AZ27" s="117">
        <f t="shared" si="38"/>
        <v>100</v>
      </c>
      <c r="BB27" s="117">
        <f t="shared" si="39"/>
        <v>0</v>
      </c>
      <c r="BC27" s="117">
        <f t="shared" si="40"/>
        <v>0</v>
      </c>
      <c r="BD27" s="117">
        <f t="shared" si="41"/>
        <v>10000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3</v>
      </c>
      <c r="L28" s="83"/>
      <c r="M28" s="77"/>
      <c r="N28" s="128" t="s">
        <v>66</v>
      </c>
      <c r="O28" s="129">
        <v>50000</v>
      </c>
      <c r="P28" s="117">
        <v>44000</v>
      </c>
      <c r="Q28" s="117">
        <v>48000</v>
      </c>
      <c r="R28" s="117">
        <v>50000</v>
      </c>
      <c r="S28" s="117">
        <v>44000</v>
      </c>
      <c r="T28" s="117"/>
      <c r="U28" s="117"/>
      <c r="V28" s="117">
        <v>3000</v>
      </c>
      <c r="W28" s="117">
        <v>9000</v>
      </c>
      <c r="X28" s="117">
        <f t="shared" si="22"/>
        <v>12000</v>
      </c>
      <c r="Y28" s="117">
        <f t="shared" si="23"/>
        <v>27.272727272727273</v>
      </c>
      <c r="AA28" s="117">
        <v>5000</v>
      </c>
      <c r="AB28" s="117">
        <v>5000</v>
      </c>
      <c r="AC28" s="117">
        <v>5000</v>
      </c>
      <c r="AD28" s="117">
        <f t="shared" si="25"/>
        <v>15000</v>
      </c>
      <c r="AE28" s="117">
        <f>AD28/(S28/100)</f>
        <v>34.090909090909093</v>
      </c>
      <c r="AG28" s="117">
        <f t="shared" si="27"/>
        <v>27000</v>
      </c>
      <c r="AH28" s="117">
        <f t="shared" si="28"/>
        <v>61.363636363636367</v>
      </c>
      <c r="AJ28" s="117">
        <v>3000</v>
      </c>
      <c r="AK28" s="117">
        <v>3000</v>
      </c>
      <c r="AL28" s="117">
        <v>3000</v>
      </c>
      <c r="AM28" s="117">
        <f t="shared" si="30"/>
        <v>9000</v>
      </c>
      <c r="AN28" s="117">
        <f>AM28/(S28/100)</f>
        <v>20.454545454545453</v>
      </c>
      <c r="AP28" s="117">
        <v>3000</v>
      </c>
      <c r="AQ28" s="117">
        <v>3000</v>
      </c>
      <c r="AR28" s="117">
        <v>2000</v>
      </c>
      <c r="AS28" s="117">
        <f t="shared" si="33"/>
        <v>8000</v>
      </c>
      <c r="AT28" s="117">
        <f>AS28/(S28/100)</f>
        <v>18.181818181818183</v>
      </c>
      <c r="AV28" s="117">
        <f t="shared" si="35"/>
        <v>17000</v>
      </c>
      <c r="AW28" s="117">
        <f t="shared" si="36"/>
        <v>38.636363636363633</v>
      </c>
      <c r="AY28" s="117">
        <f t="shared" si="37"/>
        <v>44000</v>
      </c>
      <c r="AZ28" s="117">
        <f t="shared" si="38"/>
        <v>100</v>
      </c>
      <c r="BB28" s="117">
        <f t="shared" si="39"/>
        <v>0</v>
      </c>
      <c r="BC28" s="117">
        <f t="shared" si="40"/>
        <v>0</v>
      </c>
      <c r="BD28" s="117">
        <f t="shared" si="41"/>
        <v>44000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5</v>
      </c>
      <c r="L29" s="83"/>
      <c r="M29" s="77"/>
      <c r="N29" s="128" t="s">
        <v>55</v>
      </c>
      <c r="O29" s="129">
        <v>5000</v>
      </c>
      <c r="P29" s="117">
        <v>3000</v>
      </c>
      <c r="Q29" s="117">
        <v>4000</v>
      </c>
      <c r="R29" s="117">
        <v>4000</v>
      </c>
      <c r="S29" s="117">
        <v>3000</v>
      </c>
      <c r="T29" s="117"/>
      <c r="U29" s="160">
        <v>1000</v>
      </c>
      <c r="V29" s="160">
        <v>1000</v>
      </c>
      <c r="W29" s="160">
        <v>1000</v>
      </c>
      <c r="X29" s="117">
        <f t="shared" si="22"/>
        <v>3000</v>
      </c>
      <c r="Y29" s="117">
        <f t="shared" si="23"/>
        <v>100</v>
      </c>
      <c r="AA29" s="160"/>
      <c r="AB29" s="160"/>
      <c r="AC29" s="160"/>
      <c r="AD29" s="117">
        <f t="shared" si="25"/>
        <v>0</v>
      </c>
      <c r="AE29" s="117">
        <f>AD29/(S29/100)</f>
        <v>0</v>
      </c>
      <c r="AG29" s="117">
        <f t="shared" si="27"/>
        <v>3000</v>
      </c>
      <c r="AH29" s="117">
        <f t="shared" si="28"/>
        <v>100</v>
      </c>
      <c r="AJ29" s="160"/>
      <c r="AK29" s="160"/>
      <c r="AL29" s="160"/>
      <c r="AM29" s="117">
        <f t="shared" si="30"/>
        <v>0</v>
      </c>
      <c r="AN29" s="117">
        <f>AM29/(S29/100)</f>
        <v>0</v>
      </c>
      <c r="AP29" s="160"/>
      <c r="AQ29" s="160"/>
      <c r="AR29" s="160"/>
      <c r="AS29" s="117">
        <f t="shared" si="33"/>
        <v>0</v>
      </c>
      <c r="AT29" s="117">
        <f>AS29/(S29/100)</f>
        <v>0</v>
      </c>
      <c r="AV29" s="117">
        <f t="shared" si="35"/>
        <v>0</v>
      </c>
      <c r="AW29" s="117">
        <f t="shared" si="36"/>
        <v>0</v>
      </c>
      <c r="AY29" s="117">
        <f t="shared" si="37"/>
        <v>3000</v>
      </c>
      <c r="AZ29" s="117">
        <f t="shared" si="38"/>
        <v>100</v>
      </c>
      <c r="BB29" s="117">
        <f t="shared" si="39"/>
        <v>0</v>
      </c>
      <c r="BC29" s="117">
        <f t="shared" si="40"/>
        <v>0</v>
      </c>
      <c r="BD29" s="117">
        <f t="shared" si="41"/>
        <v>3000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7</v>
      </c>
      <c r="L30" s="83"/>
      <c r="M30" s="77"/>
      <c r="N30" s="128" t="s">
        <v>56</v>
      </c>
      <c r="O30" s="129">
        <v>12000</v>
      </c>
      <c r="P30" s="117">
        <v>8000</v>
      </c>
      <c r="Q30" s="117">
        <v>8000</v>
      </c>
      <c r="R30" s="117">
        <v>8000</v>
      </c>
      <c r="S30" s="117">
        <v>8000</v>
      </c>
      <c r="T30" s="117"/>
      <c r="U30" s="117">
        <v>0</v>
      </c>
      <c r="V30" s="117">
        <v>0</v>
      </c>
      <c r="W30" s="117">
        <v>1000</v>
      </c>
      <c r="X30" s="117">
        <f t="shared" si="22"/>
        <v>1000</v>
      </c>
      <c r="Y30" s="117">
        <f t="shared" si="23"/>
        <v>12.5</v>
      </c>
      <c r="AA30" s="117">
        <v>500</v>
      </c>
      <c r="AB30" s="117">
        <v>500</v>
      </c>
      <c r="AC30" s="117">
        <v>1000</v>
      </c>
      <c r="AD30" s="117">
        <f t="shared" si="25"/>
        <v>2000</v>
      </c>
      <c r="AE30" s="117">
        <f>AD30/(S30/100)</f>
        <v>25</v>
      </c>
      <c r="AG30" s="117">
        <f t="shared" si="27"/>
        <v>3000</v>
      </c>
      <c r="AH30" s="117">
        <f t="shared" si="28"/>
        <v>37.5</v>
      </c>
      <c r="AJ30" s="117">
        <v>500</v>
      </c>
      <c r="AK30" s="117">
        <v>500</v>
      </c>
      <c r="AL30" s="117">
        <v>1000</v>
      </c>
      <c r="AM30" s="117">
        <f t="shared" si="30"/>
        <v>2000</v>
      </c>
      <c r="AN30" s="117">
        <f>AM30/(S30/100)</f>
        <v>25</v>
      </c>
      <c r="AP30" s="117">
        <v>1000</v>
      </c>
      <c r="AQ30" s="117">
        <v>1000</v>
      </c>
      <c r="AR30" s="117">
        <v>1000</v>
      </c>
      <c r="AS30" s="117">
        <f t="shared" si="33"/>
        <v>3000</v>
      </c>
      <c r="AT30" s="117">
        <f>AS30/(S30/100)</f>
        <v>37.5</v>
      </c>
      <c r="AV30" s="117">
        <f t="shared" si="35"/>
        <v>5000</v>
      </c>
      <c r="AW30" s="117">
        <f t="shared" si="36"/>
        <v>62.5</v>
      </c>
      <c r="AY30" s="117">
        <f t="shared" si="37"/>
        <v>8000</v>
      </c>
      <c r="AZ30" s="117">
        <f t="shared" si="38"/>
        <v>100</v>
      </c>
      <c r="BB30" s="117">
        <f t="shared" si="39"/>
        <v>0</v>
      </c>
      <c r="BC30" s="117">
        <f t="shared" si="40"/>
        <v>0</v>
      </c>
      <c r="BD30" s="117">
        <f t="shared" si="41"/>
        <v>8000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104"/>
      <c r="H31" s="106" t="s">
        <v>49</v>
      </c>
      <c r="I31" s="107"/>
      <c r="J31" s="108"/>
      <c r="K31" s="109"/>
      <c r="L31" s="110"/>
      <c r="M31" s="111"/>
      <c r="N31" s="112" t="s">
        <v>50</v>
      </c>
      <c r="O31" s="113">
        <v>244000</v>
      </c>
      <c r="P31" s="114">
        <f>P32</f>
        <v>385000</v>
      </c>
      <c r="Q31" s="115">
        <f>Q32</f>
        <v>387000</v>
      </c>
      <c r="R31" s="116">
        <f>R32</f>
        <v>397000</v>
      </c>
      <c r="S31" s="114">
        <f>S32</f>
        <v>385000</v>
      </c>
      <c r="T31" s="114"/>
      <c r="U31" s="114">
        <f>U32</f>
        <v>0</v>
      </c>
      <c r="V31" s="114">
        <f>V32</f>
        <v>1000</v>
      </c>
      <c r="W31" s="114">
        <f>W32</f>
        <v>116000</v>
      </c>
      <c r="X31" s="114">
        <f>SUM(U31:W31)</f>
        <v>117000</v>
      </c>
      <c r="Y31" s="114">
        <f t="shared" si="23"/>
        <v>30.38961038961039</v>
      </c>
      <c r="AA31" s="114">
        <f>AA32</f>
        <v>33000</v>
      </c>
      <c r="AB31" s="114">
        <f>AB32</f>
        <v>31500</v>
      </c>
      <c r="AC31" s="114">
        <f>AC32</f>
        <v>30500</v>
      </c>
      <c r="AD31" s="114">
        <f>SUM(AA31:AC31)</f>
        <v>95000</v>
      </c>
      <c r="AE31" s="114">
        <f t="shared" ref="AE31:AE51" si="45">AD31/(S31/100)</f>
        <v>24.675324675324674</v>
      </c>
      <c r="AG31" s="114">
        <f t="shared" si="27"/>
        <v>212000</v>
      </c>
      <c r="AH31" s="114">
        <f t="shared" si="28"/>
        <v>55.064935064935064</v>
      </c>
      <c r="AJ31" s="114">
        <f>AJ32</f>
        <v>30000</v>
      </c>
      <c r="AK31" s="114">
        <f>AK32</f>
        <v>55000</v>
      </c>
      <c r="AL31" s="114">
        <f>AL32</f>
        <v>27000</v>
      </c>
      <c r="AM31" s="114">
        <f>SUM(AJ31:AL31)</f>
        <v>112000</v>
      </c>
      <c r="AN31" s="114">
        <f t="shared" ref="AN31:AN51" si="46">AM31/(S31/100)</f>
        <v>29.09090909090909</v>
      </c>
      <c r="AP31" s="114">
        <f>AP32</f>
        <v>60000</v>
      </c>
      <c r="AQ31" s="114">
        <f>AQ32</f>
        <v>1000</v>
      </c>
      <c r="AR31" s="114">
        <f>AR32</f>
        <v>0</v>
      </c>
      <c r="AS31" s="114">
        <f>SUM(AP31:AR31)</f>
        <v>61000</v>
      </c>
      <c r="AT31" s="114">
        <f t="shared" ref="AT31:AT51" si="47">AS31/(S31/100)</f>
        <v>15.844155844155845</v>
      </c>
      <c r="AV31" s="114">
        <f>AM31+AS31</f>
        <v>173000</v>
      </c>
      <c r="AW31" s="114">
        <f t="shared" si="36"/>
        <v>44.935064935064936</v>
      </c>
      <c r="AY31" s="114">
        <f t="shared" si="37"/>
        <v>385000</v>
      </c>
      <c r="AZ31" s="114">
        <f t="shared" si="38"/>
        <v>100</v>
      </c>
      <c r="BB31" s="114">
        <f t="shared" si="39"/>
        <v>0</v>
      </c>
      <c r="BC31" s="117">
        <f t="shared" si="40"/>
        <v>0</v>
      </c>
      <c r="BD31" s="114">
        <f t="shared" si="41"/>
        <v>385000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118">
        <v>2</v>
      </c>
      <c r="J32" s="78"/>
      <c r="K32" s="82"/>
      <c r="L32" s="83"/>
      <c r="M32" s="77"/>
      <c r="N32" s="119" t="s">
        <v>51</v>
      </c>
      <c r="O32" s="120">
        <v>244000</v>
      </c>
      <c r="P32" s="121">
        <f>P33+P36+P38</f>
        <v>385000</v>
      </c>
      <c r="Q32" s="122">
        <f>Q33+Q36+Q38</f>
        <v>387000</v>
      </c>
      <c r="R32" s="123">
        <f>R33+R36+R38</f>
        <v>397000</v>
      </c>
      <c r="S32" s="121">
        <f>S33+S36+S38</f>
        <v>385000</v>
      </c>
      <c r="T32" s="121"/>
      <c r="U32" s="121">
        <f>U33+U36+U38</f>
        <v>0</v>
      </c>
      <c r="V32" s="121">
        <f>V33+V36+V38</f>
        <v>1000</v>
      </c>
      <c r="W32" s="121">
        <f>W33+W36+W38</f>
        <v>116000</v>
      </c>
      <c r="X32" s="121">
        <f>SUM(U32:W32)</f>
        <v>117000</v>
      </c>
      <c r="Y32" s="121">
        <f t="shared" si="23"/>
        <v>30.38961038961039</v>
      </c>
      <c r="AA32" s="121">
        <f>AA33+AA36+AA38</f>
        <v>33000</v>
      </c>
      <c r="AB32" s="121">
        <f>AB33+AB36+AB38</f>
        <v>31500</v>
      </c>
      <c r="AC32" s="121">
        <f>AC33+AC36+AC38</f>
        <v>30500</v>
      </c>
      <c r="AD32" s="121">
        <f>SUM(AA32:AC32)</f>
        <v>95000</v>
      </c>
      <c r="AE32" s="121">
        <f t="shared" si="45"/>
        <v>24.675324675324674</v>
      </c>
      <c r="AG32" s="121">
        <f t="shared" si="27"/>
        <v>212000</v>
      </c>
      <c r="AH32" s="121">
        <f t="shared" si="28"/>
        <v>55.064935064935064</v>
      </c>
      <c r="AJ32" s="121">
        <f>AJ33+AJ36+AJ38</f>
        <v>30000</v>
      </c>
      <c r="AK32" s="121">
        <f>AK33+AK36+AK38</f>
        <v>55000</v>
      </c>
      <c r="AL32" s="121">
        <f>AL33+AL36+AL38</f>
        <v>27000</v>
      </c>
      <c r="AM32" s="121">
        <f>SUM(AJ32:AL32)</f>
        <v>112000</v>
      </c>
      <c r="AN32" s="121">
        <f t="shared" si="46"/>
        <v>29.09090909090909</v>
      </c>
      <c r="AP32" s="121">
        <f>AP33+AP36+AP38</f>
        <v>60000</v>
      </c>
      <c r="AQ32" s="121">
        <f>AQ33+AQ36+AQ38</f>
        <v>1000</v>
      </c>
      <c r="AR32" s="121">
        <f>AR33+AR36+AR38</f>
        <v>0</v>
      </c>
      <c r="AS32" s="121">
        <f>SUM(AP32:AR32)</f>
        <v>61000</v>
      </c>
      <c r="AT32" s="121">
        <f t="shared" si="47"/>
        <v>15.844155844155845</v>
      </c>
      <c r="AV32" s="121">
        <f>AM32+AS32</f>
        <v>173000</v>
      </c>
      <c r="AW32" s="121">
        <f t="shared" si="36"/>
        <v>44.935064935064936</v>
      </c>
      <c r="AY32" s="121">
        <f t="shared" si="37"/>
        <v>385000</v>
      </c>
      <c r="AZ32" s="121">
        <f t="shared" si="38"/>
        <v>100</v>
      </c>
      <c r="BB32" s="121">
        <f t="shared" si="39"/>
        <v>0</v>
      </c>
      <c r="BC32" s="117">
        <f t="shared" si="40"/>
        <v>0</v>
      </c>
      <c r="BD32" s="121">
        <f t="shared" si="41"/>
        <v>385000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81"/>
      <c r="J33" s="124" t="s">
        <v>60</v>
      </c>
      <c r="K33" s="82"/>
      <c r="L33" s="83"/>
      <c r="M33" s="77"/>
      <c r="N33" s="101" t="s">
        <v>61</v>
      </c>
      <c r="O33" s="102">
        <v>224000</v>
      </c>
      <c r="P33" s="103">
        <f>P34+P35</f>
        <v>370000</v>
      </c>
      <c r="Q33" s="125">
        <f>Q34+Q35</f>
        <v>370000</v>
      </c>
      <c r="R33" s="126">
        <f>R34+R35</f>
        <v>380000</v>
      </c>
      <c r="S33" s="103">
        <f>S34+S35</f>
        <v>370000</v>
      </c>
      <c r="T33" s="103"/>
      <c r="U33" s="103">
        <f>U34+U35</f>
        <v>0</v>
      </c>
      <c r="V33" s="103">
        <f>V34+V35</f>
        <v>1000</v>
      </c>
      <c r="W33" s="103">
        <f>W34+W35</f>
        <v>111000</v>
      </c>
      <c r="X33" s="103">
        <f>X34+X35</f>
        <v>112000</v>
      </c>
      <c r="Y33" s="103">
        <f t="shared" si="23"/>
        <v>30.27027027027027</v>
      </c>
      <c r="AA33" s="103">
        <f>AA34+AA35</f>
        <v>30000</v>
      </c>
      <c r="AB33" s="103">
        <f>AB34+AB35</f>
        <v>30000</v>
      </c>
      <c r="AC33" s="103">
        <f>AC34+AC35</f>
        <v>29000</v>
      </c>
      <c r="AD33" s="103">
        <f>AD34+AD35</f>
        <v>89000</v>
      </c>
      <c r="AE33" s="103">
        <f t="shared" si="45"/>
        <v>24.054054054054053</v>
      </c>
      <c r="AG33" s="103">
        <f t="shared" si="27"/>
        <v>201000</v>
      </c>
      <c r="AH33" s="103">
        <f t="shared" si="28"/>
        <v>54.324324324324323</v>
      </c>
      <c r="AJ33" s="103">
        <f>AJ34+AJ35</f>
        <v>28000</v>
      </c>
      <c r="AK33" s="103">
        <f>AK34+AK35</f>
        <v>53000</v>
      </c>
      <c r="AL33" s="103">
        <f>AL34+AL35</f>
        <v>27000</v>
      </c>
      <c r="AM33" s="103">
        <f>AM34+AM35</f>
        <v>108000</v>
      </c>
      <c r="AN33" s="103">
        <f t="shared" si="46"/>
        <v>29.189189189189189</v>
      </c>
      <c r="AP33" s="103">
        <f>AP34+AP35</f>
        <v>60000</v>
      </c>
      <c r="AQ33" s="103">
        <f>AQ34+AQ35</f>
        <v>1000</v>
      </c>
      <c r="AR33" s="103">
        <f>AR34+AR35</f>
        <v>0</v>
      </c>
      <c r="AS33" s="103">
        <f>AS34+AS35</f>
        <v>61000</v>
      </c>
      <c r="AT33" s="103">
        <f t="shared" si="47"/>
        <v>16.486486486486488</v>
      </c>
      <c r="AV33" s="103">
        <f>AV34</f>
        <v>163000</v>
      </c>
      <c r="AW33" s="103">
        <f t="shared" si="36"/>
        <v>44.054054054054056</v>
      </c>
      <c r="AY33" s="103">
        <f>AY34+AY35</f>
        <v>370000</v>
      </c>
      <c r="AZ33" s="103">
        <f t="shared" si="38"/>
        <v>100</v>
      </c>
      <c r="BB33" s="103">
        <f t="shared" si="39"/>
        <v>0</v>
      </c>
      <c r="BC33" s="117">
        <f t="shared" si="40"/>
        <v>0</v>
      </c>
      <c r="BD33" s="103">
        <f t="shared" si="41"/>
        <v>370000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78"/>
      <c r="K34" s="127">
        <v>1</v>
      </c>
      <c r="L34" s="83"/>
      <c r="M34" s="77"/>
      <c r="N34" s="128" t="s">
        <v>62</v>
      </c>
      <c r="O34" s="129">
        <v>210000</v>
      </c>
      <c r="P34" s="117">
        <v>360000</v>
      </c>
      <c r="Q34" s="117">
        <v>360000</v>
      </c>
      <c r="R34" s="117">
        <v>370000</v>
      </c>
      <c r="S34" s="117">
        <v>360000</v>
      </c>
      <c r="T34" s="117"/>
      <c r="U34" s="117"/>
      <c r="V34" s="117">
        <v>1000</v>
      </c>
      <c r="W34" s="117">
        <v>107000</v>
      </c>
      <c r="X34" s="117">
        <f>SUM(U34:W34)</f>
        <v>108000</v>
      </c>
      <c r="Y34" s="117">
        <f t="shared" si="23"/>
        <v>30</v>
      </c>
      <c r="AA34" s="117">
        <v>30000</v>
      </c>
      <c r="AB34" s="117">
        <v>30000</v>
      </c>
      <c r="AC34" s="117">
        <v>29000</v>
      </c>
      <c r="AD34" s="117">
        <f>SUM(AA34:AC34)</f>
        <v>89000</v>
      </c>
      <c r="AE34" s="117">
        <f t="shared" si="45"/>
        <v>24.722222222222221</v>
      </c>
      <c r="AG34" s="117">
        <f t="shared" si="27"/>
        <v>197000</v>
      </c>
      <c r="AH34" s="117">
        <f t="shared" si="28"/>
        <v>54.722222222222221</v>
      </c>
      <c r="AJ34" s="117">
        <v>27000</v>
      </c>
      <c r="AK34" s="117">
        <v>52000</v>
      </c>
      <c r="AL34" s="117">
        <v>26000</v>
      </c>
      <c r="AM34" s="117">
        <f>SUM(AJ34:AL34)</f>
        <v>105000</v>
      </c>
      <c r="AN34" s="117">
        <f t="shared" si="46"/>
        <v>29.166666666666668</v>
      </c>
      <c r="AP34" s="117">
        <v>58000</v>
      </c>
      <c r="AQ34" s="117"/>
      <c r="AR34" s="117"/>
      <c r="AS34" s="117">
        <f>SUM(AP34:AR34)</f>
        <v>58000</v>
      </c>
      <c r="AT34" s="117">
        <f t="shared" si="47"/>
        <v>16.111111111111111</v>
      </c>
      <c r="AV34" s="117">
        <f>AM34+AS34</f>
        <v>163000</v>
      </c>
      <c r="AW34" s="117">
        <f t="shared" si="36"/>
        <v>45.277777777777779</v>
      </c>
      <c r="AY34" s="117">
        <f>AG34+AV34</f>
        <v>360000</v>
      </c>
      <c r="AZ34" s="117">
        <f t="shared" si="38"/>
        <v>100</v>
      </c>
      <c r="BB34" s="117">
        <f t="shared" si="39"/>
        <v>0</v>
      </c>
      <c r="BC34" s="117">
        <f t="shared" si="40"/>
        <v>0</v>
      </c>
      <c r="BD34" s="117">
        <f t="shared" si="41"/>
        <v>360000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78"/>
      <c r="K35" s="127">
        <v>4</v>
      </c>
      <c r="L35" s="83"/>
      <c r="M35" s="77"/>
      <c r="N35" s="128" t="s">
        <v>63</v>
      </c>
      <c r="O35" s="129">
        <v>14000</v>
      </c>
      <c r="P35" s="117">
        <v>10000</v>
      </c>
      <c r="Q35" s="117">
        <v>10000</v>
      </c>
      <c r="R35" s="117">
        <v>10000</v>
      </c>
      <c r="S35" s="117">
        <v>10000</v>
      </c>
      <c r="T35" s="117"/>
      <c r="U35" s="117"/>
      <c r="V35" s="117"/>
      <c r="W35" s="117">
        <v>4000</v>
      </c>
      <c r="X35" s="117">
        <f>SUM(U35:W35)</f>
        <v>4000</v>
      </c>
      <c r="Y35" s="117">
        <f t="shared" si="23"/>
        <v>40</v>
      </c>
      <c r="AA35" s="117"/>
      <c r="AB35" s="117"/>
      <c r="AC35" s="117"/>
      <c r="AD35" s="117">
        <f>SUM(AA35:AC35)</f>
        <v>0</v>
      </c>
      <c r="AE35" s="117">
        <f t="shared" si="45"/>
        <v>0</v>
      </c>
      <c r="AG35" s="117">
        <f t="shared" si="27"/>
        <v>4000</v>
      </c>
      <c r="AH35" s="117">
        <f t="shared" si="28"/>
        <v>40</v>
      </c>
      <c r="AJ35" s="117">
        <v>1000</v>
      </c>
      <c r="AK35" s="117">
        <v>1000</v>
      </c>
      <c r="AL35" s="117">
        <v>1000</v>
      </c>
      <c r="AM35" s="117">
        <f>SUM(AJ35:AL35)</f>
        <v>3000</v>
      </c>
      <c r="AN35" s="117">
        <f t="shared" si="46"/>
        <v>30</v>
      </c>
      <c r="AP35" s="117">
        <v>2000</v>
      </c>
      <c r="AQ35" s="117">
        <v>1000</v>
      </c>
      <c r="AR35" s="117"/>
      <c r="AS35" s="117">
        <f>SUM(AP35:AR35)</f>
        <v>3000</v>
      </c>
      <c r="AT35" s="117">
        <f t="shared" si="47"/>
        <v>30</v>
      </c>
      <c r="AV35" s="117">
        <f>AM35+AS35</f>
        <v>6000</v>
      </c>
      <c r="AW35" s="117">
        <f t="shared" si="36"/>
        <v>60</v>
      </c>
      <c r="AY35" s="117">
        <f>AG35+AV35</f>
        <v>10000</v>
      </c>
      <c r="AZ35" s="117">
        <f t="shared" si="38"/>
        <v>100</v>
      </c>
      <c r="BB35" s="117">
        <f t="shared" si="39"/>
        <v>0</v>
      </c>
      <c r="BC35" s="117">
        <f t="shared" si="40"/>
        <v>0</v>
      </c>
      <c r="BD35" s="117">
        <f t="shared" si="41"/>
        <v>10000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124" t="s">
        <v>64</v>
      </c>
      <c r="K36" s="82"/>
      <c r="L36" s="83"/>
      <c r="M36" s="77"/>
      <c r="N36" s="101" t="s">
        <v>65</v>
      </c>
      <c r="O36" s="102">
        <v>6000</v>
      </c>
      <c r="P36" s="103">
        <f>P37</f>
        <v>2000</v>
      </c>
      <c r="Q36" s="125">
        <f>Q37</f>
        <v>2000</v>
      </c>
      <c r="R36" s="126">
        <f>R37</f>
        <v>2000</v>
      </c>
      <c r="S36" s="103">
        <f>S37</f>
        <v>2000</v>
      </c>
      <c r="T36" s="103"/>
      <c r="U36" s="103">
        <f>U37</f>
        <v>0</v>
      </c>
      <c r="V36" s="103">
        <f>V37</f>
        <v>0</v>
      </c>
      <c r="W36" s="103">
        <f>W37</f>
        <v>2000</v>
      </c>
      <c r="X36" s="103">
        <f>SUM(U36:W36)</f>
        <v>2000</v>
      </c>
      <c r="Y36" s="103">
        <f t="shared" si="23"/>
        <v>100</v>
      </c>
      <c r="AA36" s="103">
        <f>AA37</f>
        <v>0</v>
      </c>
      <c r="AB36" s="103">
        <f>AB37</f>
        <v>0</v>
      </c>
      <c r="AC36" s="103">
        <f>AC37</f>
        <v>0</v>
      </c>
      <c r="AD36" s="103">
        <f>SUM(AA36:AC36)</f>
        <v>0</v>
      </c>
      <c r="AE36" s="103">
        <f t="shared" si="45"/>
        <v>0</v>
      </c>
      <c r="AG36" s="103">
        <f t="shared" si="27"/>
        <v>2000</v>
      </c>
      <c r="AH36" s="103">
        <f t="shared" si="28"/>
        <v>100</v>
      </c>
      <c r="AJ36" s="103">
        <f>AJ37</f>
        <v>0</v>
      </c>
      <c r="AK36" s="103">
        <f>AK37</f>
        <v>0</v>
      </c>
      <c r="AL36" s="103">
        <f>AL37</f>
        <v>0</v>
      </c>
      <c r="AM36" s="103">
        <f>SUM(AJ36:AL36)</f>
        <v>0</v>
      </c>
      <c r="AN36" s="103">
        <f t="shared" si="46"/>
        <v>0</v>
      </c>
      <c r="AP36" s="103">
        <f>AP37</f>
        <v>0</v>
      </c>
      <c r="AQ36" s="103">
        <f>AQ37</f>
        <v>0</v>
      </c>
      <c r="AR36" s="103">
        <f>AR37</f>
        <v>0</v>
      </c>
      <c r="AS36" s="103">
        <f>SUM(AP36:AR36)</f>
        <v>0</v>
      </c>
      <c r="AT36" s="103">
        <f t="shared" si="47"/>
        <v>0</v>
      </c>
      <c r="AV36" s="103">
        <f>AM36+AS36</f>
        <v>0</v>
      </c>
      <c r="AW36" s="103">
        <f t="shared" si="36"/>
        <v>0</v>
      </c>
      <c r="AY36" s="103">
        <f>AG36+AV36</f>
        <v>2000</v>
      </c>
      <c r="AZ36" s="103">
        <f t="shared" si="38"/>
        <v>100</v>
      </c>
      <c r="BB36" s="103">
        <f t="shared" si="39"/>
        <v>0</v>
      </c>
      <c r="BC36" s="117">
        <f t="shared" si="40"/>
        <v>0</v>
      </c>
      <c r="BD36" s="103">
        <f t="shared" si="41"/>
        <v>2000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4</v>
      </c>
      <c r="L37" s="83"/>
      <c r="M37" s="77"/>
      <c r="N37" s="128" t="s">
        <v>63</v>
      </c>
      <c r="O37" s="129">
        <v>6000</v>
      </c>
      <c r="P37" s="117">
        <v>2000</v>
      </c>
      <c r="Q37" s="117">
        <v>2000</v>
      </c>
      <c r="R37" s="117">
        <v>2000</v>
      </c>
      <c r="S37" s="117">
        <v>2000</v>
      </c>
      <c r="T37" s="117"/>
      <c r="U37" s="117"/>
      <c r="V37" s="117"/>
      <c r="W37" s="117">
        <v>2000</v>
      </c>
      <c r="X37" s="117">
        <f>SUM(U37:W37)</f>
        <v>2000</v>
      </c>
      <c r="Y37" s="117">
        <f t="shared" si="23"/>
        <v>100</v>
      </c>
      <c r="AA37" s="117"/>
      <c r="AB37" s="117"/>
      <c r="AC37" s="117"/>
      <c r="AD37" s="117">
        <f>SUM(AA37:AC37)</f>
        <v>0</v>
      </c>
      <c r="AE37" s="117">
        <f t="shared" si="45"/>
        <v>0</v>
      </c>
      <c r="AG37" s="117">
        <f t="shared" si="27"/>
        <v>2000</v>
      </c>
      <c r="AH37" s="117">
        <f t="shared" si="28"/>
        <v>100</v>
      </c>
      <c r="AJ37" s="117"/>
      <c r="AK37" s="117"/>
      <c r="AL37" s="117"/>
      <c r="AM37" s="117">
        <f>SUM(AJ37:AL37)</f>
        <v>0</v>
      </c>
      <c r="AN37" s="117">
        <f t="shared" si="46"/>
        <v>0</v>
      </c>
      <c r="AP37" s="117"/>
      <c r="AQ37" s="117"/>
      <c r="AR37" s="117"/>
      <c r="AS37" s="117">
        <f>SUM(AP37:AR37)</f>
        <v>0</v>
      </c>
      <c r="AT37" s="117">
        <f t="shared" si="47"/>
        <v>0</v>
      </c>
      <c r="AV37" s="117">
        <f>AM37+AS37</f>
        <v>0</v>
      </c>
      <c r="AW37" s="117">
        <f t="shared" si="36"/>
        <v>0</v>
      </c>
      <c r="AY37" s="117">
        <f>AG37+AV37</f>
        <v>2000</v>
      </c>
      <c r="AZ37" s="117">
        <f t="shared" si="38"/>
        <v>100</v>
      </c>
      <c r="BB37" s="117">
        <f t="shared" si="39"/>
        <v>0</v>
      </c>
      <c r="BC37" s="117">
        <f t="shared" si="40"/>
        <v>0</v>
      </c>
      <c r="BD37" s="117">
        <f t="shared" si="41"/>
        <v>2000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24" t="s">
        <v>52</v>
      </c>
      <c r="K38" s="82"/>
      <c r="L38" s="83"/>
      <c r="M38" s="77"/>
      <c r="N38" s="101" t="s">
        <v>53</v>
      </c>
      <c r="O38" s="102">
        <v>14000</v>
      </c>
      <c r="P38" s="103">
        <f>P39+P41+P40</f>
        <v>13000</v>
      </c>
      <c r="Q38" s="103">
        <f>Q39+Q41+Q40</f>
        <v>15000</v>
      </c>
      <c r="R38" s="103">
        <f>R39+R41+R40</f>
        <v>15000</v>
      </c>
      <c r="S38" s="103">
        <f>S39+S41+S40</f>
        <v>13000</v>
      </c>
      <c r="T38" s="103"/>
      <c r="U38" s="103">
        <f>U39+U40+U41</f>
        <v>0</v>
      </c>
      <c r="V38" s="103">
        <f>V39+V40+V41</f>
        <v>0</v>
      </c>
      <c r="W38" s="103">
        <f>W39+W40+W41</f>
        <v>3000</v>
      </c>
      <c r="X38" s="103">
        <f>X39+X40+X41</f>
        <v>3000</v>
      </c>
      <c r="Y38" s="103">
        <f t="shared" si="23"/>
        <v>23.076923076923077</v>
      </c>
      <c r="AA38" s="103">
        <f>AA39+AA40+AA41</f>
        <v>3000</v>
      </c>
      <c r="AB38" s="103">
        <f>AB39+AB40+AB41</f>
        <v>1500</v>
      </c>
      <c r="AC38" s="103">
        <f>AC39+AC40+AC41</f>
        <v>1500</v>
      </c>
      <c r="AD38" s="103">
        <f>AD39+AD40+AD41</f>
        <v>6000</v>
      </c>
      <c r="AE38" s="103">
        <f t="shared" si="45"/>
        <v>46.153846153846153</v>
      </c>
      <c r="AG38" s="103">
        <f t="shared" si="27"/>
        <v>9000</v>
      </c>
      <c r="AH38" s="103">
        <f t="shared" si="28"/>
        <v>69.230769230769226</v>
      </c>
      <c r="AJ38" s="103">
        <f>AJ39+AJ40+AJ41</f>
        <v>2000</v>
      </c>
      <c r="AK38" s="103">
        <f>AK39+AK40+AK41</f>
        <v>2000</v>
      </c>
      <c r="AL38" s="103">
        <f>AL39+AL40+AL41</f>
        <v>0</v>
      </c>
      <c r="AM38" s="103">
        <f>AM39+AM40+AM41</f>
        <v>4000</v>
      </c>
      <c r="AN38" s="103">
        <f t="shared" si="46"/>
        <v>30.76923076923077</v>
      </c>
      <c r="AP38" s="103">
        <f>AP39+AP40+AP41</f>
        <v>0</v>
      </c>
      <c r="AQ38" s="103">
        <f>AQ39+AQ40+AQ41</f>
        <v>0</v>
      </c>
      <c r="AR38" s="103">
        <f>AR39+AR40+AR41</f>
        <v>0</v>
      </c>
      <c r="AS38" s="103">
        <f>AS39+AS40+AS41</f>
        <v>0</v>
      </c>
      <c r="AT38" s="103">
        <f t="shared" si="47"/>
        <v>0</v>
      </c>
      <c r="AV38" s="103">
        <f>AV39+AV40+AV41</f>
        <v>4000</v>
      </c>
      <c r="AW38" s="103">
        <f t="shared" si="36"/>
        <v>30.76923076923077</v>
      </c>
      <c r="AY38" s="103">
        <f>AY39+AY40+AY41</f>
        <v>13000</v>
      </c>
      <c r="AZ38" s="103">
        <f t="shared" si="38"/>
        <v>100</v>
      </c>
      <c r="BB38" s="103">
        <f t="shared" si="39"/>
        <v>0</v>
      </c>
      <c r="BC38" s="117">
        <f t="shared" si="40"/>
        <v>0</v>
      </c>
      <c r="BD38" s="103">
        <f t="shared" si="41"/>
        <v>13000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2</v>
      </c>
      <c r="L39" s="83"/>
      <c r="M39" s="77"/>
      <c r="N39" s="128" t="s">
        <v>54</v>
      </c>
      <c r="O39" s="129">
        <v>7000</v>
      </c>
      <c r="P39" s="117">
        <v>5000</v>
      </c>
      <c r="Q39" s="117">
        <v>5000</v>
      </c>
      <c r="R39" s="117">
        <v>5000</v>
      </c>
      <c r="S39" s="117">
        <v>5000</v>
      </c>
      <c r="T39" s="117"/>
      <c r="U39" s="117"/>
      <c r="V39" s="117"/>
      <c r="W39" s="117">
        <v>1000</v>
      </c>
      <c r="X39" s="117">
        <f>SUM(U39:W39)</f>
        <v>1000</v>
      </c>
      <c r="Y39" s="117">
        <f t="shared" si="23"/>
        <v>20</v>
      </c>
      <c r="AA39" s="117">
        <v>1000</v>
      </c>
      <c r="AB39" s="117">
        <v>500</v>
      </c>
      <c r="AC39" s="117">
        <v>500</v>
      </c>
      <c r="AD39" s="117">
        <f>SUM(AA39:AC39)</f>
        <v>2000</v>
      </c>
      <c r="AE39" s="117">
        <f t="shared" si="45"/>
        <v>40</v>
      </c>
      <c r="AG39" s="117">
        <f t="shared" si="27"/>
        <v>3000</v>
      </c>
      <c r="AH39" s="117">
        <f t="shared" si="28"/>
        <v>60</v>
      </c>
      <c r="AJ39" s="117">
        <v>1000</v>
      </c>
      <c r="AK39" s="117">
        <v>1000</v>
      </c>
      <c r="AL39" s="117"/>
      <c r="AM39" s="117">
        <f>SUM(AJ39:AL39)</f>
        <v>2000</v>
      </c>
      <c r="AN39" s="117">
        <f t="shared" si="46"/>
        <v>40</v>
      </c>
      <c r="AP39" s="117"/>
      <c r="AQ39" s="117"/>
      <c r="AR39" s="117"/>
      <c r="AS39" s="117">
        <f>SUM(AP39:AR39)</f>
        <v>0</v>
      </c>
      <c r="AT39" s="117">
        <f t="shared" si="47"/>
        <v>0</v>
      </c>
      <c r="AV39" s="117">
        <f>AM39+AS39</f>
        <v>2000</v>
      </c>
      <c r="AW39" s="117">
        <f t="shared" si="36"/>
        <v>40</v>
      </c>
      <c r="AY39" s="117">
        <f>AG39+AV39</f>
        <v>5000</v>
      </c>
      <c r="AZ39" s="117">
        <f t="shared" si="38"/>
        <v>100</v>
      </c>
      <c r="BB39" s="117">
        <f t="shared" si="39"/>
        <v>0</v>
      </c>
      <c r="BC39" s="117">
        <f t="shared" si="40"/>
        <v>0</v>
      </c>
      <c r="BD39" s="117">
        <f t="shared" si="41"/>
        <v>5000</v>
      </c>
      <c r="BE39" s="93"/>
    </row>
    <row r="40" spans="1:57" ht="24.95" customHeight="1" x14ac:dyDescent="0.2">
      <c r="A40" s="74"/>
      <c r="B40" s="76"/>
      <c r="C40" s="76"/>
      <c r="D40" s="77"/>
      <c r="E40" s="154"/>
      <c r="F40" s="198"/>
      <c r="G40" s="199"/>
      <c r="H40" s="200"/>
      <c r="I40" s="201"/>
      <c r="J40" s="154"/>
      <c r="K40" s="155">
        <v>5</v>
      </c>
      <c r="L40" s="156"/>
      <c r="M40" s="157"/>
      <c r="N40" s="158" t="s">
        <v>55</v>
      </c>
      <c r="O40" s="129"/>
      <c r="P40" s="117">
        <v>1000</v>
      </c>
      <c r="Q40" s="117">
        <v>2000</v>
      </c>
      <c r="R40" s="117">
        <v>2000</v>
      </c>
      <c r="S40" s="117">
        <v>1000</v>
      </c>
      <c r="T40" s="117"/>
      <c r="U40" s="117"/>
      <c r="V40" s="117"/>
      <c r="W40" s="117"/>
      <c r="X40" s="117">
        <f>SUM(U40:W40)</f>
        <v>0</v>
      </c>
      <c r="Y40" s="117">
        <f t="shared" si="23"/>
        <v>0</v>
      </c>
      <c r="AA40" s="117">
        <v>1000</v>
      </c>
      <c r="AB40" s="117"/>
      <c r="AC40" s="117"/>
      <c r="AD40" s="117">
        <f>SUM(AA40:AC40)</f>
        <v>1000</v>
      </c>
      <c r="AE40" s="117">
        <f t="shared" si="45"/>
        <v>100</v>
      </c>
      <c r="AG40" s="117">
        <f t="shared" si="27"/>
        <v>1000</v>
      </c>
      <c r="AH40" s="117">
        <f t="shared" si="28"/>
        <v>100</v>
      </c>
      <c r="AJ40" s="117"/>
      <c r="AK40" s="117"/>
      <c r="AL40" s="117"/>
      <c r="AM40" s="117"/>
      <c r="AN40" s="117">
        <f t="shared" si="46"/>
        <v>0</v>
      </c>
      <c r="AP40" s="117"/>
      <c r="AQ40" s="117"/>
      <c r="AR40" s="117"/>
      <c r="AS40" s="117"/>
      <c r="AT40" s="117">
        <f t="shared" si="47"/>
        <v>0</v>
      </c>
      <c r="AV40" s="117">
        <f>AM40+AS40</f>
        <v>0</v>
      </c>
      <c r="AW40" s="117">
        <f t="shared" si="36"/>
        <v>0</v>
      </c>
      <c r="AY40" s="117">
        <f>AG40+AV40</f>
        <v>1000</v>
      </c>
      <c r="AZ40" s="117">
        <f t="shared" si="38"/>
        <v>100</v>
      </c>
      <c r="BB40" s="117">
        <f t="shared" si="39"/>
        <v>0</v>
      </c>
      <c r="BC40" s="117">
        <f t="shared" si="40"/>
        <v>0</v>
      </c>
      <c r="BD40" s="117">
        <f t="shared" si="41"/>
        <v>1000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78"/>
      <c r="K41" s="127">
        <v>7</v>
      </c>
      <c r="L41" s="83"/>
      <c r="M41" s="77"/>
      <c r="N41" s="128" t="s">
        <v>56</v>
      </c>
      <c r="O41" s="129">
        <v>7000</v>
      </c>
      <c r="P41" s="117">
        <v>7000</v>
      </c>
      <c r="Q41" s="117">
        <v>8000</v>
      </c>
      <c r="R41" s="117">
        <v>8000</v>
      </c>
      <c r="S41" s="117">
        <v>7000</v>
      </c>
      <c r="T41" s="117"/>
      <c r="U41" s="117"/>
      <c r="V41" s="117"/>
      <c r="W41" s="117">
        <v>2000</v>
      </c>
      <c r="X41" s="117">
        <f>SUM(U41:W41)</f>
        <v>2000</v>
      </c>
      <c r="Y41" s="117">
        <f t="shared" si="23"/>
        <v>28.571428571428573</v>
      </c>
      <c r="AA41" s="117">
        <v>1000</v>
      </c>
      <c r="AB41" s="117">
        <v>1000</v>
      </c>
      <c r="AC41" s="117">
        <v>1000</v>
      </c>
      <c r="AD41" s="117">
        <f>SUM(AA41:AC41)</f>
        <v>3000</v>
      </c>
      <c r="AE41" s="117">
        <f t="shared" si="45"/>
        <v>42.857142857142854</v>
      </c>
      <c r="AG41" s="117">
        <f t="shared" si="27"/>
        <v>5000</v>
      </c>
      <c r="AH41" s="117">
        <f t="shared" si="28"/>
        <v>71.428571428571431</v>
      </c>
      <c r="AJ41" s="117">
        <v>1000</v>
      </c>
      <c r="AK41" s="117">
        <v>1000</v>
      </c>
      <c r="AL41" s="117"/>
      <c r="AM41" s="117">
        <f>SUM(AJ41:AL41)</f>
        <v>2000</v>
      </c>
      <c r="AN41" s="117">
        <f t="shared" si="46"/>
        <v>28.571428571428573</v>
      </c>
      <c r="AP41" s="117"/>
      <c r="AQ41" s="117"/>
      <c r="AR41" s="117"/>
      <c r="AS41" s="117">
        <f>SUM(AP41:AR41)</f>
        <v>0</v>
      </c>
      <c r="AT41" s="117">
        <f t="shared" si="47"/>
        <v>0</v>
      </c>
      <c r="AV41" s="117">
        <f>AM41+AS41</f>
        <v>2000</v>
      </c>
      <c r="AW41" s="117">
        <f t="shared" si="36"/>
        <v>28.571428571428573</v>
      </c>
      <c r="AY41" s="117">
        <f>AG41+AV41</f>
        <v>7000</v>
      </c>
      <c r="AZ41" s="117">
        <f t="shared" si="38"/>
        <v>100</v>
      </c>
      <c r="BB41" s="117">
        <f t="shared" si="39"/>
        <v>0</v>
      </c>
      <c r="BC41" s="117">
        <f t="shared" si="40"/>
        <v>0</v>
      </c>
      <c r="BD41" s="117">
        <f t="shared" si="41"/>
        <v>7000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104"/>
      <c r="H42" s="414" t="s">
        <v>57</v>
      </c>
      <c r="I42" s="415"/>
      <c r="J42" s="416"/>
      <c r="K42" s="417"/>
      <c r="L42" s="418"/>
      <c r="M42" s="419"/>
      <c r="N42" s="420" t="s">
        <v>58</v>
      </c>
      <c r="O42" s="421">
        <v>26000</v>
      </c>
      <c r="P42" s="422">
        <f>P43</f>
        <v>23000</v>
      </c>
      <c r="Q42" s="423">
        <f>Q43</f>
        <v>38000</v>
      </c>
      <c r="R42" s="424">
        <f>R43</f>
        <v>38000</v>
      </c>
      <c r="S42" s="422">
        <f>S43</f>
        <v>23000</v>
      </c>
      <c r="T42" s="422"/>
      <c r="U42" s="422">
        <f>U43</f>
        <v>0</v>
      </c>
      <c r="V42" s="422">
        <f>V43</f>
        <v>0</v>
      </c>
      <c r="W42" s="422">
        <f>W43</f>
        <v>7000</v>
      </c>
      <c r="X42" s="422">
        <f>SUM(U42:W42)</f>
        <v>7000</v>
      </c>
      <c r="Y42" s="422">
        <f t="shared" si="23"/>
        <v>30.434782608695652</v>
      </c>
      <c r="Z42" s="413"/>
      <c r="AA42" s="422">
        <f>AA43</f>
        <v>5000</v>
      </c>
      <c r="AB42" s="422">
        <f>AB43</f>
        <v>5000</v>
      </c>
      <c r="AC42" s="422">
        <f>AC43</f>
        <v>2000</v>
      </c>
      <c r="AD42" s="422">
        <f>SUM(AA42:AC42)</f>
        <v>12000</v>
      </c>
      <c r="AE42" s="422">
        <f t="shared" si="45"/>
        <v>52.173913043478258</v>
      </c>
      <c r="AF42" s="413"/>
      <c r="AG42" s="422">
        <f t="shared" si="27"/>
        <v>19000</v>
      </c>
      <c r="AH42" s="422">
        <f t="shared" si="28"/>
        <v>82.608695652173907</v>
      </c>
      <c r="AI42" s="413"/>
      <c r="AJ42" s="422">
        <f>AJ43</f>
        <v>3000</v>
      </c>
      <c r="AK42" s="422">
        <f>AK43</f>
        <v>1000</v>
      </c>
      <c r="AL42" s="422">
        <f>AL43</f>
        <v>0</v>
      </c>
      <c r="AM42" s="422">
        <f>SUM(AJ42:AL42)</f>
        <v>4000</v>
      </c>
      <c r="AN42" s="422">
        <f t="shared" si="46"/>
        <v>17.391304347826086</v>
      </c>
      <c r="AO42" s="413"/>
      <c r="AP42" s="422">
        <f>AP43</f>
        <v>0</v>
      </c>
      <c r="AQ42" s="422">
        <f>AQ43</f>
        <v>0</v>
      </c>
      <c r="AR42" s="422">
        <f>AR43</f>
        <v>0</v>
      </c>
      <c r="AS42" s="422">
        <f>SUM(AP42:AR42)</f>
        <v>0</v>
      </c>
      <c r="AT42" s="422">
        <f t="shared" si="47"/>
        <v>0</v>
      </c>
      <c r="AU42" s="413"/>
      <c r="AV42" s="422">
        <f t="shared" ref="AV42:AV47" si="48">AM42+AS42</f>
        <v>4000</v>
      </c>
      <c r="AW42" s="422">
        <f t="shared" si="36"/>
        <v>17.391304347826086</v>
      </c>
      <c r="AX42" s="413"/>
      <c r="AY42" s="422">
        <f t="shared" ref="AY42:AY51" si="49">AG42+AV42</f>
        <v>23000</v>
      </c>
      <c r="AZ42" s="422">
        <f t="shared" si="38"/>
        <v>100</v>
      </c>
      <c r="BB42" s="139">
        <f t="shared" si="39"/>
        <v>0</v>
      </c>
      <c r="BC42" s="139">
        <f t="shared" ref="BC42:BC47" si="50">BB42/(P42/100)</f>
        <v>0</v>
      </c>
      <c r="BD42" s="139">
        <f t="shared" si="41"/>
        <v>23000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118">
        <v>2</v>
      </c>
      <c r="J43" s="78"/>
      <c r="K43" s="82"/>
      <c r="L43" s="83"/>
      <c r="M43" s="77"/>
      <c r="N43" s="119" t="s">
        <v>51</v>
      </c>
      <c r="O43" s="120">
        <v>26000</v>
      </c>
      <c r="P43" s="121">
        <f>P44+P46</f>
        <v>23000</v>
      </c>
      <c r="Q43" s="121">
        <f>Q44+Q46</f>
        <v>38000</v>
      </c>
      <c r="R43" s="121">
        <f>R44+R46</f>
        <v>38000</v>
      </c>
      <c r="S43" s="121">
        <f>S44+S46</f>
        <v>23000</v>
      </c>
      <c r="T43" s="121"/>
      <c r="U43" s="121">
        <f>U44+U46</f>
        <v>0</v>
      </c>
      <c r="V43" s="121">
        <f>V44+V46</f>
        <v>0</v>
      </c>
      <c r="W43" s="121">
        <f>W44+W46</f>
        <v>7000</v>
      </c>
      <c r="X43" s="121">
        <f>SUM(U43:W43)</f>
        <v>7000</v>
      </c>
      <c r="Y43" s="121">
        <f t="shared" si="23"/>
        <v>30.434782608695652</v>
      </c>
      <c r="AA43" s="121">
        <f>AA44+AA46</f>
        <v>5000</v>
      </c>
      <c r="AB43" s="121">
        <f>AB44+AB46</f>
        <v>5000</v>
      </c>
      <c r="AC43" s="121">
        <f>AC44+AC46</f>
        <v>2000</v>
      </c>
      <c r="AD43" s="121">
        <f>SUM(AA43:AC43)</f>
        <v>12000</v>
      </c>
      <c r="AE43" s="121">
        <f t="shared" si="45"/>
        <v>52.173913043478258</v>
      </c>
      <c r="AG43" s="121">
        <f t="shared" si="27"/>
        <v>19000</v>
      </c>
      <c r="AH43" s="121">
        <f t="shared" si="28"/>
        <v>82.608695652173907</v>
      </c>
      <c r="AJ43" s="121">
        <f>AJ44+AJ46</f>
        <v>3000</v>
      </c>
      <c r="AK43" s="121">
        <f>AK44+AK46</f>
        <v>1000</v>
      </c>
      <c r="AL43" s="121">
        <f>AL44+AL46</f>
        <v>0</v>
      </c>
      <c r="AM43" s="121">
        <f>SUM(AJ43:AL43)</f>
        <v>4000</v>
      </c>
      <c r="AN43" s="121">
        <f t="shared" si="46"/>
        <v>17.391304347826086</v>
      </c>
      <c r="AP43" s="121">
        <f>AP44+AP46</f>
        <v>0</v>
      </c>
      <c r="AQ43" s="121">
        <f>AQ44+AQ46</f>
        <v>0</v>
      </c>
      <c r="AR43" s="121">
        <f>AR44+AR46</f>
        <v>0</v>
      </c>
      <c r="AS43" s="121">
        <f>SUM(AP43:AR43)</f>
        <v>0</v>
      </c>
      <c r="AT43" s="121">
        <f t="shared" si="47"/>
        <v>0</v>
      </c>
      <c r="AV43" s="121">
        <f t="shared" si="48"/>
        <v>4000</v>
      </c>
      <c r="AW43" s="121">
        <f t="shared" si="36"/>
        <v>17.391304347826086</v>
      </c>
      <c r="AY43" s="121">
        <f t="shared" si="49"/>
        <v>23000</v>
      </c>
      <c r="AZ43" s="121">
        <f t="shared" si="38"/>
        <v>100</v>
      </c>
      <c r="BB43" s="121">
        <f t="shared" si="39"/>
        <v>0</v>
      </c>
      <c r="BC43" s="121">
        <f t="shared" si="50"/>
        <v>0</v>
      </c>
      <c r="BD43" s="121">
        <f t="shared" si="41"/>
        <v>23000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79"/>
      <c r="H44" s="80"/>
      <c r="I44" s="81"/>
      <c r="J44" s="124" t="s">
        <v>60</v>
      </c>
      <c r="K44" s="82"/>
      <c r="L44" s="83"/>
      <c r="M44" s="77"/>
      <c r="N44" s="101" t="s">
        <v>61</v>
      </c>
      <c r="O44" s="102">
        <v>20000</v>
      </c>
      <c r="P44" s="103">
        <f>P45</f>
        <v>15000</v>
      </c>
      <c r="Q44" s="103">
        <f>Q45</f>
        <v>30000</v>
      </c>
      <c r="R44" s="103">
        <f>R45</f>
        <v>30000</v>
      </c>
      <c r="S44" s="103">
        <f>S45</f>
        <v>15000</v>
      </c>
      <c r="T44" s="103"/>
      <c r="U44" s="103">
        <f>U45</f>
        <v>0</v>
      </c>
      <c r="V44" s="103">
        <f>V45</f>
        <v>0</v>
      </c>
      <c r="W44" s="103">
        <f>W45</f>
        <v>5000</v>
      </c>
      <c r="X44" s="103">
        <f>X45</f>
        <v>5000</v>
      </c>
      <c r="Y44" s="103">
        <f t="shared" si="23"/>
        <v>33.333333333333336</v>
      </c>
      <c r="AA44" s="103">
        <f>AA45</f>
        <v>5000</v>
      </c>
      <c r="AB44" s="103">
        <f>AB45</f>
        <v>5000</v>
      </c>
      <c r="AC44" s="103">
        <f>AC45</f>
        <v>0</v>
      </c>
      <c r="AD44" s="103">
        <f>AD45</f>
        <v>10000</v>
      </c>
      <c r="AE44" s="103">
        <f t="shared" si="45"/>
        <v>66.666666666666671</v>
      </c>
      <c r="AG44" s="103">
        <f t="shared" si="27"/>
        <v>15000</v>
      </c>
      <c r="AH44" s="103">
        <f t="shared" si="28"/>
        <v>100</v>
      </c>
      <c r="AJ44" s="103">
        <f>AJ45</f>
        <v>0</v>
      </c>
      <c r="AK44" s="103">
        <f>AK45</f>
        <v>0</v>
      </c>
      <c r="AL44" s="103">
        <f>AL45</f>
        <v>0</v>
      </c>
      <c r="AM44" s="103">
        <f>AM45</f>
        <v>0</v>
      </c>
      <c r="AN44" s="103">
        <f t="shared" si="46"/>
        <v>0</v>
      </c>
      <c r="AP44" s="103">
        <f>AP45</f>
        <v>0</v>
      </c>
      <c r="AQ44" s="103">
        <f>AQ45</f>
        <v>0</v>
      </c>
      <c r="AR44" s="103">
        <f>AR45</f>
        <v>0</v>
      </c>
      <c r="AS44" s="103">
        <f>AS45</f>
        <v>0</v>
      </c>
      <c r="AT44" s="103">
        <f t="shared" si="47"/>
        <v>0</v>
      </c>
      <c r="AV44" s="103">
        <f t="shared" si="48"/>
        <v>0</v>
      </c>
      <c r="AW44" s="103">
        <f t="shared" si="36"/>
        <v>0</v>
      </c>
      <c r="AY44" s="103">
        <f t="shared" si="49"/>
        <v>15000</v>
      </c>
      <c r="AZ44" s="103">
        <f t="shared" si="38"/>
        <v>100</v>
      </c>
      <c r="BB44" s="103">
        <f t="shared" si="39"/>
        <v>0</v>
      </c>
      <c r="BC44" s="103">
        <f t="shared" si="50"/>
        <v>0</v>
      </c>
      <c r="BD44" s="103">
        <f t="shared" si="41"/>
        <v>15000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81"/>
      <c r="J45" s="78"/>
      <c r="K45" s="127">
        <v>1</v>
      </c>
      <c r="L45" s="83"/>
      <c r="M45" s="77"/>
      <c r="N45" s="128" t="s">
        <v>62</v>
      </c>
      <c r="O45" s="129">
        <v>20000</v>
      </c>
      <c r="P45" s="117">
        <v>15000</v>
      </c>
      <c r="Q45" s="117">
        <v>30000</v>
      </c>
      <c r="R45" s="117">
        <v>30000</v>
      </c>
      <c r="S45" s="117">
        <v>15000</v>
      </c>
      <c r="T45" s="117"/>
      <c r="U45" s="117"/>
      <c r="V45" s="117"/>
      <c r="W45" s="117">
        <v>5000</v>
      </c>
      <c r="X45" s="117">
        <f>SUM(U45:W45)</f>
        <v>5000</v>
      </c>
      <c r="Y45" s="117">
        <f t="shared" si="23"/>
        <v>33.333333333333336</v>
      </c>
      <c r="AA45" s="117">
        <v>5000</v>
      </c>
      <c r="AB45" s="117">
        <v>5000</v>
      </c>
      <c r="AC45" s="117"/>
      <c r="AD45" s="117">
        <f>SUM(AA45:AC45)</f>
        <v>10000</v>
      </c>
      <c r="AE45" s="117">
        <f t="shared" si="45"/>
        <v>66.666666666666671</v>
      </c>
      <c r="AG45" s="117">
        <f t="shared" si="27"/>
        <v>15000</v>
      </c>
      <c r="AH45" s="117">
        <f t="shared" si="28"/>
        <v>100</v>
      </c>
      <c r="AJ45" s="117"/>
      <c r="AK45" s="117"/>
      <c r="AL45" s="117"/>
      <c r="AM45" s="117">
        <f>SUM(AJ45:AL45)</f>
        <v>0</v>
      </c>
      <c r="AN45" s="117">
        <f t="shared" si="46"/>
        <v>0</v>
      </c>
      <c r="AP45" s="117"/>
      <c r="AQ45" s="117"/>
      <c r="AR45" s="117"/>
      <c r="AS45" s="117">
        <f>SUM(AP45:AR45)</f>
        <v>0</v>
      </c>
      <c r="AT45" s="117">
        <f t="shared" si="47"/>
        <v>0</v>
      </c>
      <c r="AV45" s="117">
        <f t="shared" si="48"/>
        <v>0</v>
      </c>
      <c r="AW45" s="117">
        <f t="shared" si="36"/>
        <v>0</v>
      </c>
      <c r="AY45" s="117">
        <f t="shared" si="49"/>
        <v>15000</v>
      </c>
      <c r="AZ45" s="117">
        <f t="shared" si="38"/>
        <v>100</v>
      </c>
      <c r="BB45" s="117">
        <f t="shared" si="39"/>
        <v>0</v>
      </c>
      <c r="BC45" s="117">
        <f t="shared" si="50"/>
        <v>0</v>
      </c>
      <c r="BD45" s="117">
        <f t="shared" si="41"/>
        <v>15000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124" t="s">
        <v>52</v>
      </c>
      <c r="K46" s="82"/>
      <c r="L46" s="83"/>
      <c r="M46" s="77"/>
      <c r="N46" s="101" t="s">
        <v>53</v>
      </c>
      <c r="O46" s="102">
        <v>6000</v>
      </c>
      <c r="P46" s="103">
        <f>P47</f>
        <v>8000</v>
      </c>
      <c r="Q46" s="103">
        <f>Q47</f>
        <v>8000</v>
      </c>
      <c r="R46" s="103">
        <f>R47</f>
        <v>8000</v>
      </c>
      <c r="S46" s="103">
        <f>S47</f>
        <v>8000</v>
      </c>
      <c r="T46" s="103"/>
      <c r="U46" s="103">
        <f>U47+U48+U49</f>
        <v>0</v>
      </c>
      <c r="V46" s="103">
        <f>V47+V48+V49</f>
        <v>0</v>
      </c>
      <c r="W46" s="103">
        <f>W47</f>
        <v>2000</v>
      </c>
      <c r="X46" s="103">
        <f>X47</f>
        <v>2000</v>
      </c>
      <c r="Y46" s="103">
        <f t="shared" si="23"/>
        <v>25</v>
      </c>
      <c r="AA46" s="103">
        <f>AA47+AA48+AA49</f>
        <v>0</v>
      </c>
      <c r="AB46" s="103">
        <f>AB47+AB48+AB49</f>
        <v>0</v>
      </c>
      <c r="AC46" s="103">
        <f>AC47</f>
        <v>2000</v>
      </c>
      <c r="AD46" s="103">
        <f>AD47</f>
        <v>2000</v>
      </c>
      <c r="AE46" s="103">
        <f t="shared" si="45"/>
        <v>25</v>
      </c>
      <c r="AG46" s="103">
        <f t="shared" si="27"/>
        <v>4000</v>
      </c>
      <c r="AH46" s="103">
        <f t="shared" si="28"/>
        <v>50</v>
      </c>
      <c r="AJ46" s="103">
        <f>AJ47+AJ48+AJ49</f>
        <v>3000</v>
      </c>
      <c r="AK46" s="103">
        <f>AK47+AK48+AK49</f>
        <v>1000</v>
      </c>
      <c r="AL46" s="103"/>
      <c r="AM46" s="103">
        <f>AM47+AM48+AM49</f>
        <v>4000</v>
      </c>
      <c r="AN46" s="103">
        <f t="shared" si="46"/>
        <v>50</v>
      </c>
      <c r="AP46" s="103">
        <f>AP47+AP48+AP49</f>
        <v>0</v>
      </c>
      <c r="AQ46" s="103">
        <f>AQ47+AQ48+AQ49</f>
        <v>0</v>
      </c>
      <c r="AR46" s="103"/>
      <c r="AS46" s="103">
        <f>AS47+AS48+AS49</f>
        <v>0</v>
      </c>
      <c r="AT46" s="103">
        <f t="shared" si="47"/>
        <v>0</v>
      </c>
      <c r="AV46" s="103">
        <f t="shared" si="48"/>
        <v>4000</v>
      </c>
      <c r="AW46" s="103">
        <f t="shared" si="36"/>
        <v>50</v>
      </c>
      <c r="AY46" s="103">
        <f t="shared" si="49"/>
        <v>8000</v>
      </c>
      <c r="AZ46" s="103">
        <f t="shared" si="38"/>
        <v>100</v>
      </c>
      <c r="BB46" s="103">
        <f t="shared" si="39"/>
        <v>0</v>
      </c>
      <c r="BC46" s="103">
        <f t="shared" si="50"/>
        <v>0</v>
      </c>
      <c r="BD46" s="103">
        <f t="shared" si="41"/>
        <v>8000</v>
      </c>
      <c r="BE46" s="93"/>
    </row>
    <row r="47" spans="1:57" ht="24.95" customHeight="1" thickBot="1" x14ac:dyDescent="0.25">
      <c r="A47" s="74"/>
      <c r="B47" s="76"/>
      <c r="C47" s="76"/>
      <c r="D47" s="77"/>
      <c r="E47" s="78"/>
      <c r="F47" s="76"/>
      <c r="G47" s="79"/>
      <c r="H47" s="80"/>
      <c r="I47" s="81"/>
      <c r="J47" s="78"/>
      <c r="K47" s="127">
        <v>2</v>
      </c>
      <c r="L47" s="83"/>
      <c r="M47" s="77"/>
      <c r="N47" s="128" t="s">
        <v>54</v>
      </c>
      <c r="O47" s="129">
        <v>5000</v>
      </c>
      <c r="P47" s="117">
        <v>8000</v>
      </c>
      <c r="Q47" s="117">
        <v>8000</v>
      </c>
      <c r="R47" s="117">
        <v>8000</v>
      </c>
      <c r="S47" s="117">
        <v>8000</v>
      </c>
      <c r="T47" s="117"/>
      <c r="U47" s="117"/>
      <c r="V47" s="117"/>
      <c r="W47" s="117">
        <v>2000</v>
      </c>
      <c r="X47" s="117">
        <f>SUM(U47:W47)</f>
        <v>2000</v>
      </c>
      <c r="Y47" s="117">
        <f t="shared" si="23"/>
        <v>25</v>
      </c>
      <c r="AA47" s="117"/>
      <c r="AB47" s="117"/>
      <c r="AC47" s="117">
        <v>2000</v>
      </c>
      <c r="AD47" s="117">
        <f>SUM(AA47:AC47)</f>
        <v>2000</v>
      </c>
      <c r="AE47" s="117">
        <f t="shared" si="45"/>
        <v>25</v>
      </c>
      <c r="AG47" s="117">
        <f t="shared" si="27"/>
        <v>4000</v>
      </c>
      <c r="AH47" s="117">
        <f t="shared" si="28"/>
        <v>50</v>
      </c>
      <c r="AJ47" s="117">
        <v>3000</v>
      </c>
      <c r="AK47" s="117">
        <v>1000</v>
      </c>
      <c r="AL47" s="117"/>
      <c r="AM47" s="117">
        <f>SUM(AJ47:AL47)</f>
        <v>4000</v>
      </c>
      <c r="AN47" s="117">
        <f t="shared" si="46"/>
        <v>50</v>
      </c>
      <c r="AP47" s="117"/>
      <c r="AQ47" s="117"/>
      <c r="AR47" s="117"/>
      <c r="AS47" s="117">
        <f>SUM(AP47:AR47)</f>
        <v>0</v>
      </c>
      <c r="AT47" s="117">
        <f t="shared" si="47"/>
        <v>0</v>
      </c>
      <c r="AV47" s="117">
        <f t="shared" si="48"/>
        <v>4000</v>
      </c>
      <c r="AW47" s="117">
        <f t="shared" si="36"/>
        <v>50</v>
      </c>
      <c r="AY47" s="117">
        <f t="shared" si="49"/>
        <v>8000</v>
      </c>
      <c r="AZ47" s="117">
        <f t="shared" si="38"/>
        <v>100</v>
      </c>
      <c r="BB47" s="117">
        <f t="shared" si="39"/>
        <v>0</v>
      </c>
      <c r="BC47" s="117">
        <f t="shared" si="50"/>
        <v>0</v>
      </c>
      <c r="BD47" s="117">
        <f t="shared" si="41"/>
        <v>8000</v>
      </c>
      <c r="BE47" s="93"/>
    </row>
    <row r="48" spans="1:57" ht="24.95" customHeight="1" thickBot="1" x14ac:dyDescent="0.25">
      <c r="A48" s="74"/>
      <c r="B48" s="76"/>
      <c r="C48" s="76"/>
      <c r="D48" s="77"/>
      <c r="E48" s="78"/>
      <c r="F48" s="76"/>
      <c r="G48" s="79"/>
      <c r="H48" s="181" t="s">
        <v>71</v>
      </c>
      <c r="I48" s="182"/>
      <c r="J48" s="183"/>
      <c r="K48" s="184"/>
      <c r="L48" s="184"/>
      <c r="M48" s="185"/>
      <c r="N48" s="186" t="s">
        <v>72</v>
      </c>
      <c r="O48" s="186" t="e">
        <f>SUM(#REF!)</f>
        <v>#REF!</v>
      </c>
      <c r="P48" s="217">
        <f>P49</f>
        <v>2000</v>
      </c>
      <c r="Q48" s="217">
        <f t="shared" ref="Q48:R50" si="51">Q49</f>
        <v>2000</v>
      </c>
      <c r="R48" s="217">
        <f t="shared" si="51"/>
        <v>2000</v>
      </c>
      <c r="S48" s="217">
        <f>S49</f>
        <v>2000</v>
      </c>
      <c r="T48" s="217"/>
      <c r="U48" s="217">
        <f>U49</f>
        <v>0</v>
      </c>
      <c r="V48" s="217">
        <f t="shared" ref="V48:W50" si="52">V49</f>
        <v>0</v>
      </c>
      <c r="W48" s="217">
        <f t="shared" si="52"/>
        <v>1000</v>
      </c>
      <c r="X48" s="217">
        <f>U48+V48+W48</f>
        <v>1000</v>
      </c>
      <c r="Y48" s="86">
        <f t="shared" si="23"/>
        <v>50</v>
      </c>
      <c r="AA48" s="217">
        <f>AA49</f>
        <v>0</v>
      </c>
      <c r="AB48" s="217">
        <f t="shared" ref="AB48:AC50" si="53">AB49</f>
        <v>0</v>
      </c>
      <c r="AC48" s="217">
        <f t="shared" si="53"/>
        <v>1000</v>
      </c>
      <c r="AD48" s="217">
        <f>AA48+AB48+AC48</f>
        <v>1000</v>
      </c>
      <c r="AE48" s="170">
        <f t="shared" si="45"/>
        <v>50</v>
      </c>
      <c r="AG48" s="217">
        <f t="shared" si="27"/>
        <v>2000</v>
      </c>
      <c r="AH48" s="217">
        <f t="shared" si="28"/>
        <v>100</v>
      </c>
      <c r="AJ48" s="217">
        <f>AJ49</f>
        <v>0</v>
      </c>
      <c r="AK48" s="217">
        <f t="shared" ref="AK48:AL50" si="54">AK49</f>
        <v>0</v>
      </c>
      <c r="AL48" s="217">
        <f t="shared" si="54"/>
        <v>0</v>
      </c>
      <c r="AM48" s="217">
        <f>AJ48+AK48+AL48</f>
        <v>0</v>
      </c>
      <c r="AN48" s="170">
        <f t="shared" si="46"/>
        <v>0</v>
      </c>
      <c r="AP48" s="217">
        <f>AP49</f>
        <v>0</v>
      </c>
      <c r="AQ48" s="217">
        <f t="shared" ref="AQ48:AR50" si="55">AQ49</f>
        <v>0</v>
      </c>
      <c r="AR48" s="217">
        <f t="shared" si="55"/>
        <v>0</v>
      </c>
      <c r="AS48" s="217">
        <f>AP48+AQ48+AR48</f>
        <v>0</v>
      </c>
      <c r="AT48" s="170">
        <f t="shared" si="47"/>
        <v>0</v>
      </c>
      <c r="AV48" s="217">
        <f>AM48+AS48</f>
        <v>0</v>
      </c>
      <c r="AW48" s="86">
        <f>AV48/(S48/100)</f>
        <v>0</v>
      </c>
      <c r="AY48" s="217">
        <f t="shared" si="49"/>
        <v>2000</v>
      </c>
      <c r="AZ48" s="217">
        <f>AY48/(S48/100)</f>
        <v>100</v>
      </c>
      <c r="BB48" s="217">
        <f>S48-AY48</f>
        <v>0</v>
      </c>
      <c r="BC48" s="217">
        <f>BB48/(S48/100)</f>
        <v>0</v>
      </c>
      <c r="BD48" s="217">
        <f>S48-BB48</f>
        <v>2000</v>
      </c>
      <c r="BE48" s="93"/>
    </row>
    <row r="49" spans="1:57" ht="24.95" customHeight="1" thickBot="1" x14ac:dyDescent="0.25">
      <c r="A49" s="74"/>
      <c r="B49" s="76"/>
      <c r="C49" s="76"/>
      <c r="D49" s="77"/>
      <c r="E49" s="78"/>
      <c r="F49" s="76"/>
      <c r="G49" s="79"/>
      <c r="H49" s="80"/>
      <c r="I49" s="118">
        <v>2</v>
      </c>
      <c r="J49" s="78"/>
      <c r="K49" s="76"/>
      <c r="L49" s="76"/>
      <c r="M49" s="77"/>
      <c r="N49" s="119" t="s">
        <v>51</v>
      </c>
      <c r="O49" s="119" t="e">
        <f>SUM(#REF!)</f>
        <v>#REF!</v>
      </c>
      <c r="P49" s="218">
        <f>P50</f>
        <v>2000</v>
      </c>
      <c r="Q49" s="218">
        <f t="shared" si="51"/>
        <v>2000</v>
      </c>
      <c r="R49" s="218">
        <f t="shared" si="51"/>
        <v>2000</v>
      </c>
      <c r="S49" s="218">
        <f>S50</f>
        <v>2000</v>
      </c>
      <c r="T49" s="218"/>
      <c r="U49" s="218">
        <f>U50</f>
        <v>0</v>
      </c>
      <c r="V49" s="218">
        <f t="shared" si="52"/>
        <v>0</v>
      </c>
      <c r="W49" s="218">
        <f t="shared" si="52"/>
        <v>1000</v>
      </c>
      <c r="X49" s="218">
        <f>U49+V49+W49</f>
        <v>1000</v>
      </c>
      <c r="Y49" s="86">
        <f t="shared" si="23"/>
        <v>50</v>
      </c>
      <c r="AA49" s="218">
        <f>AA50</f>
        <v>0</v>
      </c>
      <c r="AB49" s="218">
        <f t="shared" si="53"/>
        <v>0</v>
      </c>
      <c r="AC49" s="218">
        <f t="shared" si="53"/>
        <v>1000</v>
      </c>
      <c r="AD49" s="218">
        <f>AA49+AB49+AC49</f>
        <v>1000</v>
      </c>
      <c r="AE49" s="170">
        <f t="shared" si="45"/>
        <v>50</v>
      </c>
      <c r="AG49" s="218">
        <f t="shared" si="27"/>
        <v>2000</v>
      </c>
      <c r="AH49" s="218">
        <f t="shared" si="28"/>
        <v>100</v>
      </c>
      <c r="AJ49" s="218">
        <f>AJ50</f>
        <v>0</v>
      </c>
      <c r="AK49" s="218">
        <f t="shared" si="54"/>
        <v>0</v>
      </c>
      <c r="AL49" s="218">
        <f t="shared" si="54"/>
        <v>0</v>
      </c>
      <c r="AM49" s="218">
        <f>AJ49+AK49+AL49</f>
        <v>0</v>
      </c>
      <c r="AN49" s="170">
        <f t="shared" si="46"/>
        <v>0</v>
      </c>
      <c r="AP49" s="218">
        <f>AP50</f>
        <v>0</v>
      </c>
      <c r="AQ49" s="218">
        <f t="shared" si="55"/>
        <v>0</v>
      </c>
      <c r="AR49" s="218">
        <f t="shared" si="55"/>
        <v>0</v>
      </c>
      <c r="AS49" s="218">
        <f>AP49+AQ49+AR49</f>
        <v>0</v>
      </c>
      <c r="AT49" s="170">
        <f t="shared" si="47"/>
        <v>0</v>
      </c>
      <c r="AV49" s="218">
        <f>AM49+AS49</f>
        <v>0</v>
      </c>
      <c r="AW49" s="86">
        <f>AV49/(S49/100)</f>
        <v>0</v>
      </c>
      <c r="AY49" s="218">
        <f t="shared" si="49"/>
        <v>2000</v>
      </c>
      <c r="AZ49" s="218">
        <f>AY49/(S49/100)</f>
        <v>100</v>
      </c>
      <c r="BB49" s="218">
        <f>S49-AY49</f>
        <v>0</v>
      </c>
      <c r="BC49" s="218">
        <f>BB49/(S49/100)</f>
        <v>0</v>
      </c>
      <c r="BD49" s="218">
        <f>S49-BB49</f>
        <v>2000</v>
      </c>
      <c r="BE49" s="93"/>
    </row>
    <row r="50" spans="1:57" ht="24.95" customHeight="1" thickBot="1" x14ac:dyDescent="0.25">
      <c r="A50" s="74"/>
      <c r="B50" s="76"/>
      <c r="C50" s="76"/>
      <c r="D50" s="77"/>
      <c r="E50" s="78"/>
      <c r="F50" s="76"/>
      <c r="G50" s="79"/>
      <c r="H50" s="191"/>
      <c r="I50" s="192"/>
      <c r="J50" s="124" t="s">
        <v>60</v>
      </c>
      <c r="K50" s="178"/>
      <c r="L50" s="178"/>
      <c r="M50" s="179"/>
      <c r="N50" s="101" t="s">
        <v>61</v>
      </c>
      <c r="O50" s="101" t="e">
        <f>SUM(#REF!)</f>
        <v>#REF!</v>
      </c>
      <c r="P50" s="219">
        <f>P51</f>
        <v>2000</v>
      </c>
      <c r="Q50" s="219">
        <f t="shared" si="51"/>
        <v>2000</v>
      </c>
      <c r="R50" s="219">
        <f t="shared" si="51"/>
        <v>2000</v>
      </c>
      <c r="S50" s="219">
        <f>S51</f>
        <v>2000</v>
      </c>
      <c r="T50" s="219"/>
      <c r="U50" s="219">
        <f>U51</f>
        <v>0</v>
      </c>
      <c r="V50" s="219">
        <f t="shared" si="52"/>
        <v>0</v>
      </c>
      <c r="W50" s="219">
        <f t="shared" si="52"/>
        <v>1000</v>
      </c>
      <c r="X50" s="219">
        <f>U50+V50+W50</f>
        <v>1000</v>
      </c>
      <c r="Y50" s="86">
        <f t="shared" ref="Y50:Y51" si="56">X50/(S50/100)</f>
        <v>50</v>
      </c>
      <c r="AA50" s="219">
        <f>AA51</f>
        <v>0</v>
      </c>
      <c r="AB50" s="219">
        <f t="shared" si="53"/>
        <v>0</v>
      </c>
      <c r="AC50" s="219">
        <f t="shared" si="53"/>
        <v>1000</v>
      </c>
      <c r="AD50" s="219">
        <f>AA50+AB50+AC50</f>
        <v>1000</v>
      </c>
      <c r="AE50" s="170">
        <f t="shared" si="45"/>
        <v>50</v>
      </c>
      <c r="AG50" s="219">
        <f t="shared" ref="AG50:AG51" si="57">X50+AD50</f>
        <v>2000</v>
      </c>
      <c r="AH50" s="219">
        <f t="shared" ref="AH50:AH51" si="58">AG50/(S50/100)</f>
        <v>100</v>
      </c>
      <c r="AJ50" s="219">
        <f>AJ51</f>
        <v>0</v>
      </c>
      <c r="AK50" s="219">
        <f t="shared" si="54"/>
        <v>0</v>
      </c>
      <c r="AL50" s="219">
        <f t="shared" si="54"/>
        <v>0</v>
      </c>
      <c r="AM50" s="219">
        <f>AJ50+AK50+AL50</f>
        <v>0</v>
      </c>
      <c r="AN50" s="170">
        <f t="shared" si="46"/>
        <v>0</v>
      </c>
      <c r="AP50" s="219">
        <f>AP51</f>
        <v>0</v>
      </c>
      <c r="AQ50" s="219">
        <f t="shared" si="55"/>
        <v>0</v>
      </c>
      <c r="AR50" s="219">
        <f t="shared" si="55"/>
        <v>0</v>
      </c>
      <c r="AS50" s="219">
        <f>AP50+AQ50+AR50</f>
        <v>0</v>
      </c>
      <c r="AT50" s="170">
        <f t="shared" si="47"/>
        <v>0</v>
      </c>
      <c r="AV50" s="219">
        <f>AM50+AS50</f>
        <v>0</v>
      </c>
      <c r="AW50" s="86">
        <f>AV50/(S50/100)</f>
        <v>0</v>
      </c>
      <c r="AY50" s="219">
        <f t="shared" si="49"/>
        <v>2000</v>
      </c>
      <c r="AZ50" s="219">
        <f>AY50/(S50/100)</f>
        <v>100</v>
      </c>
      <c r="BB50" s="219">
        <f>S50-AY50</f>
        <v>0</v>
      </c>
      <c r="BC50" s="219">
        <f>BB50/(S50/100)</f>
        <v>0</v>
      </c>
      <c r="BD50" s="219">
        <f>S50-BB50</f>
        <v>2000</v>
      </c>
      <c r="BE50" s="93"/>
    </row>
    <row r="51" spans="1:57" ht="24.95" customHeight="1" x14ac:dyDescent="0.2">
      <c r="A51" s="74"/>
      <c r="B51" s="76"/>
      <c r="C51" s="76"/>
      <c r="D51" s="77"/>
      <c r="E51" s="78"/>
      <c r="F51" s="76"/>
      <c r="G51" s="79"/>
      <c r="H51" s="80"/>
      <c r="I51" s="81"/>
      <c r="J51" s="78"/>
      <c r="K51" s="127">
        <v>1</v>
      </c>
      <c r="L51" s="83"/>
      <c r="M51" s="77"/>
      <c r="N51" s="128" t="s">
        <v>62</v>
      </c>
      <c r="O51" s="129" t="e">
        <f>SUM(#REF!)</f>
        <v>#REF!</v>
      </c>
      <c r="P51" s="117">
        <v>2000</v>
      </c>
      <c r="Q51" s="117">
        <v>2000</v>
      </c>
      <c r="R51" s="117">
        <v>2000</v>
      </c>
      <c r="S51" s="117">
        <v>2000</v>
      </c>
      <c r="T51" s="117"/>
      <c r="U51" s="117"/>
      <c r="V51" s="117"/>
      <c r="W51" s="117">
        <v>1000</v>
      </c>
      <c r="X51" s="117">
        <f>U51+V51+W51</f>
        <v>1000</v>
      </c>
      <c r="Y51" s="86">
        <f t="shared" si="56"/>
        <v>50</v>
      </c>
      <c r="AA51" s="117"/>
      <c r="AB51" s="117"/>
      <c r="AC51" s="117">
        <v>1000</v>
      </c>
      <c r="AD51" s="117">
        <f>AA51+AB51+AC51</f>
        <v>1000</v>
      </c>
      <c r="AE51" s="170">
        <f t="shared" si="45"/>
        <v>50</v>
      </c>
      <c r="AG51" s="117">
        <f t="shared" si="57"/>
        <v>2000</v>
      </c>
      <c r="AH51" s="117">
        <f t="shared" si="58"/>
        <v>100</v>
      </c>
      <c r="AJ51" s="117"/>
      <c r="AK51" s="117"/>
      <c r="AL51" s="117"/>
      <c r="AM51" s="117">
        <f>AJ51+AK51+AL51</f>
        <v>0</v>
      </c>
      <c r="AN51" s="170">
        <f t="shared" si="46"/>
        <v>0</v>
      </c>
      <c r="AP51" s="117"/>
      <c r="AQ51" s="117"/>
      <c r="AR51" s="117"/>
      <c r="AS51" s="117">
        <f>AP51+AQ51+AR51</f>
        <v>0</v>
      </c>
      <c r="AT51" s="170">
        <f t="shared" si="47"/>
        <v>0</v>
      </c>
      <c r="AV51" s="117">
        <f>AM51+AS51</f>
        <v>0</v>
      </c>
      <c r="AW51" s="86">
        <f>AV51/(S51/100)</f>
        <v>0</v>
      </c>
      <c r="AY51" s="117">
        <f t="shared" si="49"/>
        <v>2000</v>
      </c>
      <c r="AZ51" s="117">
        <f>AY51/(S51/100)</f>
        <v>100</v>
      </c>
      <c r="BB51" s="117">
        <f>S51-AY51</f>
        <v>0</v>
      </c>
      <c r="BC51" s="117">
        <f>BB51/(S51/100)</f>
        <v>0</v>
      </c>
      <c r="BD51" s="117">
        <f>S51-BB51</f>
        <v>2000</v>
      </c>
      <c r="BE51" s="93"/>
    </row>
    <row r="52" spans="1:57" ht="24.95" customHeight="1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:57" ht="24.95" customHeight="1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:57" ht="24.95" customHeight="1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:57" ht="24.95" customHeight="1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:57" ht="24.95" customHeight="1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:57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ht="24.95" customHeight="1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ht="24.95" customHeight="1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ht="24.95" customHeight="1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ht="24.95" customHeight="1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ht="24.95" customHeight="1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ht="24.95" customHeight="1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ht="24.95" customHeight="1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ht="24.95" customHeight="1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ht="24.95" customHeight="1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ht="24.95" customHeight="1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N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93"/>
  <sheetViews>
    <sheetView zoomScale="85" workbookViewId="0">
      <pane xSplit="17" ySplit="12" topLeftCell="AR31" activePane="bottomRight" state="frozen"/>
      <selection activeCell="E26" sqref="E26"/>
      <selection pane="topRight" activeCell="E26" sqref="E26"/>
      <selection pane="bottomLeft" activeCell="E26" sqref="E26"/>
      <selection pane="bottomRight" activeCell="BK34" sqref="BK34"/>
    </sheetView>
  </sheetViews>
  <sheetFormatPr defaultRowHeight="12.75" x14ac:dyDescent="0.2"/>
  <cols>
    <col min="1" max="3" width="4" style="38" customWidth="1"/>
    <col min="4" max="4" width="6.285156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2.85546875" style="36" customWidth="1"/>
    <col min="21" max="21" width="12.7109375" style="36" customWidth="1"/>
    <col min="22" max="22" width="13.85546875" style="36" customWidth="1"/>
    <col min="23" max="23" width="12.85546875" style="36" customWidth="1"/>
    <col min="24" max="24" width="14.5703125" style="36" customWidth="1"/>
    <col min="25" max="25" width="8.28515625" style="36" customWidth="1"/>
    <col min="26" max="26" width="3.85546875" style="36" customWidth="1"/>
    <col min="27" max="27" width="12.42578125" style="36" customWidth="1"/>
    <col min="28" max="28" width="13.42578125" style="36" customWidth="1"/>
    <col min="29" max="29" width="12.5703125" style="36" customWidth="1"/>
    <col min="30" max="30" width="13.42578125" style="36" customWidth="1"/>
    <col min="31" max="31" width="8" style="36" customWidth="1"/>
    <col min="32" max="32" width="3" style="36" customWidth="1"/>
    <col min="33" max="33" width="13.85546875" style="36" customWidth="1"/>
    <col min="34" max="34" width="6.5703125" style="36" customWidth="1"/>
    <col min="35" max="35" width="3" style="36" customWidth="1"/>
    <col min="36" max="36" width="12.85546875" style="36" customWidth="1"/>
    <col min="37" max="37" width="12.5703125" style="36" customWidth="1"/>
    <col min="38" max="39" width="12.7109375" style="36" customWidth="1"/>
    <col min="40" max="40" width="5.42578125" style="36" customWidth="1"/>
    <col min="41" max="41" width="4" style="36" customWidth="1"/>
    <col min="42" max="42" width="11" style="36" customWidth="1"/>
    <col min="43" max="43" width="10.5703125" style="36" customWidth="1"/>
    <col min="44" max="44" width="12.42578125" style="36" customWidth="1"/>
    <col min="45" max="45" width="13.140625" style="36" customWidth="1"/>
    <col min="46" max="46" width="6.5703125" style="36" customWidth="1"/>
    <col min="47" max="47" width="4" style="36" customWidth="1"/>
    <col min="48" max="48" width="12.28515625" style="36" customWidth="1"/>
    <col min="49" max="49" width="8" style="36" customWidth="1"/>
    <col min="50" max="50" width="3.28515625" style="36" customWidth="1"/>
    <col min="51" max="51" width="14" style="36" customWidth="1"/>
    <col min="52" max="52" width="7.1406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24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28.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5.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2.5" customHeight="1" x14ac:dyDescent="0.25">
      <c r="A5" s="383" t="s">
        <v>172</v>
      </c>
      <c r="B5" s="383"/>
      <c r="C5" s="383"/>
      <c r="D5" s="383" t="s">
        <v>174</v>
      </c>
      <c r="E5" s="574" t="s">
        <v>78</v>
      </c>
      <c r="F5" s="574"/>
      <c r="G5" s="574"/>
      <c r="H5" s="574"/>
      <c r="I5" s="574"/>
      <c r="J5" s="574"/>
      <c r="K5" s="574"/>
      <c r="L5" s="574"/>
      <c r="M5" s="574"/>
      <c r="N5" s="574"/>
      <c r="O5" s="384"/>
      <c r="P5" s="385"/>
      <c r="Q5" s="385"/>
      <c r="R5" s="385"/>
      <c r="S5" s="385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5"/>
      <c r="T10" s="52"/>
      <c r="U10" s="535"/>
      <c r="V10" s="535"/>
      <c r="W10" s="535"/>
      <c r="X10" s="53" t="s">
        <v>37</v>
      </c>
      <c r="Y10" s="54" t="s">
        <v>38</v>
      </c>
      <c r="Z10" s="52"/>
      <c r="AA10" s="535"/>
      <c r="AB10" s="535"/>
      <c r="AC10" s="535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5"/>
      <c r="AK10" s="535"/>
      <c r="AL10" s="535"/>
      <c r="AM10" s="53" t="s">
        <v>37</v>
      </c>
      <c r="AN10" s="54" t="s">
        <v>38</v>
      </c>
      <c r="AO10" s="52"/>
      <c r="AP10" s="535"/>
      <c r="AQ10" s="535"/>
      <c r="AR10" s="535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3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15871000</v>
      </c>
      <c r="T11" s="72"/>
      <c r="U11" s="72">
        <f t="shared" ref="U11:W13" si="0">U12</f>
        <v>1755000</v>
      </c>
      <c r="V11" s="72">
        <f t="shared" si="0"/>
        <v>1183000</v>
      </c>
      <c r="W11" s="72">
        <f t="shared" si="0"/>
        <v>1328000</v>
      </c>
      <c r="X11" s="72">
        <f t="shared" ref="X11:X13" si="1">U11+V11+W11</f>
        <v>4266000</v>
      </c>
      <c r="Y11" s="72">
        <f>X11/(S11/100)</f>
        <v>26.879213660134837</v>
      </c>
      <c r="Z11" s="526"/>
      <c r="AA11" s="72">
        <f t="shared" ref="AA11:AC13" si="2">AA12</f>
        <v>1228500</v>
      </c>
      <c r="AB11" s="72">
        <f t="shared" si="2"/>
        <v>1473500</v>
      </c>
      <c r="AC11" s="72">
        <f t="shared" si="2"/>
        <v>1525500</v>
      </c>
      <c r="AD11" s="72">
        <f t="shared" ref="AD11:AD13" si="3">AA11+AB11+AC11</f>
        <v>4227500</v>
      </c>
      <c r="AE11" s="72">
        <f>AD11/(S11/100)</f>
        <v>26.636632852372252</v>
      </c>
      <c r="AF11" s="526"/>
      <c r="AG11" s="72">
        <f t="shared" ref="AG11:AG13" si="4">X11+AD11</f>
        <v>8493500</v>
      </c>
      <c r="AH11" s="72">
        <f>AG11/(S11/100)</f>
        <v>53.515846512507089</v>
      </c>
      <c r="AI11" s="526"/>
      <c r="AJ11" s="72">
        <f t="shared" ref="AJ11:AL13" si="5">AJ12</f>
        <v>1408000</v>
      </c>
      <c r="AK11" s="72">
        <f t="shared" si="5"/>
        <v>1588000</v>
      </c>
      <c r="AL11" s="72">
        <f t="shared" si="5"/>
        <v>1579000</v>
      </c>
      <c r="AM11" s="72">
        <f t="shared" ref="AM11:AM13" si="6">AJ11+AK11+AL11</f>
        <v>4575000</v>
      </c>
      <c r="AN11" s="72">
        <f>AM11/(S11/100)</f>
        <v>28.82616092243715</v>
      </c>
      <c r="AO11" s="526"/>
      <c r="AP11" s="72">
        <f t="shared" ref="AP11:AR13" si="7">AP12</f>
        <v>760000</v>
      </c>
      <c r="AQ11" s="72">
        <f t="shared" si="7"/>
        <v>880000</v>
      </c>
      <c r="AR11" s="72">
        <f t="shared" si="7"/>
        <v>1162500</v>
      </c>
      <c r="AS11" s="72">
        <f t="shared" ref="AS11:AS13" si="8">AP11+AQ11+AR11</f>
        <v>2802500</v>
      </c>
      <c r="AT11" s="72">
        <f>AS11/(S11/100)</f>
        <v>17.657992565055761</v>
      </c>
      <c r="AU11" s="526"/>
      <c r="AV11" s="72">
        <f t="shared" ref="AV11:AV13" si="9">AM11+AS11</f>
        <v>7377500</v>
      </c>
      <c r="AW11" s="72">
        <f>AV11/(S11/100)</f>
        <v>46.484153487492911</v>
      </c>
      <c r="AX11" s="526"/>
      <c r="AY11" s="72">
        <f>AG11+AV11</f>
        <v>15871000</v>
      </c>
      <c r="AZ11" s="71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15871000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P13+#REF!+#REF!+#REF!+#REF!</f>
        <v>#REF!</v>
      </c>
      <c r="Q12" s="86" t="e">
        <f>Q13+#REF!+#REF!+#REF!+#REF!</f>
        <v>#REF!</v>
      </c>
      <c r="R12" s="87" t="e">
        <f>#REF!+R13+#REF!+#REF!+#REF!</f>
        <v>#REF!</v>
      </c>
      <c r="S12" s="86">
        <f>S13</f>
        <v>15871000</v>
      </c>
      <c r="T12" s="86"/>
      <c r="U12" s="86">
        <f t="shared" si="0"/>
        <v>1755000</v>
      </c>
      <c r="V12" s="86">
        <f t="shared" si="0"/>
        <v>1183000</v>
      </c>
      <c r="W12" s="86">
        <f t="shared" si="0"/>
        <v>1328000</v>
      </c>
      <c r="X12" s="86">
        <f t="shared" si="1"/>
        <v>4266000</v>
      </c>
      <c r="Y12" s="86">
        <f t="shared" ref="Y12:Y13" si="13">X12/(S12/100)</f>
        <v>26.879213660134837</v>
      </c>
      <c r="Z12" s="508"/>
      <c r="AA12" s="86">
        <f t="shared" si="2"/>
        <v>1228500</v>
      </c>
      <c r="AB12" s="86">
        <f t="shared" si="2"/>
        <v>1473500</v>
      </c>
      <c r="AC12" s="86">
        <f t="shared" si="2"/>
        <v>1525500</v>
      </c>
      <c r="AD12" s="86">
        <f t="shared" si="3"/>
        <v>4227500</v>
      </c>
      <c r="AE12" s="86">
        <f t="shared" ref="AE12:AE13" si="14">AD12/(S12/100)</f>
        <v>26.636632852372252</v>
      </c>
      <c r="AF12" s="508"/>
      <c r="AG12" s="86">
        <f t="shared" si="4"/>
        <v>8493500</v>
      </c>
      <c r="AH12" s="86">
        <f t="shared" ref="AH12:AH13" si="15">AG12/(S12/100)</f>
        <v>53.515846512507089</v>
      </c>
      <c r="AI12" s="508"/>
      <c r="AJ12" s="86">
        <f t="shared" si="5"/>
        <v>1408000</v>
      </c>
      <c r="AK12" s="86">
        <f t="shared" si="5"/>
        <v>1588000</v>
      </c>
      <c r="AL12" s="86">
        <f t="shared" si="5"/>
        <v>1579000</v>
      </c>
      <c r="AM12" s="86">
        <f t="shared" si="6"/>
        <v>4575000</v>
      </c>
      <c r="AN12" s="86">
        <f t="shared" ref="AN12:AN13" si="16">AM12/(S12/100)</f>
        <v>28.82616092243715</v>
      </c>
      <c r="AO12" s="508"/>
      <c r="AP12" s="86">
        <f t="shared" si="7"/>
        <v>760000</v>
      </c>
      <c r="AQ12" s="86">
        <f t="shared" si="7"/>
        <v>880000</v>
      </c>
      <c r="AR12" s="86">
        <f t="shared" si="7"/>
        <v>1162500</v>
      </c>
      <c r="AS12" s="86">
        <f t="shared" si="8"/>
        <v>2802500</v>
      </c>
      <c r="AT12" s="86">
        <f t="shared" ref="AT12:AT13" si="17">AS12/(S12/100)</f>
        <v>17.657992565055761</v>
      </c>
      <c r="AU12" s="508"/>
      <c r="AV12" s="86">
        <f t="shared" si="9"/>
        <v>7377500</v>
      </c>
      <c r="AW12" s="86">
        <f t="shared" ref="AW12:AW13" si="18">AV12/(S12/100)</f>
        <v>46.484153487492911</v>
      </c>
      <c r="AX12" s="508"/>
      <c r="AY12" s="86">
        <f t="shared" ref="AY12:AY13" si="19">AG12+AV12</f>
        <v>15871000</v>
      </c>
      <c r="AZ12" s="85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15871000</v>
      </c>
    </row>
    <row r="13" spans="1:57" ht="30" customHeight="1" x14ac:dyDescent="0.2">
      <c r="A13" s="74"/>
      <c r="B13" s="76"/>
      <c r="C13" s="88" t="s">
        <v>41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89" t="s">
        <v>42</v>
      </c>
      <c r="O13" s="90">
        <v>81326000</v>
      </c>
      <c r="P13" s="91" t="e">
        <f>#REF!+#REF!+#REF!+#REF!+P14+#REF!+#REF!+#REF!</f>
        <v>#REF!</v>
      </c>
      <c r="Q13" s="91" t="e">
        <f>#REF!+#REF!+#REF!+#REF!+Q14+#REF!+#REF!+#REF!</f>
        <v>#REF!</v>
      </c>
      <c r="R13" s="91" t="e">
        <f>#REF!+#REF!+#REF!+#REF!+R14+#REF!+#REF!+#REF!</f>
        <v>#REF!</v>
      </c>
      <c r="S13" s="91">
        <f>S14</f>
        <v>15871000</v>
      </c>
      <c r="T13" s="91"/>
      <c r="U13" s="91">
        <f t="shared" si="0"/>
        <v>1755000</v>
      </c>
      <c r="V13" s="91">
        <f t="shared" si="0"/>
        <v>1183000</v>
      </c>
      <c r="W13" s="91">
        <f t="shared" si="0"/>
        <v>1328000</v>
      </c>
      <c r="X13" s="91">
        <f t="shared" si="1"/>
        <v>4266000</v>
      </c>
      <c r="Y13" s="91">
        <f t="shared" si="13"/>
        <v>26.879213660134837</v>
      </c>
      <c r="Z13" s="527"/>
      <c r="AA13" s="91">
        <f t="shared" si="2"/>
        <v>1228500</v>
      </c>
      <c r="AB13" s="91">
        <f t="shared" si="2"/>
        <v>1473500</v>
      </c>
      <c r="AC13" s="91">
        <f t="shared" si="2"/>
        <v>1525500</v>
      </c>
      <c r="AD13" s="91">
        <f t="shared" si="3"/>
        <v>4227500</v>
      </c>
      <c r="AE13" s="91">
        <f t="shared" si="14"/>
        <v>26.636632852372252</v>
      </c>
      <c r="AF13" s="527"/>
      <c r="AG13" s="91">
        <f t="shared" si="4"/>
        <v>8493500</v>
      </c>
      <c r="AH13" s="91">
        <f t="shared" si="15"/>
        <v>53.515846512507089</v>
      </c>
      <c r="AI13" s="527"/>
      <c r="AJ13" s="91">
        <f t="shared" si="5"/>
        <v>1408000</v>
      </c>
      <c r="AK13" s="91">
        <f t="shared" si="5"/>
        <v>1588000</v>
      </c>
      <c r="AL13" s="91">
        <f t="shared" si="5"/>
        <v>1579000</v>
      </c>
      <c r="AM13" s="91">
        <f t="shared" si="6"/>
        <v>4575000</v>
      </c>
      <c r="AN13" s="91">
        <f t="shared" si="16"/>
        <v>28.82616092243715</v>
      </c>
      <c r="AO13" s="527"/>
      <c r="AP13" s="91">
        <f t="shared" si="7"/>
        <v>760000</v>
      </c>
      <c r="AQ13" s="91">
        <f t="shared" si="7"/>
        <v>880000</v>
      </c>
      <c r="AR13" s="91">
        <f t="shared" si="7"/>
        <v>1162500</v>
      </c>
      <c r="AS13" s="91">
        <f t="shared" si="8"/>
        <v>2802500</v>
      </c>
      <c r="AT13" s="91">
        <f t="shared" si="17"/>
        <v>17.657992565055761</v>
      </c>
      <c r="AU13" s="527"/>
      <c r="AV13" s="91">
        <f t="shared" si="9"/>
        <v>7377500</v>
      </c>
      <c r="AW13" s="91">
        <f t="shared" si="18"/>
        <v>46.484153487492911</v>
      </c>
      <c r="AX13" s="527"/>
      <c r="AY13" s="91">
        <f t="shared" si="19"/>
        <v>15871000</v>
      </c>
      <c r="AZ13" s="90">
        <f t="shared" si="20"/>
        <v>100</v>
      </c>
      <c r="BA13" s="92"/>
      <c r="BB13" s="90">
        <f t="shared" si="10"/>
        <v>0</v>
      </c>
      <c r="BC13" s="91">
        <f t="shared" si="11"/>
        <v>0</v>
      </c>
      <c r="BD13" s="91">
        <f t="shared" si="12"/>
        <v>15871000</v>
      </c>
      <c r="BE13" s="93"/>
    </row>
    <row r="14" spans="1:57" ht="30" customHeight="1" x14ac:dyDescent="0.2">
      <c r="A14" s="74"/>
      <c r="B14" s="76"/>
      <c r="C14" s="76"/>
      <c r="D14" s="426" t="s">
        <v>77</v>
      </c>
      <c r="E14" s="427"/>
      <c r="F14" s="428"/>
      <c r="G14" s="429"/>
      <c r="H14" s="430"/>
      <c r="I14" s="431"/>
      <c r="J14" s="427"/>
      <c r="K14" s="432"/>
      <c r="L14" s="433"/>
      <c r="M14" s="434"/>
      <c r="N14" s="435" t="s">
        <v>78</v>
      </c>
      <c r="O14" s="436">
        <v>11636000</v>
      </c>
      <c r="P14" s="437">
        <f t="shared" ref="P14:W16" si="21">P15</f>
        <v>15871000</v>
      </c>
      <c r="Q14" s="437">
        <f t="shared" si="21"/>
        <v>16910000</v>
      </c>
      <c r="R14" s="437">
        <f t="shared" si="21"/>
        <v>18143000</v>
      </c>
      <c r="S14" s="437">
        <f t="shared" si="21"/>
        <v>15871000</v>
      </c>
      <c r="T14" s="437"/>
      <c r="U14" s="437">
        <f t="shared" si="21"/>
        <v>1755000</v>
      </c>
      <c r="V14" s="437">
        <f t="shared" si="21"/>
        <v>1183000</v>
      </c>
      <c r="W14" s="437">
        <f t="shared" si="21"/>
        <v>1328000</v>
      </c>
      <c r="X14" s="437">
        <f t="shared" ref="X14:X30" si="22">U14+V14+W14</f>
        <v>4266000</v>
      </c>
      <c r="Y14" s="437">
        <f t="shared" ref="Y14:Y53" si="23">X14/(S14/100)</f>
        <v>26.879213660134837</v>
      </c>
      <c r="Z14" s="528"/>
      <c r="AA14" s="437">
        <f t="shared" ref="AA14:AC16" si="24">AA15</f>
        <v>1228500</v>
      </c>
      <c r="AB14" s="437">
        <f t="shared" si="24"/>
        <v>1473500</v>
      </c>
      <c r="AC14" s="437">
        <f t="shared" si="24"/>
        <v>1525500</v>
      </c>
      <c r="AD14" s="437">
        <f t="shared" ref="AD14:AD30" si="25">AA14+AB14+AC14</f>
        <v>4227500</v>
      </c>
      <c r="AE14" s="437">
        <f t="shared" ref="AE14:AE19" si="26">AD14/(S14/100)</f>
        <v>26.636632852372252</v>
      </c>
      <c r="AF14" s="528"/>
      <c r="AG14" s="437">
        <f t="shared" ref="AG14:AG53" si="27">X14+AD14</f>
        <v>8493500</v>
      </c>
      <c r="AH14" s="437">
        <f t="shared" ref="AH14:AH53" si="28">AG14/(S14/100)</f>
        <v>53.515846512507089</v>
      </c>
      <c r="AI14" s="528"/>
      <c r="AJ14" s="437">
        <f t="shared" ref="AJ14:AL16" si="29">AJ15</f>
        <v>1408000</v>
      </c>
      <c r="AK14" s="437">
        <f t="shared" si="29"/>
        <v>1588000</v>
      </c>
      <c r="AL14" s="437">
        <f t="shared" si="29"/>
        <v>1579000</v>
      </c>
      <c r="AM14" s="437">
        <f t="shared" ref="AM14:AM30" si="30">AJ14+AK14+AL14</f>
        <v>4575000</v>
      </c>
      <c r="AN14" s="437">
        <f t="shared" ref="AN14:AN19" si="31">AM14/(S14/100)</f>
        <v>28.82616092243715</v>
      </c>
      <c r="AO14" s="528"/>
      <c r="AP14" s="437">
        <f t="shared" ref="AP14:AR16" si="32">AP15</f>
        <v>760000</v>
      </c>
      <c r="AQ14" s="437">
        <f t="shared" si="32"/>
        <v>880000</v>
      </c>
      <c r="AR14" s="437">
        <f t="shared" si="32"/>
        <v>1162500</v>
      </c>
      <c r="AS14" s="437">
        <f t="shared" ref="AS14:AS30" si="33">AP14+AQ14+AR14</f>
        <v>2802500</v>
      </c>
      <c r="AT14" s="437">
        <f t="shared" ref="AT14:AT19" si="34">AS14/(S14/100)</f>
        <v>17.657992565055761</v>
      </c>
      <c r="AU14" s="528"/>
      <c r="AV14" s="437">
        <f t="shared" ref="AV14:AV22" si="35">AM14+AS14</f>
        <v>7377500</v>
      </c>
      <c r="AW14" s="437">
        <f t="shared" ref="AW14:AW53" si="36">AV14/(S14/100)</f>
        <v>46.484153487492911</v>
      </c>
      <c r="AX14" s="528"/>
      <c r="AY14" s="437">
        <f t="shared" ref="AY14:AY18" si="37">AG14+AV14</f>
        <v>15871000</v>
      </c>
      <c r="AZ14" s="436">
        <f t="shared" ref="AZ14:AZ53" si="38">AY14/(S14/100)</f>
        <v>100</v>
      </c>
      <c r="BB14" s="95">
        <f t="shared" ref="BB14:BB53" si="39">S14-AY14</f>
        <v>0</v>
      </c>
      <c r="BC14" s="96">
        <f t="shared" ref="BC14:BC41" si="40">BB14/(S14/100)</f>
        <v>0</v>
      </c>
      <c r="BD14" s="96">
        <f t="shared" ref="BD14:BD53" si="41">S14-BB14</f>
        <v>15871000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11636000</v>
      </c>
      <c r="P15" s="87">
        <f t="shared" si="21"/>
        <v>15871000</v>
      </c>
      <c r="Q15" s="86">
        <f t="shared" si="21"/>
        <v>16910000</v>
      </c>
      <c r="R15" s="87">
        <f t="shared" si="21"/>
        <v>18143000</v>
      </c>
      <c r="S15" s="85">
        <f t="shared" si="21"/>
        <v>15871000</v>
      </c>
      <c r="T15" s="87"/>
      <c r="U15" s="87">
        <f t="shared" si="21"/>
        <v>1755000</v>
      </c>
      <c r="V15" s="87">
        <f t="shared" si="21"/>
        <v>1183000</v>
      </c>
      <c r="W15" s="87">
        <f t="shared" si="21"/>
        <v>1328000</v>
      </c>
      <c r="X15" s="87">
        <f t="shared" si="22"/>
        <v>4266000</v>
      </c>
      <c r="Y15" s="87">
        <f t="shared" si="23"/>
        <v>26.879213660134837</v>
      </c>
      <c r="Z15" s="508"/>
      <c r="AA15" s="87">
        <f t="shared" si="24"/>
        <v>1228500</v>
      </c>
      <c r="AB15" s="87">
        <f t="shared" si="24"/>
        <v>1473500</v>
      </c>
      <c r="AC15" s="87">
        <f t="shared" si="24"/>
        <v>1525500</v>
      </c>
      <c r="AD15" s="87">
        <f t="shared" si="25"/>
        <v>4227500</v>
      </c>
      <c r="AE15" s="87">
        <f t="shared" si="26"/>
        <v>26.636632852372252</v>
      </c>
      <c r="AF15" s="508"/>
      <c r="AG15" s="87">
        <f t="shared" si="27"/>
        <v>8493500</v>
      </c>
      <c r="AH15" s="87">
        <f t="shared" si="28"/>
        <v>53.515846512507089</v>
      </c>
      <c r="AI15" s="508"/>
      <c r="AJ15" s="87">
        <f t="shared" si="29"/>
        <v>1408000</v>
      </c>
      <c r="AK15" s="87">
        <f t="shared" si="29"/>
        <v>1588000</v>
      </c>
      <c r="AL15" s="87">
        <f t="shared" si="29"/>
        <v>1579000</v>
      </c>
      <c r="AM15" s="87">
        <f t="shared" si="30"/>
        <v>4575000</v>
      </c>
      <c r="AN15" s="87">
        <f t="shared" si="31"/>
        <v>28.82616092243715</v>
      </c>
      <c r="AO15" s="508"/>
      <c r="AP15" s="87">
        <f t="shared" si="32"/>
        <v>760000</v>
      </c>
      <c r="AQ15" s="87">
        <f t="shared" si="32"/>
        <v>880000</v>
      </c>
      <c r="AR15" s="87">
        <f t="shared" si="32"/>
        <v>1162500</v>
      </c>
      <c r="AS15" s="87">
        <f t="shared" si="33"/>
        <v>2802500</v>
      </c>
      <c r="AT15" s="87">
        <f t="shared" si="34"/>
        <v>17.657992565055761</v>
      </c>
      <c r="AU15" s="508"/>
      <c r="AV15" s="87">
        <f t="shared" si="35"/>
        <v>7377500</v>
      </c>
      <c r="AW15" s="87">
        <f t="shared" si="36"/>
        <v>46.484153487492911</v>
      </c>
      <c r="AX15" s="508"/>
      <c r="AY15" s="87">
        <f t="shared" si="37"/>
        <v>15871000</v>
      </c>
      <c r="AZ15" s="87">
        <f t="shared" si="38"/>
        <v>100</v>
      </c>
      <c r="BB15" s="85">
        <f t="shared" si="39"/>
        <v>0</v>
      </c>
      <c r="BC15" s="87">
        <f t="shared" si="40"/>
        <v>0</v>
      </c>
      <c r="BD15" s="87">
        <f t="shared" si="41"/>
        <v>15871000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11636000</v>
      </c>
      <c r="P16" s="103">
        <f t="shared" si="21"/>
        <v>15871000</v>
      </c>
      <c r="Q16" s="125">
        <f t="shared" si="21"/>
        <v>16910000</v>
      </c>
      <c r="R16" s="126">
        <f t="shared" si="21"/>
        <v>18143000</v>
      </c>
      <c r="S16" s="103">
        <f t="shared" si="21"/>
        <v>15871000</v>
      </c>
      <c r="T16" s="103"/>
      <c r="U16" s="103">
        <f t="shared" si="21"/>
        <v>1755000</v>
      </c>
      <c r="V16" s="103">
        <f t="shared" si="21"/>
        <v>1183000</v>
      </c>
      <c r="W16" s="103">
        <f t="shared" si="21"/>
        <v>1328000</v>
      </c>
      <c r="X16" s="103">
        <f t="shared" si="22"/>
        <v>4266000</v>
      </c>
      <c r="Y16" s="103">
        <f t="shared" si="23"/>
        <v>26.879213660134837</v>
      </c>
      <c r="Z16" s="508"/>
      <c r="AA16" s="103">
        <f t="shared" si="24"/>
        <v>1228500</v>
      </c>
      <c r="AB16" s="103">
        <f t="shared" si="24"/>
        <v>1473500</v>
      </c>
      <c r="AC16" s="103">
        <f t="shared" si="24"/>
        <v>1525500</v>
      </c>
      <c r="AD16" s="103">
        <f t="shared" si="25"/>
        <v>4227500</v>
      </c>
      <c r="AE16" s="103">
        <f t="shared" si="26"/>
        <v>26.636632852372252</v>
      </c>
      <c r="AF16" s="508"/>
      <c r="AG16" s="103">
        <f t="shared" si="27"/>
        <v>8493500</v>
      </c>
      <c r="AH16" s="103">
        <f t="shared" si="28"/>
        <v>53.515846512507089</v>
      </c>
      <c r="AI16" s="508"/>
      <c r="AJ16" s="103">
        <f t="shared" si="29"/>
        <v>1408000</v>
      </c>
      <c r="AK16" s="103">
        <f t="shared" si="29"/>
        <v>1588000</v>
      </c>
      <c r="AL16" s="103">
        <f t="shared" si="29"/>
        <v>1579000</v>
      </c>
      <c r="AM16" s="103">
        <f t="shared" si="30"/>
        <v>4575000</v>
      </c>
      <c r="AN16" s="103">
        <f t="shared" si="31"/>
        <v>28.82616092243715</v>
      </c>
      <c r="AO16" s="508"/>
      <c r="AP16" s="103">
        <f t="shared" si="32"/>
        <v>760000</v>
      </c>
      <c r="AQ16" s="103">
        <f t="shared" si="32"/>
        <v>880000</v>
      </c>
      <c r="AR16" s="103">
        <f t="shared" si="32"/>
        <v>1162500</v>
      </c>
      <c r="AS16" s="103">
        <f t="shared" si="33"/>
        <v>2802500</v>
      </c>
      <c r="AT16" s="103">
        <f t="shared" si="34"/>
        <v>17.657992565055761</v>
      </c>
      <c r="AU16" s="508"/>
      <c r="AV16" s="103">
        <f t="shared" si="35"/>
        <v>7377500</v>
      </c>
      <c r="AW16" s="103">
        <f t="shared" si="36"/>
        <v>46.484153487492911</v>
      </c>
      <c r="AX16" s="508"/>
      <c r="AY16" s="103">
        <f t="shared" si="37"/>
        <v>15871000</v>
      </c>
      <c r="AZ16" s="102">
        <f t="shared" si="38"/>
        <v>100</v>
      </c>
      <c r="BB16" s="102">
        <f t="shared" si="39"/>
        <v>0</v>
      </c>
      <c r="BC16" s="103">
        <f t="shared" si="40"/>
        <v>0</v>
      </c>
      <c r="BD16" s="103">
        <f t="shared" si="41"/>
        <v>15871000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11636000</v>
      </c>
      <c r="P17" s="103">
        <f>P18+P31+P42+P50</f>
        <v>15871000</v>
      </c>
      <c r="Q17" s="125">
        <f>Q18+Q31+Q42+Q50</f>
        <v>16910000</v>
      </c>
      <c r="R17" s="126">
        <f>R18+R31+R42+R50</f>
        <v>18143000</v>
      </c>
      <c r="S17" s="103">
        <f>S18+S31+S42+S50</f>
        <v>15871000</v>
      </c>
      <c r="T17" s="103"/>
      <c r="U17" s="103">
        <f>U18+U31+U42+U50</f>
        <v>1755000</v>
      </c>
      <c r="V17" s="103">
        <f>V18+V31+V42+V50</f>
        <v>1183000</v>
      </c>
      <c r="W17" s="103">
        <f>W18+W31+W42+W50</f>
        <v>1328000</v>
      </c>
      <c r="X17" s="103">
        <f t="shared" si="22"/>
        <v>4266000</v>
      </c>
      <c r="Y17" s="103">
        <f t="shared" si="23"/>
        <v>26.879213660134837</v>
      </c>
      <c r="Z17" s="508"/>
      <c r="AA17" s="103">
        <f>AA18+AA31+AA42+AA50</f>
        <v>1228500</v>
      </c>
      <c r="AB17" s="103">
        <f>AB18+AB31+AB42+AB50</f>
        <v>1473500</v>
      </c>
      <c r="AC17" s="103">
        <f>AC18+AC31+AC42+AC50</f>
        <v>1525500</v>
      </c>
      <c r="AD17" s="103">
        <f t="shared" si="25"/>
        <v>4227500</v>
      </c>
      <c r="AE17" s="103">
        <f t="shared" si="26"/>
        <v>26.636632852372252</v>
      </c>
      <c r="AF17" s="508"/>
      <c r="AG17" s="103">
        <f t="shared" si="27"/>
        <v>8493500</v>
      </c>
      <c r="AH17" s="103">
        <f t="shared" si="28"/>
        <v>53.515846512507089</v>
      </c>
      <c r="AI17" s="508"/>
      <c r="AJ17" s="103">
        <f>AJ18+AJ31+AJ42+AJ50</f>
        <v>1408000</v>
      </c>
      <c r="AK17" s="103">
        <f>AK18+AK31+AK42+AK50</f>
        <v>1588000</v>
      </c>
      <c r="AL17" s="103">
        <f>AL18+AL31+AL42+AL50</f>
        <v>1579000</v>
      </c>
      <c r="AM17" s="103">
        <f t="shared" si="30"/>
        <v>4575000</v>
      </c>
      <c r="AN17" s="103">
        <f t="shared" si="31"/>
        <v>28.82616092243715</v>
      </c>
      <c r="AO17" s="508"/>
      <c r="AP17" s="103">
        <f>AP18+AP31+AP42+AP50</f>
        <v>760000</v>
      </c>
      <c r="AQ17" s="103">
        <f>AQ18+AQ31+AQ42+AQ50</f>
        <v>880000</v>
      </c>
      <c r="AR17" s="103">
        <f>AR18+AR31+AR42+AR50</f>
        <v>1162500</v>
      </c>
      <c r="AS17" s="103">
        <f t="shared" si="33"/>
        <v>2802500</v>
      </c>
      <c r="AT17" s="103">
        <f t="shared" si="34"/>
        <v>17.657992565055761</v>
      </c>
      <c r="AU17" s="508"/>
      <c r="AV17" s="103">
        <f t="shared" si="35"/>
        <v>7377500</v>
      </c>
      <c r="AW17" s="103">
        <f t="shared" si="36"/>
        <v>46.484153487492911</v>
      </c>
      <c r="AX17" s="508"/>
      <c r="AY17" s="103">
        <f t="shared" si="37"/>
        <v>15871000</v>
      </c>
      <c r="AZ17" s="102">
        <f t="shared" si="38"/>
        <v>100</v>
      </c>
      <c r="BB17" s="102">
        <f t="shared" si="39"/>
        <v>0</v>
      </c>
      <c r="BC17" s="103">
        <f t="shared" si="40"/>
        <v>0</v>
      </c>
      <c r="BD17" s="103">
        <f t="shared" si="41"/>
        <v>15871000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10802000</v>
      </c>
      <c r="P18" s="103">
        <f>P19</f>
        <v>14765000</v>
      </c>
      <c r="Q18" s="125">
        <f>Q19</f>
        <v>15771000</v>
      </c>
      <c r="R18" s="126">
        <f>R19</f>
        <v>16995000</v>
      </c>
      <c r="S18" s="103">
        <f>S19</f>
        <v>14765000</v>
      </c>
      <c r="T18" s="103"/>
      <c r="U18" s="103">
        <f>U19</f>
        <v>1753000</v>
      </c>
      <c r="V18" s="103">
        <f>V19</f>
        <v>1182000</v>
      </c>
      <c r="W18" s="103">
        <f>W19</f>
        <v>1001000</v>
      </c>
      <c r="X18" s="103">
        <f t="shared" si="22"/>
        <v>3936000</v>
      </c>
      <c r="Y18" s="103">
        <f t="shared" si="23"/>
        <v>26.657636302065697</v>
      </c>
      <c r="Z18" s="508"/>
      <c r="AA18" s="103">
        <f>AA19</f>
        <v>1135500</v>
      </c>
      <c r="AB18" s="103">
        <f>AB19</f>
        <v>1380500</v>
      </c>
      <c r="AC18" s="103">
        <f>AC19</f>
        <v>1380500</v>
      </c>
      <c r="AD18" s="103">
        <f t="shared" si="25"/>
        <v>3896500</v>
      </c>
      <c r="AE18" s="103">
        <f t="shared" si="26"/>
        <v>26.390111750761935</v>
      </c>
      <c r="AF18" s="508"/>
      <c r="AG18" s="103">
        <f t="shared" si="27"/>
        <v>7832500</v>
      </c>
      <c r="AH18" s="103">
        <f t="shared" si="28"/>
        <v>53.047748052827636</v>
      </c>
      <c r="AI18" s="508"/>
      <c r="AJ18" s="103">
        <f>AJ19</f>
        <v>1309500</v>
      </c>
      <c r="AK18" s="103">
        <f>AK19</f>
        <v>1484500</v>
      </c>
      <c r="AL18" s="103">
        <f>AL19</f>
        <v>1484000</v>
      </c>
      <c r="AM18" s="103">
        <f t="shared" si="30"/>
        <v>4278000</v>
      </c>
      <c r="AN18" s="103">
        <f t="shared" si="31"/>
        <v>28.973924822214698</v>
      </c>
      <c r="AO18" s="508"/>
      <c r="AP18" s="103">
        <f>AP19</f>
        <v>689000</v>
      </c>
      <c r="AQ18" s="103">
        <f>AQ19</f>
        <v>804000</v>
      </c>
      <c r="AR18" s="103">
        <f>AR19</f>
        <v>1161500</v>
      </c>
      <c r="AS18" s="103">
        <f t="shared" si="33"/>
        <v>2654500</v>
      </c>
      <c r="AT18" s="103">
        <f t="shared" si="34"/>
        <v>17.978327124957669</v>
      </c>
      <c r="AU18" s="508"/>
      <c r="AV18" s="103">
        <f t="shared" si="35"/>
        <v>6932500</v>
      </c>
      <c r="AW18" s="103">
        <f t="shared" si="36"/>
        <v>46.952251947172364</v>
      </c>
      <c r="AX18" s="508"/>
      <c r="AY18" s="103">
        <f t="shared" si="37"/>
        <v>14765000</v>
      </c>
      <c r="AZ18" s="102">
        <f t="shared" si="38"/>
        <v>100</v>
      </c>
      <c r="BB18" s="102">
        <f t="shared" si="39"/>
        <v>0</v>
      </c>
      <c r="BC18" s="103">
        <f t="shared" si="40"/>
        <v>0</v>
      </c>
      <c r="BD18" s="103">
        <f t="shared" si="41"/>
        <v>14765000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10802000</v>
      </c>
      <c r="P19" s="121">
        <f>P20+P23+P26</f>
        <v>14765000</v>
      </c>
      <c r="Q19" s="122">
        <f>Q20+Q23+Q26</f>
        <v>15771000</v>
      </c>
      <c r="R19" s="123">
        <f>R20+R23+R26</f>
        <v>16995000</v>
      </c>
      <c r="S19" s="121">
        <f>S20+S23+S26</f>
        <v>14765000</v>
      </c>
      <c r="T19" s="121"/>
      <c r="U19" s="121">
        <f>U20+U23+U26</f>
        <v>1753000</v>
      </c>
      <c r="V19" s="121">
        <f>V20+V23+V26</f>
        <v>1182000</v>
      </c>
      <c r="W19" s="121">
        <f>W20+W23+W26</f>
        <v>1001000</v>
      </c>
      <c r="X19" s="121">
        <f t="shared" si="22"/>
        <v>3936000</v>
      </c>
      <c r="Y19" s="121">
        <f t="shared" si="23"/>
        <v>26.657636302065697</v>
      </c>
      <c r="Z19" s="508"/>
      <c r="AA19" s="121">
        <f>AA20+AA23+AA26</f>
        <v>1135500</v>
      </c>
      <c r="AB19" s="121">
        <f>AB20+AB23+AB26</f>
        <v>1380500</v>
      </c>
      <c r="AC19" s="121">
        <f>AC20+AC23+AC26</f>
        <v>1380500</v>
      </c>
      <c r="AD19" s="121">
        <f t="shared" si="25"/>
        <v>3896500</v>
      </c>
      <c r="AE19" s="121">
        <f t="shared" si="26"/>
        <v>26.390111750761935</v>
      </c>
      <c r="AF19" s="508"/>
      <c r="AG19" s="121">
        <f t="shared" si="27"/>
        <v>7832500</v>
      </c>
      <c r="AH19" s="121">
        <f t="shared" si="28"/>
        <v>53.047748052827636</v>
      </c>
      <c r="AI19" s="508"/>
      <c r="AJ19" s="121">
        <f>AJ20+AJ23+AJ26</f>
        <v>1309500</v>
      </c>
      <c r="AK19" s="121">
        <f>AK20+AK23+AK26</f>
        <v>1484500</v>
      </c>
      <c r="AL19" s="121">
        <f>AL20+AL23+AL26</f>
        <v>1484000</v>
      </c>
      <c r="AM19" s="121">
        <f t="shared" si="30"/>
        <v>4278000</v>
      </c>
      <c r="AN19" s="121">
        <f t="shared" si="31"/>
        <v>28.973924822214698</v>
      </c>
      <c r="AO19" s="508"/>
      <c r="AP19" s="121">
        <f>AP20+AP23+AP26</f>
        <v>689000</v>
      </c>
      <c r="AQ19" s="121">
        <f>AQ20+AQ23+AQ26</f>
        <v>804000</v>
      </c>
      <c r="AR19" s="121">
        <f>AR20+AR23+AR26</f>
        <v>1161500</v>
      </c>
      <c r="AS19" s="121">
        <f t="shared" si="33"/>
        <v>2654500</v>
      </c>
      <c r="AT19" s="121">
        <f t="shared" si="34"/>
        <v>17.978327124957669</v>
      </c>
      <c r="AU19" s="508"/>
      <c r="AV19" s="121">
        <f t="shared" si="35"/>
        <v>6932500</v>
      </c>
      <c r="AW19" s="121">
        <f t="shared" si="36"/>
        <v>46.952251947172364</v>
      </c>
      <c r="AX19" s="508"/>
      <c r="AY19" s="121">
        <f t="shared" ref="AY19:AY31" si="42">AG19+AV19</f>
        <v>14765000</v>
      </c>
      <c r="AZ19" s="120">
        <f t="shared" si="38"/>
        <v>100</v>
      </c>
      <c r="BB19" s="120">
        <f t="shared" si="39"/>
        <v>0</v>
      </c>
      <c r="BC19" s="121">
        <f t="shared" si="40"/>
        <v>0</v>
      </c>
      <c r="BD19" s="121">
        <f t="shared" si="41"/>
        <v>14765000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8965000</v>
      </c>
      <c r="P20" s="103">
        <f>P21+P22</f>
        <v>12550000</v>
      </c>
      <c r="Q20" s="125">
        <f>Q21+Q22</f>
        <v>13392000</v>
      </c>
      <c r="R20" s="126">
        <f>R21+R22</f>
        <v>14440000</v>
      </c>
      <c r="S20" s="103">
        <f>S21+S22</f>
        <v>12550000</v>
      </c>
      <c r="T20" s="103"/>
      <c r="U20" s="103">
        <f>U21+U22</f>
        <v>1500000</v>
      </c>
      <c r="V20" s="103">
        <f>V21+V22</f>
        <v>1000000</v>
      </c>
      <c r="W20" s="103">
        <f>W21+W22</f>
        <v>800000</v>
      </c>
      <c r="X20" s="103">
        <f t="shared" si="22"/>
        <v>3300000</v>
      </c>
      <c r="Y20" s="103">
        <f t="shared" si="23"/>
        <v>26.294820717131476</v>
      </c>
      <c r="Z20" s="508"/>
      <c r="AA20" s="103">
        <f>AA21+AA22</f>
        <v>1002000</v>
      </c>
      <c r="AB20" s="103">
        <f>AB21+AB22</f>
        <v>1202000</v>
      </c>
      <c r="AC20" s="103">
        <f>AC21+AC22</f>
        <v>1202000</v>
      </c>
      <c r="AD20" s="103">
        <f t="shared" si="25"/>
        <v>3406000</v>
      </c>
      <c r="AE20" s="170">
        <f t="shared" ref="AE20:AE25" si="43">AD20/(P20/100)</f>
        <v>27.139442231075698</v>
      </c>
      <c r="AF20" s="508"/>
      <c r="AG20" s="103">
        <f t="shared" si="27"/>
        <v>6706000</v>
      </c>
      <c r="AH20" s="103">
        <f t="shared" si="28"/>
        <v>53.43426294820717</v>
      </c>
      <c r="AI20" s="508"/>
      <c r="AJ20" s="103">
        <f>AJ21+AJ22</f>
        <v>1101000</v>
      </c>
      <c r="AK20" s="103">
        <f>AK21+AK22</f>
        <v>1276000</v>
      </c>
      <c r="AL20" s="103">
        <f>AL21+AL22</f>
        <v>1300000</v>
      </c>
      <c r="AM20" s="103">
        <f t="shared" si="30"/>
        <v>3677000</v>
      </c>
      <c r="AN20" s="170">
        <f t="shared" ref="AN20:AN25" si="44">AM20/(P20/100)</f>
        <v>29.298804780876495</v>
      </c>
      <c r="AO20" s="508"/>
      <c r="AP20" s="103">
        <f>AP21+AP22</f>
        <v>501000</v>
      </c>
      <c r="AQ20" s="103">
        <f>AQ21+AQ22</f>
        <v>701000</v>
      </c>
      <c r="AR20" s="103">
        <f>AR21+AR22</f>
        <v>965000</v>
      </c>
      <c r="AS20" s="103">
        <f t="shared" si="33"/>
        <v>2167000</v>
      </c>
      <c r="AT20" s="170">
        <f t="shared" ref="AT20:AT25" si="45">AS20/(P20/100)</f>
        <v>17.266932270916335</v>
      </c>
      <c r="AU20" s="508"/>
      <c r="AV20" s="103">
        <f t="shared" si="35"/>
        <v>5844000</v>
      </c>
      <c r="AW20" s="103">
        <f t="shared" si="36"/>
        <v>46.56573705179283</v>
      </c>
      <c r="AX20" s="508"/>
      <c r="AY20" s="103">
        <f t="shared" si="42"/>
        <v>12550000</v>
      </c>
      <c r="AZ20" s="102">
        <f t="shared" si="38"/>
        <v>100</v>
      </c>
      <c r="BB20" s="102">
        <f t="shared" si="39"/>
        <v>0</v>
      </c>
      <c r="BC20" s="103">
        <f t="shared" si="40"/>
        <v>0</v>
      </c>
      <c r="BD20" s="103">
        <f t="shared" si="41"/>
        <v>12550000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8955000</v>
      </c>
      <c r="P21" s="117">
        <v>12540000</v>
      </c>
      <c r="Q21" s="117">
        <v>13380000</v>
      </c>
      <c r="R21" s="117">
        <v>14423000</v>
      </c>
      <c r="S21" s="117">
        <v>12540000</v>
      </c>
      <c r="T21" s="117"/>
      <c r="U21" s="160">
        <v>1500000</v>
      </c>
      <c r="V21" s="160">
        <v>1000000</v>
      </c>
      <c r="W21" s="160">
        <v>800000</v>
      </c>
      <c r="X21" s="117">
        <f t="shared" si="22"/>
        <v>3300000</v>
      </c>
      <c r="Y21" s="117">
        <f t="shared" si="23"/>
        <v>26.315789473684209</v>
      </c>
      <c r="Z21" s="508"/>
      <c r="AA21" s="160">
        <v>1000000</v>
      </c>
      <c r="AB21" s="160">
        <v>1200000</v>
      </c>
      <c r="AC21" s="160">
        <v>1200000</v>
      </c>
      <c r="AD21" s="117">
        <f t="shared" si="25"/>
        <v>3400000</v>
      </c>
      <c r="AE21" s="170">
        <f t="shared" si="43"/>
        <v>27.113237639553429</v>
      </c>
      <c r="AF21" s="508"/>
      <c r="AG21" s="117">
        <f t="shared" si="27"/>
        <v>6700000</v>
      </c>
      <c r="AH21" s="117">
        <f t="shared" si="28"/>
        <v>53.429027113237638</v>
      </c>
      <c r="AI21" s="508"/>
      <c r="AJ21" s="160">
        <v>1100000</v>
      </c>
      <c r="AK21" s="160">
        <v>1275000</v>
      </c>
      <c r="AL21" s="160">
        <v>1300000</v>
      </c>
      <c r="AM21" s="117">
        <f t="shared" si="30"/>
        <v>3675000</v>
      </c>
      <c r="AN21" s="170">
        <f t="shared" si="44"/>
        <v>29.306220095693782</v>
      </c>
      <c r="AO21" s="508"/>
      <c r="AP21" s="160">
        <v>500000</v>
      </c>
      <c r="AQ21" s="160">
        <v>700000</v>
      </c>
      <c r="AR21" s="160">
        <v>965000</v>
      </c>
      <c r="AS21" s="117">
        <f t="shared" si="33"/>
        <v>2165000</v>
      </c>
      <c r="AT21" s="170">
        <f t="shared" si="45"/>
        <v>17.264752791068581</v>
      </c>
      <c r="AU21" s="508"/>
      <c r="AV21" s="117">
        <f t="shared" si="35"/>
        <v>5840000</v>
      </c>
      <c r="AW21" s="117">
        <f t="shared" si="36"/>
        <v>46.570972886762362</v>
      </c>
      <c r="AX21" s="508"/>
      <c r="AY21" s="117">
        <f t="shared" si="42"/>
        <v>12540000</v>
      </c>
      <c r="AZ21" s="129">
        <f t="shared" si="38"/>
        <v>100</v>
      </c>
      <c r="BB21" s="117">
        <f t="shared" si="39"/>
        <v>0</v>
      </c>
      <c r="BC21" s="117">
        <f t="shared" si="40"/>
        <v>0</v>
      </c>
      <c r="BD21" s="117">
        <f t="shared" si="41"/>
        <v>12540000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4</v>
      </c>
      <c r="L22" s="83"/>
      <c r="M22" s="77"/>
      <c r="N22" s="128" t="s">
        <v>63</v>
      </c>
      <c r="O22" s="117">
        <v>10000</v>
      </c>
      <c r="P22" s="117">
        <v>10000</v>
      </c>
      <c r="Q22" s="117">
        <v>12000</v>
      </c>
      <c r="R22" s="117">
        <v>17000</v>
      </c>
      <c r="S22" s="117">
        <v>10000</v>
      </c>
      <c r="T22" s="117"/>
      <c r="U22" s="160"/>
      <c r="V22" s="160"/>
      <c r="W22" s="160"/>
      <c r="X22" s="117">
        <f t="shared" si="22"/>
        <v>0</v>
      </c>
      <c r="Y22" s="117">
        <f t="shared" si="23"/>
        <v>0</v>
      </c>
      <c r="Z22" s="508"/>
      <c r="AA22" s="160">
        <v>2000</v>
      </c>
      <c r="AB22" s="160">
        <v>2000</v>
      </c>
      <c r="AC22" s="160">
        <v>2000</v>
      </c>
      <c r="AD22" s="117">
        <f t="shared" si="25"/>
        <v>6000</v>
      </c>
      <c r="AE22" s="170">
        <f t="shared" si="43"/>
        <v>60</v>
      </c>
      <c r="AF22" s="508"/>
      <c r="AG22" s="117">
        <f t="shared" si="27"/>
        <v>6000</v>
      </c>
      <c r="AH22" s="117">
        <f t="shared" si="28"/>
        <v>60</v>
      </c>
      <c r="AI22" s="508"/>
      <c r="AJ22" s="160">
        <v>1000</v>
      </c>
      <c r="AK22" s="160">
        <v>1000</v>
      </c>
      <c r="AL22" s="160">
        <v>0</v>
      </c>
      <c r="AM22" s="117">
        <f t="shared" si="30"/>
        <v>2000</v>
      </c>
      <c r="AN22" s="170">
        <f t="shared" si="44"/>
        <v>20</v>
      </c>
      <c r="AO22" s="508"/>
      <c r="AP22" s="160">
        <v>1000</v>
      </c>
      <c r="AQ22" s="160">
        <v>1000</v>
      </c>
      <c r="AR22" s="160"/>
      <c r="AS22" s="117">
        <f t="shared" si="33"/>
        <v>2000</v>
      </c>
      <c r="AT22" s="170">
        <f t="shared" si="45"/>
        <v>20</v>
      </c>
      <c r="AU22" s="508"/>
      <c r="AV22" s="117">
        <f t="shared" si="35"/>
        <v>4000</v>
      </c>
      <c r="AW22" s="117">
        <f t="shared" si="36"/>
        <v>40</v>
      </c>
      <c r="AX22" s="508"/>
      <c r="AY22" s="117">
        <f t="shared" si="42"/>
        <v>10000</v>
      </c>
      <c r="AZ22" s="129">
        <f t="shared" si="38"/>
        <v>100</v>
      </c>
      <c r="BB22" s="117">
        <f t="shared" si="39"/>
        <v>0</v>
      </c>
      <c r="BC22" s="117">
        <f t="shared" si="40"/>
        <v>0</v>
      </c>
      <c r="BD22" s="117">
        <f t="shared" si="41"/>
        <v>10000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124" t="s">
        <v>64</v>
      </c>
      <c r="K23" s="82"/>
      <c r="L23" s="83"/>
      <c r="M23" s="77"/>
      <c r="N23" s="101" t="s">
        <v>65</v>
      </c>
      <c r="O23" s="103">
        <v>1662000</v>
      </c>
      <c r="P23" s="103">
        <f>P24+P25</f>
        <v>2101000</v>
      </c>
      <c r="Q23" s="125">
        <f>Q24+Q25</f>
        <v>2251000</v>
      </c>
      <c r="R23" s="126">
        <f>R24+R25</f>
        <v>2421000</v>
      </c>
      <c r="S23" s="103">
        <f>S24+S25</f>
        <v>2101000</v>
      </c>
      <c r="T23" s="103"/>
      <c r="U23" s="103">
        <f>U24+U25</f>
        <v>251000</v>
      </c>
      <c r="V23" s="103">
        <f>V24+V25</f>
        <v>171000</v>
      </c>
      <c r="W23" s="103">
        <f>W24+W25</f>
        <v>174000</v>
      </c>
      <c r="X23" s="103">
        <f t="shared" si="22"/>
        <v>596000</v>
      </c>
      <c r="Y23" s="103">
        <f t="shared" si="23"/>
        <v>28.367444074250358</v>
      </c>
      <c r="Z23" s="508"/>
      <c r="AA23" s="103">
        <f>AA24+AA25</f>
        <v>125500</v>
      </c>
      <c r="AB23" s="103">
        <f>AB24+AB25</f>
        <v>170000</v>
      </c>
      <c r="AC23" s="103">
        <f>AC24+AC25</f>
        <v>170000</v>
      </c>
      <c r="AD23" s="103">
        <f t="shared" si="25"/>
        <v>465500</v>
      </c>
      <c r="AE23" s="170">
        <f t="shared" si="43"/>
        <v>22.156116135173725</v>
      </c>
      <c r="AF23" s="508"/>
      <c r="AG23" s="103">
        <f t="shared" si="27"/>
        <v>1061500</v>
      </c>
      <c r="AH23" s="103">
        <f t="shared" si="28"/>
        <v>50.523560209424083</v>
      </c>
      <c r="AI23" s="508"/>
      <c r="AJ23" s="103">
        <f>AJ24+AJ25</f>
        <v>200000</v>
      </c>
      <c r="AK23" s="103">
        <f>AK24+AK25</f>
        <v>200000</v>
      </c>
      <c r="AL23" s="103">
        <f>AL24+AL25</f>
        <v>175000</v>
      </c>
      <c r="AM23" s="103">
        <f t="shared" si="30"/>
        <v>575000</v>
      </c>
      <c r="AN23" s="170">
        <f t="shared" si="44"/>
        <v>27.367920038077106</v>
      </c>
      <c r="AO23" s="508"/>
      <c r="AP23" s="103">
        <f>AP24+AP25</f>
        <v>180000</v>
      </c>
      <c r="AQ23" s="103">
        <f>AQ24+AQ25</f>
        <v>95500</v>
      </c>
      <c r="AR23" s="103">
        <f>AR24+AR25</f>
        <v>189000</v>
      </c>
      <c r="AS23" s="103">
        <f t="shared" si="33"/>
        <v>464500</v>
      </c>
      <c r="AT23" s="170">
        <f t="shared" si="45"/>
        <v>22.108519752498811</v>
      </c>
      <c r="AU23" s="508"/>
      <c r="AV23" s="103">
        <f t="shared" ref="AV23:AV30" si="46">AM23+AS23</f>
        <v>1039500</v>
      </c>
      <c r="AW23" s="103">
        <f t="shared" si="36"/>
        <v>49.476439790575917</v>
      </c>
      <c r="AX23" s="508"/>
      <c r="AY23" s="103">
        <f t="shared" si="42"/>
        <v>2101000</v>
      </c>
      <c r="AZ23" s="102">
        <f t="shared" si="38"/>
        <v>100</v>
      </c>
      <c r="BB23" s="102">
        <f t="shared" si="39"/>
        <v>0</v>
      </c>
      <c r="BC23" s="103">
        <f t="shared" si="40"/>
        <v>0</v>
      </c>
      <c r="BD23" s="103">
        <f t="shared" si="41"/>
        <v>2101000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78"/>
      <c r="K24" s="127">
        <v>1</v>
      </c>
      <c r="L24" s="83"/>
      <c r="M24" s="77"/>
      <c r="N24" s="128" t="s">
        <v>62</v>
      </c>
      <c r="O24" s="117">
        <v>1660000</v>
      </c>
      <c r="P24" s="117">
        <v>2100000</v>
      </c>
      <c r="Q24" s="117">
        <v>2250000</v>
      </c>
      <c r="R24" s="117">
        <v>2420000</v>
      </c>
      <c r="S24" s="117">
        <v>2100000</v>
      </c>
      <c r="T24" s="117"/>
      <c r="U24" s="160">
        <v>251000</v>
      </c>
      <c r="V24" s="160">
        <v>171000</v>
      </c>
      <c r="W24" s="160">
        <v>173000</v>
      </c>
      <c r="X24" s="117">
        <f t="shared" si="22"/>
        <v>595000</v>
      </c>
      <c r="Y24" s="117">
        <f t="shared" si="23"/>
        <v>28.333333333333332</v>
      </c>
      <c r="Z24" s="508"/>
      <c r="AA24" s="160">
        <v>125500</v>
      </c>
      <c r="AB24" s="160">
        <v>170000</v>
      </c>
      <c r="AC24" s="160">
        <v>170000</v>
      </c>
      <c r="AD24" s="117">
        <f t="shared" si="25"/>
        <v>465500</v>
      </c>
      <c r="AE24" s="170">
        <f t="shared" si="43"/>
        <v>22.166666666666668</v>
      </c>
      <c r="AF24" s="508"/>
      <c r="AG24" s="117">
        <f t="shared" si="27"/>
        <v>1060500</v>
      </c>
      <c r="AH24" s="117">
        <f t="shared" si="28"/>
        <v>50.5</v>
      </c>
      <c r="AI24" s="508"/>
      <c r="AJ24" s="160">
        <v>200000</v>
      </c>
      <c r="AK24" s="160">
        <v>200000</v>
      </c>
      <c r="AL24" s="160">
        <v>175000</v>
      </c>
      <c r="AM24" s="117">
        <f t="shared" si="30"/>
        <v>575000</v>
      </c>
      <c r="AN24" s="170">
        <f t="shared" si="44"/>
        <v>27.38095238095238</v>
      </c>
      <c r="AO24" s="508"/>
      <c r="AP24" s="160">
        <v>180000</v>
      </c>
      <c r="AQ24" s="160">
        <v>95500</v>
      </c>
      <c r="AR24" s="160">
        <v>189000</v>
      </c>
      <c r="AS24" s="117">
        <f t="shared" si="33"/>
        <v>464500</v>
      </c>
      <c r="AT24" s="170">
        <f t="shared" si="45"/>
        <v>22.11904761904762</v>
      </c>
      <c r="AU24" s="508"/>
      <c r="AV24" s="117">
        <f t="shared" si="46"/>
        <v>1039500</v>
      </c>
      <c r="AW24" s="117">
        <f t="shared" si="36"/>
        <v>49.5</v>
      </c>
      <c r="AX24" s="508"/>
      <c r="AY24" s="117">
        <f t="shared" si="42"/>
        <v>2100000</v>
      </c>
      <c r="AZ24" s="129">
        <f t="shared" si="38"/>
        <v>100</v>
      </c>
      <c r="BB24" s="117">
        <f t="shared" si="39"/>
        <v>0</v>
      </c>
      <c r="BC24" s="117">
        <f t="shared" si="40"/>
        <v>0</v>
      </c>
      <c r="BD24" s="117">
        <f t="shared" si="41"/>
        <v>2100000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4</v>
      </c>
      <c r="L25" s="83"/>
      <c r="M25" s="77"/>
      <c r="N25" s="128" t="s">
        <v>63</v>
      </c>
      <c r="O25" s="117">
        <v>2000</v>
      </c>
      <c r="P25" s="117">
        <v>1000</v>
      </c>
      <c r="Q25" s="117">
        <v>1000</v>
      </c>
      <c r="R25" s="117">
        <v>1000</v>
      </c>
      <c r="S25" s="117">
        <v>1000</v>
      </c>
      <c r="T25" s="117"/>
      <c r="U25" s="160"/>
      <c r="V25" s="160"/>
      <c r="W25" s="160">
        <v>1000</v>
      </c>
      <c r="X25" s="117">
        <f t="shared" si="22"/>
        <v>1000</v>
      </c>
      <c r="Y25" s="117">
        <f t="shared" si="23"/>
        <v>100</v>
      </c>
      <c r="Z25" s="508"/>
      <c r="AA25" s="160"/>
      <c r="AB25" s="160"/>
      <c r="AC25" s="160"/>
      <c r="AD25" s="117">
        <f t="shared" si="25"/>
        <v>0</v>
      </c>
      <c r="AE25" s="170">
        <f t="shared" si="43"/>
        <v>0</v>
      </c>
      <c r="AF25" s="508"/>
      <c r="AG25" s="117">
        <f t="shared" si="27"/>
        <v>1000</v>
      </c>
      <c r="AH25" s="117">
        <f t="shared" si="28"/>
        <v>100</v>
      </c>
      <c r="AI25" s="508"/>
      <c r="AJ25" s="160"/>
      <c r="AK25" s="160"/>
      <c r="AL25" s="160"/>
      <c r="AM25" s="117">
        <f t="shared" si="30"/>
        <v>0</v>
      </c>
      <c r="AN25" s="170">
        <f t="shared" si="44"/>
        <v>0</v>
      </c>
      <c r="AO25" s="508"/>
      <c r="AP25" s="160"/>
      <c r="AQ25" s="160"/>
      <c r="AR25" s="160"/>
      <c r="AS25" s="117">
        <f t="shared" si="33"/>
        <v>0</v>
      </c>
      <c r="AT25" s="170">
        <f t="shared" si="45"/>
        <v>0</v>
      </c>
      <c r="AU25" s="508"/>
      <c r="AV25" s="117">
        <f t="shared" si="46"/>
        <v>0</v>
      </c>
      <c r="AW25" s="117">
        <f t="shared" si="36"/>
        <v>0</v>
      </c>
      <c r="AX25" s="508"/>
      <c r="AY25" s="117">
        <f t="shared" si="42"/>
        <v>1000</v>
      </c>
      <c r="AZ25" s="129">
        <f t="shared" si="38"/>
        <v>100</v>
      </c>
      <c r="BB25" s="117">
        <f t="shared" si="39"/>
        <v>0</v>
      </c>
      <c r="BC25" s="117">
        <f t="shared" si="40"/>
        <v>0</v>
      </c>
      <c r="BD25" s="117">
        <f t="shared" si="41"/>
        <v>1000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52</v>
      </c>
      <c r="K26" s="82"/>
      <c r="L26" s="83"/>
      <c r="M26" s="77"/>
      <c r="N26" s="101" t="s">
        <v>53</v>
      </c>
      <c r="O26" s="102">
        <v>175000</v>
      </c>
      <c r="P26" s="103">
        <f>P27+P28+P29+P30</f>
        <v>114000</v>
      </c>
      <c r="Q26" s="125">
        <f>Q27+Q28+Q29+Q30</f>
        <v>128000</v>
      </c>
      <c r="R26" s="126">
        <f>R27+R28+R29+R30</f>
        <v>134000</v>
      </c>
      <c r="S26" s="103">
        <f>S27+S28+S29+S30</f>
        <v>114000</v>
      </c>
      <c r="T26" s="103"/>
      <c r="U26" s="103">
        <f>U27+U28+U29+U30</f>
        <v>2000</v>
      </c>
      <c r="V26" s="103">
        <f>V27+V28+V29+V30</f>
        <v>11000</v>
      </c>
      <c r="W26" s="103">
        <f>W27+W28+W29+W30</f>
        <v>27000</v>
      </c>
      <c r="X26" s="103">
        <f t="shared" si="22"/>
        <v>40000</v>
      </c>
      <c r="Y26" s="103">
        <f t="shared" si="23"/>
        <v>35.087719298245617</v>
      </c>
      <c r="Z26" s="508"/>
      <c r="AA26" s="103">
        <f>AA27+AA28+AA29+AA30</f>
        <v>8000</v>
      </c>
      <c r="AB26" s="103">
        <f>AB27+AB28+AB29+AB30</f>
        <v>8500</v>
      </c>
      <c r="AC26" s="103">
        <f>AC27+AC28+AC29+AC30</f>
        <v>8500</v>
      </c>
      <c r="AD26" s="103">
        <f t="shared" si="25"/>
        <v>25000</v>
      </c>
      <c r="AE26" s="103">
        <f>AD26/(S26/100)</f>
        <v>21.92982456140351</v>
      </c>
      <c r="AF26" s="508"/>
      <c r="AG26" s="103">
        <f t="shared" si="27"/>
        <v>65000</v>
      </c>
      <c r="AH26" s="103">
        <f t="shared" si="28"/>
        <v>57.017543859649123</v>
      </c>
      <c r="AI26" s="508"/>
      <c r="AJ26" s="103">
        <f>AJ27+AJ28+AJ29+AJ30</f>
        <v>8500</v>
      </c>
      <c r="AK26" s="103">
        <f>AK27+AK28+AK29+AK30</f>
        <v>8500</v>
      </c>
      <c r="AL26" s="103">
        <f>AL27+AL28+AL29+AL30</f>
        <v>9000</v>
      </c>
      <c r="AM26" s="103">
        <f t="shared" si="30"/>
        <v>26000</v>
      </c>
      <c r="AN26" s="103">
        <f>AM26/(S26/100)</f>
        <v>22.807017543859651</v>
      </c>
      <c r="AO26" s="508"/>
      <c r="AP26" s="103">
        <f>AP27+AP28+AP29+AP30</f>
        <v>8000</v>
      </c>
      <c r="AQ26" s="103">
        <f>AQ27+AQ28+AQ29+AQ30</f>
        <v>7500</v>
      </c>
      <c r="AR26" s="103">
        <f>AR27+AR28+AR29+AR30</f>
        <v>7500</v>
      </c>
      <c r="AS26" s="103">
        <f t="shared" si="33"/>
        <v>23000</v>
      </c>
      <c r="AT26" s="103">
        <f>AS26/(S26/100)</f>
        <v>20.17543859649123</v>
      </c>
      <c r="AU26" s="508"/>
      <c r="AV26" s="103">
        <f t="shared" si="46"/>
        <v>49000</v>
      </c>
      <c r="AW26" s="103">
        <f t="shared" si="36"/>
        <v>42.982456140350877</v>
      </c>
      <c r="AX26" s="508"/>
      <c r="AY26" s="103">
        <f t="shared" si="42"/>
        <v>114000</v>
      </c>
      <c r="AZ26" s="102">
        <f t="shared" si="38"/>
        <v>100</v>
      </c>
      <c r="BB26" s="102">
        <f t="shared" si="39"/>
        <v>0</v>
      </c>
      <c r="BC26" s="103">
        <f t="shared" si="40"/>
        <v>0</v>
      </c>
      <c r="BD26" s="103">
        <f t="shared" si="41"/>
        <v>114000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54</v>
      </c>
      <c r="O27" s="129">
        <v>23000</v>
      </c>
      <c r="P27" s="117">
        <v>16000</v>
      </c>
      <c r="Q27" s="117">
        <v>16000</v>
      </c>
      <c r="R27" s="117">
        <v>17000</v>
      </c>
      <c r="S27" s="117">
        <v>16000</v>
      </c>
      <c r="T27" s="117"/>
      <c r="U27" s="117"/>
      <c r="V27" s="117"/>
      <c r="W27" s="117">
        <v>7000</v>
      </c>
      <c r="X27" s="117">
        <f t="shared" si="22"/>
        <v>7000</v>
      </c>
      <c r="Y27" s="117">
        <f t="shared" si="23"/>
        <v>43.75</v>
      </c>
      <c r="Z27" s="508"/>
      <c r="AA27" s="117">
        <v>1000</v>
      </c>
      <c r="AB27" s="117">
        <v>1000</v>
      </c>
      <c r="AC27" s="117">
        <v>1000</v>
      </c>
      <c r="AD27" s="117">
        <f t="shared" si="25"/>
        <v>3000</v>
      </c>
      <c r="AE27" s="117">
        <f>AD27/(S27/100)</f>
        <v>18.75</v>
      </c>
      <c r="AF27" s="508"/>
      <c r="AG27" s="117">
        <f t="shared" si="27"/>
        <v>10000</v>
      </c>
      <c r="AH27" s="117">
        <f t="shared" si="28"/>
        <v>62.5</v>
      </c>
      <c r="AI27" s="508"/>
      <c r="AJ27" s="117">
        <v>1000</v>
      </c>
      <c r="AK27" s="117">
        <v>1000</v>
      </c>
      <c r="AL27" s="117">
        <v>1000</v>
      </c>
      <c r="AM27" s="117">
        <f t="shared" si="30"/>
        <v>3000</v>
      </c>
      <c r="AN27" s="117">
        <f>AM27/(S27/100)</f>
        <v>18.75</v>
      </c>
      <c r="AO27" s="508"/>
      <c r="AP27" s="117">
        <v>1000</v>
      </c>
      <c r="AQ27" s="117">
        <v>1000</v>
      </c>
      <c r="AR27" s="117">
        <v>1000</v>
      </c>
      <c r="AS27" s="117">
        <f t="shared" si="33"/>
        <v>3000</v>
      </c>
      <c r="AT27" s="117">
        <f>AS27/(S27/100)</f>
        <v>18.75</v>
      </c>
      <c r="AU27" s="508"/>
      <c r="AV27" s="117">
        <f t="shared" si="46"/>
        <v>6000</v>
      </c>
      <c r="AW27" s="117">
        <f t="shared" si="36"/>
        <v>37.5</v>
      </c>
      <c r="AX27" s="508"/>
      <c r="AY27" s="117">
        <f t="shared" si="42"/>
        <v>16000</v>
      </c>
      <c r="AZ27" s="129">
        <f t="shared" si="38"/>
        <v>100</v>
      </c>
      <c r="BB27" s="117">
        <f t="shared" si="39"/>
        <v>0</v>
      </c>
      <c r="BC27" s="117">
        <f t="shared" si="40"/>
        <v>0</v>
      </c>
      <c r="BD27" s="117">
        <f t="shared" si="41"/>
        <v>16000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3</v>
      </c>
      <c r="L28" s="83"/>
      <c r="M28" s="77"/>
      <c r="N28" s="128" t="s">
        <v>66</v>
      </c>
      <c r="O28" s="129">
        <v>125000</v>
      </c>
      <c r="P28" s="117">
        <v>83000</v>
      </c>
      <c r="Q28" s="117">
        <v>87000</v>
      </c>
      <c r="R28" s="117">
        <v>92000</v>
      </c>
      <c r="S28" s="117">
        <v>83000</v>
      </c>
      <c r="T28" s="117"/>
      <c r="U28" s="160"/>
      <c r="V28" s="160">
        <v>8000</v>
      </c>
      <c r="W28" s="160">
        <v>17000</v>
      </c>
      <c r="X28" s="117">
        <f t="shared" si="22"/>
        <v>25000</v>
      </c>
      <c r="Y28" s="117">
        <f t="shared" si="23"/>
        <v>30.120481927710845</v>
      </c>
      <c r="Z28" s="508"/>
      <c r="AA28" s="160">
        <v>6000</v>
      </c>
      <c r="AB28" s="160">
        <v>6500</v>
      </c>
      <c r="AC28" s="160">
        <v>6500</v>
      </c>
      <c r="AD28" s="117">
        <f t="shared" si="25"/>
        <v>19000</v>
      </c>
      <c r="AE28" s="117">
        <f>AD28/(S28/100)</f>
        <v>22.891566265060241</v>
      </c>
      <c r="AF28" s="508"/>
      <c r="AG28" s="117">
        <f t="shared" si="27"/>
        <v>44000</v>
      </c>
      <c r="AH28" s="117">
        <f t="shared" si="28"/>
        <v>53.012048192771083</v>
      </c>
      <c r="AI28" s="508"/>
      <c r="AJ28" s="160">
        <v>7000</v>
      </c>
      <c r="AK28" s="160">
        <v>7000</v>
      </c>
      <c r="AL28" s="160">
        <v>7000</v>
      </c>
      <c r="AM28" s="117">
        <f t="shared" si="30"/>
        <v>21000</v>
      </c>
      <c r="AN28" s="117">
        <f>AM28/(S28/100)</f>
        <v>25.301204819277107</v>
      </c>
      <c r="AO28" s="508"/>
      <c r="AP28" s="160">
        <v>6000</v>
      </c>
      <c r="AQ28" s="160">
        <v>6000</v>
      </c>
      <c r="AR28" s="160">
        <v>6000</v>
      </c>
      <c r="AS28" s="117">
        <f t="shared" si="33"/>
        <v>18000</v>
      </c>
      <c r="AT28" s="117">
        <f>AS28/(S28/100)</f>
        <v>21.686746987951807</v>
      </c>
      <c r="AU28" s="508"/>
      <c r="AV28" s="117">
        <f t="shared" si="46"/>
        <v>39000</v>
      </c>
      <c r="AW28" s="117">
        <f t="shared" si="36"/>
        <v>46.987951807228917</v>
      </c>
      <c r="AX28" s="508"/>
      <c r="AY28" s="117">
        <f t="shared" si="42"/>
        <v>83000</v>
      </c>
      <c r="AZ28" s="129">
        <f t="shared" si="38"/>
        <v>100</v>
      </c>
      <c r="BB28" s="117">
        <f t="shared" si="39"/>
        <v>0</v>
      </c>
      <c r="BC28" s="117">
        <f t="shared" si="40"/>
        <v>0</v>
      </c>
      <c r="BD28" s="117">
        <f t="shared" si="41"/>
        <v>83000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5</v>
      </c>
      <c r="L29" s="83"/>
      <c r="M29" s="77"/>
      <c r="N29" s="128" t="s">
        <v>55</v>
      </c>
      <c r="O29" s="129">
        <v>9000</v>
      </c>
      <c r="P29" s="117">
        <v>5000</v>
      </c>
      <c r="Q29" s="117">
        <v>15000</v>
      </c>
      <c r="R29" s="117">
        <v>15000</v>
      </c>
      <c r="S29" s="117">
        <v>5000</v>
      </c>
      <c r="T29" s="117"/>
      <c r="U29" s="160">
        <v>2000</v>
      </c>
      <c r="V29" s="160">
        <v>2000</v>
      </c>
      <c r="W29" s="160">
        <v>1000</v>
      </c>
      <c r="X29" s="117">
        <f t="shared" si="22"/>
        <v>5000</v>
      </c>
      <c r="Y29" s="117">
        <f t="shared" si="23"/>
        <v>100</v>
      </c>
      <c r="Z29" s="508"/>
      <c r="AA29" s="160"/>
      <c r="AB29" s="160"/>
      <c r="AC29" s="160"/>
      <c r="AD29" s="117">
        <f t="shared" si="25"/>
        <v>0</v>
      </c>
      <c r="AE29" s="117">
        <f>AD29/(S29/100)</f>
        <v>0</v>
      </c>
      <c r="AF29" s="508"/>
      <c r="AG29" s="117">
        <f t="shared" si="27"/>
        <v>5000</v>
      </c>
      <c r="AH29" s="117">
        <f t="shared" si="28"/>
        <v>100</v>
      </c>
      <c r="AI29" s="508"/>
      <c r="AJ29" s="160"/>
      <c r="AK29" s="160"/>
      <c r="AL29" s="160"/>
      <c r="AM29" s="117">
        <f t="shared" si="30"/>
        <v>0</v>
      </c>
      <c r="AN29" s="117">
        <f>AM29/(S29/100)</f>
        <v>0</v>
      </c>
      <c r="AO29" s="508"/>
      <c r="AP29" s="160"/>
      <c r="AQ29" s="160"/>
      <c r="AR29" s="160"/>
      <c r="AS29" s="117">
        <f t="shared" si="33"/>
        <v>0</v>
      </c>
      <c r="AT29" s="117">
        <f>AS29/(S29/100)</f>
        <v>0</v>
      </c>
      <c r="AU29" s="508"/>
      <c r="AV29" s="117">
        <f t="shared" si="46"/>
        <v>0</v>
      </c>
      <c r="AW29" s="117">
        <f t="shared" si="36"/>
        <v>0</v>
      </c>
      <c r="AX29" s="508"/>
      <c r="AY29" s="117">
        <f t="shared" si="42"/>
        <v>5000</v>
      </c>
      <c r="AZ29" s="129">
        <f t="shared" si="38"/>
        <v>100</v>
      </c>
      <c r="BB29" s="117">
        <f t="shared" si="39"/>
        <v>0</v>
      </c>
      <c r="BC29" s="117">
        <f t="shared" si="40"/>
        <v>0</v>
      </c>
      <c r="BD29" s="117">
        <f t="shared" si="41"/>
        <v>5000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7</v>
      </c>
      <c r="L30" s="83"/>
      <c r="M30" s="77"/>
      <c r="N30" s="128" t="s">
        <v>56</v>
      </c>
      <c r="O30" s="129">
        <v>18000</v>
      </c>
      <c r="P30" s="117">
        <v>10000</v>
      </c>
      <c r="Q30" s="117">
        <v>10000</v>
      </c>
      <c r="R30" s="117">
        <v>10000</v>
      </c>
      <c r="S30" s="117">
        <v>10000</v>
      </c>
      <c r="T30" s="117"/>
      <c r="U30" s="160"/>
      <c r="V30" s="160">
        <v>1000</v>
      </c>
      <c r="W30" s="160">
        <v>2000</v>
      </c>
      <c r="X30" s="117">
        <f t="shared" si="22"/>
        <v>3000</v>
      </c>
      <c r="Y30" s="117">
        <f t="shared" si="23"/>
        <v>30</v>
      </c>
      <c r="Z30" s="508"/>
      <c r="AA30" s="160">
        <v>1000</v>
      </c>
      <c r="AB30" s="160">
        <v>1000</v>
      </c>
      <c r="AC30" s="160">
        <v>1000</v>
      </c>
      <c r="AD30" s="117">
        <f t="shared" si="25"/>
        <v>3000</v>
      </c>
      <c r="AE30" s="117">
        <f>AD30/(S30/100)</f>
        <v>30</v>
      </c>
      <c r="AF30" s="508"/>
      <c r="AG30" s="117">
        <f t="shared" si="27"/>
        <v>6000</v>
      </c>
      <c r="AH30" s="117">
        <f t="shared" si="28"/>
        <v>60</v>
      </c>
      <c r="AI30" s="508"/>
      <c r="AJ30" s="160">
        <v>500</v>
      </c>
      <c r="AK30" s="160">
        <v>500</v>
      </c>
      <c r="AL30" s="160">
        <v>1000</v>
      </c>
      <c r="AM30" s="117">
        <f t="shared" si="30"/>
        <v>2000</v>
      </c>
      <c r="AN30" s="117">
        <f>AM30/(S30/100)</f>
        <v>20</v>
      </c>
      <c r="AO30" s="508"/>
      <c r="AP30" s="160">
        <v>1000</v>
      </c>
      <c r="AQ30" s="160">
        <v>500</v>
      </c>
      <c r="AR30" s="160">
        <v>500</v>
      </c>
      <c r="AS30" s="117">
        <f t="shared" si="33"/>
        <v>2000</v>
      </c>
      <c r="AT30" s="117">
        <f>AS30/(S30/100)</f>
        <v>20</v>
      </c>
      <c r="AU30" s="508"/>
      <c r="AV30" s="117">
        <f t="shared" si="46"/>
        <v>4000</v>
      </c>
      <c r="AW30" s="117">
        <f t="shared" si="36"/>
        <v>40</v>
      </c>
      <c r="AX30" s="508"/>
      <c r="AY30" s="117">
        <f t="shared" si="42"/>
        <v>10000</v>
      </c>
      <c r="AZ30" s="129">
        <f t="shared" si="38"/>
        <v>100</v>
      </c>
      <c r="BB30" s="117">
        <f t="shared" si="39"/>
        <v>0</v>
      </c>
      <c r="BC30" s="117">
        <f t="shared" si="40"/>
        <v>0</v>
      </c>
      <c r="BD30" s="117">
        <f t="shared" si="41"/>
        <v>10000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104"/>
      <c r="H31" s="106" t="s">
        <v>49</v>
      </c>
      <c r="I31" s="107"/>
      <c r="J31" s="108"/>
      <c r="K31" s="109"/>
      <c r="L31" s="110"/>
      <c r="M31" s="111"/>
      <c r="N31" s="112" t="s">
        <v>50</v>
      </c>
      <c r="O31" s="113">
        <v>757000</v>
      </c>
      <c r="P31" s="114">
        <f>P32</f>
        <v>994000</v>
      </c>
      <c r="Q31" s="115">
        <f>Q32</f>
        <v>1005000</v>
      </c>
      <c r="R31" s="116">
        <f>R32</f>
        <v>1015000</v>
      </c>
      <c r="S31" s="114">
        <f>S32</f>
        <v>994000</v>
      </c>
      <c r="T31" s="114"/>
      <c r="U31" s="114">
        <f>U32</f>
        <v>2000</v>
      </c>
      <c r="V31" s="114">
        <f>V32</f>
        <v>1000</v>
      </c>
      <c r="W31" s="114">
        <f>W32</f>
        <v>309000</v>
      </c>
      <c r="X31" s="114">
        <f>X32</f>
        <v>312000</v>
      </c>
      <c r="Y31" s="114">
        <f t="shared" si="23"/>
        <v>31.388329979879277</v>
      </c>
      <c r="Z31" s="508"/>
      <c r="AA31" s="114">
        <f>AA32</f>
        <v>83000</v>
      </c>
      <c r="AB31" s="114">
        <f>AB32</f>
        <v>83000</v>
      </c>
      <c r="AC31" s="114">
        <f>AC32</f>
        <v>132000</v>
      </c>
      <c r="AD31" s="114">
        <f>AD32</f>
        <v>298000</v>
      </c>
      <c r="AE31" s="114">
        <f t="shared" ref="AE31:AE53" si="47">AD31/(S31/100)</f>
        <v>29.979879275653925</v>
      </c>
      <c r="AF31" s="508"/>
      <c r="AG31" s="114">
        <f t="shared" si="27"/>
        <v>610000</v>
      </c>
      <c r="AH31" s="114">
        <f t="shared" si="28"/>
        <v>61.368209255533202</v>
      </c>
      <c r="AI31" s="508"/>
      <c r="AJ31" s="114">
        <f>AJ32</f>
        <v>84500</v>
      </c>
      <c r="AK31" s="114">
        <f>AK32</f>
        <v>91500</v>
      </c>
      <c r="AL31" s="114">
        <f>AL32</f>
        <v>85000</v>
      </c>
      <c r="AM31" s="114">
        <f>AM32</f>
        <v>261000</v>
      </c>
      <c r="AN31" s="114">
        <f t="shared" ref="AN31:AN53" si="48">AM31/(S31/100)</f>
        <v>26.25754527162978</v>
      </c>
      <c r="AO31" s="508"/>
      <c r="AP31" s="114">
        <f>AP32</f>
        <v>61000</v>
      </c>
      <c r="AQ31" s="114">
        <f>AQ32</f>
        <v>61000</v>
      </c>
      <c r="AR31" s="114">
        <f>AR32</f>
        <v>1000</v>
      </c>
      <c r="AS31" s="114">
        <f>AS32</f>
        <v>123000</v>
      </c>
      <c r="AT31" s="114">
        <f t="shared" ref="AT31:AT53" si="49">AS31/(S31/100)</f>
        <v>12.374245472837021</v>
      </c>
      <c r="AU31" s="508"/>
      <c r="AV31" s="114">
        <f>AV32</f>
        <v>384000</v>
      </c>
      <c r="AW31" s="114">
        <f t="shared" si="36"/>
        <v>38.631790744466798</v>
      </c>
      <c r="AX31" s="508"/>
      <c r="AY31" s="114">
        <f t="shared" si="42"/>
        <v>994000</v>
      </c>
      <c r="AZ31" s="113">
        <f t="shared" si="38"/>
        <v>100</v>
      </c>
      <c r="BB31" s="114">
        <f t="shared" si="39"/>
        <v>0</v>
      </c>
      <c r="BC31" s="117">
        <f t="shared" si="40"/>
        <v>0</v>
      </c>
      <c r="BD31" s="114">
        <f t="shared" si="41"/>
        <v>994000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118">
        <v>2</v>
      </c>
      <c r="J32" s="78"/>
      <c r="K32" s="82"/>
      <c r="L32" s="83"/>
      <c r="M32" s="77"/>
      <c r="N32" s="119" t="s">
        <v>51</v>
      </c>
      <c r="O32" s="120">
        <v>757000</v>
      </c>
      <c r="P32" s="121">
        <f>P33+P36+P38</f>
        <v>994000</v>
      </c>
      <c r="Q32" s="122">
        <f>Q33+Q36+Q38</f>
        <v>1005000</v>
      </c>
      <c r="R32" s="123">
        <f>R33+R36+R38</f>
        <v>1015000</v>
      </c>
      <c r="S32" s="121">
        <f>S33+S36+S38</f>
        <v>994000</v>
      </c>
      <c r="T32" s="121"/>
      <c r="U32" s="121">
        <f>U33+U36+U38</f>
        <v>2000</v>
      </c>
      <c r="V32" s="121">
        <f>V33+V36+V38</f>
        <v>1000</v>
      </c>
      <c r="W32" s="121">
        <f>W33+W36+W38</f>
        <v>309000</v>
      </c>
      <c r="X32" s="121">
        <f>X33+X36+X38</f>
        <v>312000</v>
      </c>
      <c r="Y32" s="121">
        <f t="shared" si="23"/>
        <v>31.388329979879277</v>
      </c>
      <c r="Z32" s="508"/>
      <c r="AA32" s="121">
        <f>AA33+AA36+AA38</f>
        <v>83000</v>
      </c>
      <c r="AB32" s="121">
        <f>AB33+AB36+AB38</f>
        <v>83000</v>
      </c>
      <c r="AC32" s="121">
        <f>AC33+AC36+AC38</f>
        <v>132000</v>
      </c>
      <c r="AD32" s="121">
        <f>AD33+AD36+AD38</f>
        <v>298000</v>
      </c>
      <c r="AE32" s="121">
        <f t="shared" si="47"/>
        <v>29.979879275653925</v>
      </c>
      <c r="AF32" s="508"/>
      <c r="AG32" s="121">
        <f t="shared" si="27"/>
        <v>610000</v>
      </c>
      <c r="AH32" s="121">
        <f t="shared" si="28"/>
        <v>61.368209255533202</v>
      </c>
      <c r="AI32" s="508"/>
      <c r="AJ32" s="121">
        <f>AJ33+AJ36+AJ38</f>
        <v>84500</v>
      </c>
      <c r="AK32" s="121">
        <f>AK33+AK36+AK38</f>
        <v>91500</v>
      </c>
      <c r="AL32" s="121">
        <f>AL33+AL36+AL38</f>
        <v>85000</v>
      </c>
      <c r="AM32" s="121">
        <f>AM33+AM36+AM38</f>
        <v>261000</v>
      </c>
      <c r="AN32" s="121">
        <f t="shared" si="48"/>
        <v>26.25754527162978</v>
      </c>
      <c r="AO32" s="508"/>
      <c r="AP32" s="121">
        <f>AP33+AP36+AP38</f>
        <v>61000</v>
      </c>
      <c r="AQ32" s="121">
        <f>AQ33+AQ36+AQ38</f>
        <v>61000</v>
      </c>
      <c r="AR32" s="121">
        <f>AR33+AR36+AR38</f>
        <v>1000</v>
      </c>
      <c r="AS32" s="121">
        <f>AS33+AS36+AS38</f>
        <v>123000</v>
      </c>
      <c r="AT32" s="121">
        <f t="shared" si="49"/>
        <v>12.374245472837021</v>
      </c>
      <c r="AU32" s="508"/>
      <c r="AV32" s="121">
        <f>AV33+AV36+AV38</f>
        <v>384000</v>
      </c>
      <c r="AW32" s="121">
        <f t="shared" si="36"/>
        <v>38.631790744466798</v>
      </c>
      <c r="AX32" s="508"/>
      <c r="AY32" s="121">
        <f>AY33+AY36+AY38</f>
        <v>994000</v>
      </c>
      <c r="AZ32" s="120">
        <f t="shared" si="38"/>
        <v>100</v>
      </c>
      <c r="BB32" s="121">
        <f t="shared" si="39"/>
        <v>0</v>
      </c>
      <c r="BC32" s="117">
        <f t="shared" si="40"/>
        <v>0</v>
      </c>
      <c r="BD32" s="121">
        <f t="shared" si="41"/>
        <v>994000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81"/>
      <c r="J33" s="124" t="s">
        <v>60</v>
      </c>
      <c r="K33" s="82"/>
      <c r="L33" s="83"/>
      <c r="M33" s="77"/>
      <c r="N33" s="101" t="s">
        <v>61</v>
      </c>
      <c r="O33" s="102">
        <v>730000</v>
      </c>
      <c r="P33" s="103">
        <f>P34+P35</f>
        <v>970000</v>
      </c>
      <c r="Q33" s="125">
        <f>Q34+Q35</f>
        <v>980000</v>
      </c>
      <c r="R33" s="126">
        <f>R34+R35</f>
        <v>990000</v>
      </c>
      <c r="S33" s="103">
        <f>S34+S35</f>
        <v>970000</v>
      </c>
      <c r="T33" s="103"/>
      <c r="U33" s="103">
        <f>U34+U35</f>
        <v>2000</v>
      </c>
      <c r="V33" s="103">
        <f>V34+V35</f>
        <v>1000</v>
      </c>
      <c r="W33" s="103">
        <f>W34+W35</f>
        <v>303000</v>
      </c>
      <c r="X33" s="103">
        <f t="shared" ref="X33:X41" si="50">SUM(U33:W33)</f>
        <v>306000</v>
      </c>
      <c r="Y33" s="103">
        <f t="shared" si="23"/>
        <v>31.546391752577321</v>
      </c>
      <c r="Z33" s="508"/>
      <c r="AA33" s="103">
        <f>AA34+AA35</f>
        <v>79000</v>
      </c>
      <c r="AB33" s="103">
        <f>AB34+AB35</f>
        <v>79000</v>
      </c>
      <c r="AC33" s="103">
        <f>AC34+AC35</f>
        <v>129000</v>
      </c>
      <c r="AD33" s="103">
        <f t="shared" ref="AD33:AD41" si="51">SUM(AA33:AC33)</f>
        <v>287000</v>
      </c>
      <c r="AE33" s="103">
        <f t="shared" si="47"/>
        <v>29.587628865979383</v>
      </c>
      <c r="AF33" s="508"/>
      <c r="AG33" s="103">
        <f t="shared" si="27"/>
        <v>593000</v>
      </c>
      <c r="AH33" s="103">
        <f t="shared" si="28"/>
        <v>61.134020618556704</v>
      </c>
      <c r="AI33" s="508"/>
      <c r="AJ33" s="103">
        <f>AJ34+AJ35</f>
        <v>82500</v>
      </c>
      <c r="AK33" s="103">
        <f>AK34+AK35</f>
        <v>90500</v>
      </c>
      <c r="AL33" s="103">
        <f>AL34+AL35</f>
        <v>84000</v>
      </c>
      <c r="AM33" s="103">
        <f t="shared" ref="AM33:AM41" si="52">SUM(AJ33:AL33)</f>
        <v>257000</v>
      </c>
      <c r="AN33" s="103">
        <f t="shared" si="48"/>
        <v>26.494845360824741</v>
      </c>
      <c r="AO33" s="508"/>
      <c r="AP33" s="103">
        <f>AP34+AP35</f>
        <v>60000</v>
      </c>
      <c r="AQ33" s="103">
        <f>AQ34+AQ35</f>
        <v>60000</v>
      </c>
      <c r="AR33" s="103">
        <f>AR34+AR35</f>
        <v>0</v>
      </c>
      <c r="AS33" s="103">
        <f t="shared" ref="AS33:AS41" si="53">SUM(AP33:AR33)</f>
        <v>120000</v>
      </c>
      <c r="AT33" s="103">
        <f t="shared" si="49"/>
        <v>12.371134020618557</v>
      </c>
      <c r="AU33" s="508"/>
      <c r="AV33" s="103">
        <f t="shared" ref="AV33:AV53" si="54">AM33+AS33</f>
        <v>377000</v>
      </c>
      <c r="AW33" s="103">
        <f t="shared" si="36"/>
        <v>38.865979381443296</v>
      </c>
      <c r="AX33" s="508"/>
      <c r="AY33" s="103">
        <f t="shared" ref="AY33:AY53" si="55">AG33+AV33</f>
        <v>970000</v>
      </c>
      <c r="AZ33" s="102">
        <f t="shared" si="38"/>
        <v>100</v>
      </c>
      <c r="BB33" s="103">
        <f t="shared" si="39"/>
        <v>0</v>
      </c>
      <c r="BC33" s="117">
        <f t="shared" si="40"/>
        <v>0</v>
      </c>
      <c r="BD33" s="103">
        <f t="shared" si="41"/>
        <v>970000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78"/>
      <c r="K34" s="127">
        <v>1</v>
      </c>
      <c r="L34" s="83"/>
      <c r="M34" s="77"/>
      <c r="N34" s="128" t="s">
        <v>62</v>
      </c>
      <c r="O34" s="129">
        <v>720000</v>
      </c>
      <c r="P34" s="117">
        <v>960000</v>
      </c>
      <c r="Q34" s="117">
        <v>970000</v>
      </c>
      <c r="R34" s="117">
        <v>980000</v>
      </c>
      <c r="S34" s="117">
        <v>960000</v>
      </c>
      <c r="T34" s="117"/>
      <c r="U34" s="117">
        <v>2000</v>
      </c>
      <c r="V34" s="117">
        <v>1000</v>
      </c>
      <c r="W34" s="117">
        <v>300000</v>
      </c>
      <c r="X34" s="117">
        <f t="shared" si="50"/>
        <v>303000</v>
      </c>
      <c r="Y34" s="117">
        <f t="shared" si="23"/>
        <v>31.5625</v>
      </c>
      <c r="Z34" s="508"/>
      <c r="AA34" s="117">
        <v>78000</v>
      </c>
      <c r="AB34" s="117">
        <v>78000</v>
      </c>
      <c r="AC34" s="117">
        <v>128000</v>
      </c>
      <c r="AD34" s="117">
        <f t="shared" si="51"/>
        <v>284000</v>
      </c>
      <c r="AE34" s="117">
        <f t="shared" si="47"/>
        <v>29.583333333333332</v>
      </c>
      <c r="AF34" s="508"/>
      <c r="AG34" s="117">
        <f t="shared" si="27"/>
        <v>587000</v>
      </c>
      <c r="AH34" s="117">
        <f t="shared" si="28"/>
        <v>61.145833333333336</v>
      </c>
      <c r="AI34" s="508"/>
      <c r="AJ34" s="117">
        <v>81500</v>
      </c>
      <c r="AK34" s="117">
        <v>89500</v>
      </c>
      <c r="AL34" s="117">
        <v>82000</v>
      </c>
      <c r="AM34" s="117">
        <f t="shared" si="52"/>
        <v>253000</v>
      </c>
      <c r="AN34" s="117">
        <f t="shared" si="48"/>
        <v>26.354166666666668</v>
      </c>
      <c r="AO34" s="508"/>
      <c r="AP34" s="117">
        <v>60000</v>
      </c>
      <c r="AQ34" s="117">
        <v>60000</v>
      </c>
      <c r="AR34" s="117"/>
      <c r="AS34" s="117">
        <f t="shared" si="53"/>
        <v>120000</v>
      </c>
      <c r="AT34" s="117">
        <f t="shared" si="49"/>
        <v>12.5</v>
      </c>
      <c r="AU34" s="508"/>
      <c r="AV34" s="117">
        <f t="shared" si="54"/>
        <v>373000</v>
      </c>
      <c r="AW34" s="117">
        <f t="shared" si="36"/>
        <v>38.854166666666664</v>
      </c>
      <c r="AX34" s="508"/>
      <c r="AY34" s="117">
        <f t="shared" si="55"/>
        <v>960000</v>
      </c>
      <c r="AZ34" s="129">
        <f t="shared" si="38"/>
        <v>100</v>
      </c>
      <c r="BB34" s="117">
        <f t="shared" si="39"/>
        <v>0</v>
      </c>
      <c r="BC34" s="117">
        <f t="shared" si="40"/>
        <v>0</v>
      </c>
      <c r="BD34" s="117">
        <f t="shared" si="41"/>
        <v>960000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78"/>
      <c r="K35" s="127">
        <v>4</v>
      </c>
      <c r="L35" s="83"/>
      <c r="M35" s="77"/>
      <c r="N35" s="128" t="s">
        <v>63</v>
      </c>
      <c r="O35" s="129">
        <v>10000</v>
      </c>
      <c r="P35" s="117">
        <v>10000</v>
      </c>
      <c r="Q35" s="117">
        <v>10000</v>
      </c>
      <c r="R35" s="117">
        <v>10000</v>
      </c>
      <c r="S35" s="117">
        <v>10000</v>
      </c>
      <c r="T35" s="117"/>
      <c r="U35" s="117"/>
      <c r="V35" s="117"/>
      <c r="W35" s="117">
        <v>3000</v>
      </c>
      <c r="X35" s="117">
        <f t="shared" si="50"/>
        <v>3000</v>
      </c>
      <c r="Y35" s="117">
        <f t="shared" si="23"/>
        <v>30</v>
      </c>
      <c r="Z35" s="508"/>
      <c r="AA35" s="117">
        <v>1000</v>
      </c>
      <c r="AB35" s="117">
        <v>1000</v>
      </c>
      <c r="AC35" s="117">
        <v>1000</v>
      </c>
      <c r="AD35" s="117">
        <f t="shared" si="51"/>
        <v>3000</v>
      </c>
      <c r="AE35" s="117">
        <f t="shared" si="47"/>
        <v>30</v>
      </c>
      <c r="AF35" s="508"/>
      <c r="AG35" s="117">
        <f t="shared" si="27"/>
        <v>6000</v>
      </c>
      <c r="AH35" s="117">
        <f t="shared" si="28"/>
        <v>60</v>
      </c>
      <c r="AI35" s="508"/>
      <c r="AJ35" s="117">
        <v>1000</v>
      </c>
      <c r="AK35" s="117">
        <v>1000</v>
      </c>
      <c r="AL35" s="117">
        <v>2000</v>
      </c>
      <c r="AM35" s="117">
        <f t="shared" si="52"/>
        <v>4000</v>
      </c>
      <c r="AN35" s="117">
        <f t="shared" si="48"/>
        <v>40</v>
      </c>
      <c r="AO35" s="508"/>
      <c r="AP35" s="117"/>
      <c r="AQ35" s="117"/>
      <c r="AR35" s="117"/>
      <c r="AS35" s="117">
        <f t="shared" si="53"/>
        <v>0</v>
      </c>
      <c r="AT35" s="117">
        <f t="shared" si="49"/>
        <v>0</v>
      </c>
      <c r="AU35" s="508"/>
      <c r="AV35" s="117">
        <f t="shared" si="54"/>
        <v>4000</v>
      </c>
      <c r="AW35" s="117">
        <f t="shared" si="36"/>
        <v>40</v>
      </c>
      <c r="AX35" s="508"/>
      <c r="AY35" s="117">
        <f t="shared" si="55"/>
        <v>10000</v>
      </c>
      <c r="AZ35" s="129">
        <f t="shared" si="38"/>
        <v>100</v>
      </c>
      <c r="BB35" s="117">
        <f t="shared" si="39"/>
        <v>0</v>
      </c>
      <c r="BC35" s="117">
        <f t="shared" si="40"/>
        <v>0</v>
      </c>
      <c r="BD35" s="117">
        <f t="shared" si="41"/>
        <v>10000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124" t="s">
        <v>64</v>
      </c>
      <c r="K36" s="82"/>
      <c r="L36" s="83"/>
      <c r="M36" s="77"/>
      <c r="N36" s="101" t="s">
        <v>65</v>
      </c>
      <c r="O36" s="102">
        <v>5000</v>
      </c>
      <c r="P36" s="103">
        <f>P37</f>
        <v>1000</v>
      </c>
      <c r="Q36" s="125">
        <f>Q37</f>
        <v>1000</v>
      </c>
      <c r="R36" s="126">
        <f>R37</f>
        <v>1000</v>
      </c>
      <c r="S36" s="103">
        <f>S37</f>
        <v>1000</v>
      </c>
      <c r="T36" s="103"/>
      <c r="U36" s="103">
        <f>U37</f>
        <v>0</v>
      </c>
      <c r="V36" s="103">
        <f>V37</f>
        <v>0</v>
      </c>
      <c r="W36" s="103">
        <f>W37</f>
        <v>1000</v>
      </c>
      <c r="X36" s="103">
        <f t="shared" si="50"/>
        <v>1000</v>
      </c>
      <c r="Y36" s="103">
        <f t="shared" si="23"/>
        <v>100</v>
      </c>
      <c r="Z36" s="508"/>
      <c r="AA36" s="103">
        <f>AA37</f>
        <v>0</v>
      </c>
      <c r="AB36" s="103">
        <f>AB37</f>
        <v>0</v>
      </c>
      <c r="AC36" s="103">
        <f>AC37</f>
        <v>0</v>
      </c>
      <c r="AD36" s="103">
        <f t="shared" si="51"/>
        <v>0</v>
      </c>
      <c r="AE36" s="103">
        <f t="shared" si="47"/>
        <v>0</v>
      </c>
      <c r="AF36" s="508"/>
      <c r="AG36" s="103">
        <f t="shared" si="27"/>
        <v>1000</v>
      </c>
      <c r="AH36" s="103">
        <f t="shared" si="28"/>
        <v>100</v>
      </c>
      <c r="AI36" s="508"/>
      <c r="AJ36" s="103">
        <f>AJ37</f>
        <v>0</v>
      </c>
      <c r="AK36" s="103">
        <f>AK37</f>
        <v>0</v>
      </c>
      <c r="AL36" s="103">
        <f>AL37</f>
        <v>0</v>
      </c>
      <c r="AM36" s="103">
        <f t="shared" si="52"/>
        <v>0</v>
      </c>
      <c r="AN36" s="103">
        <f t="shared" si="48"/>
        <v>0</v>
      </c>
      <c r="AO36" s="508"/>
      <c r="AP36" s="103">
        <f>AP37</f>
        <v>0</v>
      </c>
      <c r="AQ36" s="103">
        <f>AQ37</f>
        <v>0</v>
      </c>
      <c r="AR36" s="103">
        <f>AR37</f>
        <v>0</v>
      </c>
      <c r="AS36" s="103">
        <f t="shared" si="53"/>
        <v>0</v>
      </c>
      <c r="AT36" s="103">
        <f t="shared" si="49"/>
        <v>0</v>
      </c>
      <c r="AU36" s="508"/>
      <c r="AV36" s="103">
        <f t="shared" si="54"/>
        <v>0</v>
      </c>
      <c r="AW36" s="103">
        <f t="shared" si="36"/>
        <v>0</v>
      </c>
      <c r="AX36" s="508"/>
      <c r="AY36" s="103">
        <f t="shared" si="55"/>
        <v>1000</v>
      </c>
      <c r="AZ36" s="102">
        <f t="shared" si="38"/>
        <v>100</v>
      </c>
      <c r="BB36" s="103">
        <f t="shared" si="39"/>
        <v>0</v>
      </c>
      <c r="BC36" s="117">
        <f t="shared" si="40"/>
        <v>0</v>
      </c>
      <c r="BD36" s="103">
        <f t="shared" si="41"/>
        <v>1000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4</v>
      </c>
      <c r="L37" s="83"/>
      <c r="M37" s="77"/>
      <c r="N37" s="128" t="s">
        <v>63</v>
      </c>
      <c r="O37" s="129">
        <v>5000</v>
      </c>
      <c r="P37" s="117">
        <v>1000</v>
      </c>
      <c r="Q37" s="117">
        <v>1000</v>
      </c>
      <c r="R37" s="117">
        <v>1000</v>
      </c>
      <c r="S37" s="117">
        <v>1000</v>
      </c>
      <c r="T37" s="117"/>
      <c r="U37" s="117"/>
      <c r="V37" s="117"/>
      <c r="W37" s="117">
        <v>1000</v>
      </c>
      <c r="X37" s="117">
        <f t="shared" si="50"/>
        <v>1000</v>
      </c>
      <c r="Y37" s="117">
        <f t="shared" si="23"/>
        <v>100</v>
      </c>
      <c r="Z37" s="508"/>
      <c r="AA37" s="117"/>
      <c r="AB37" s="117"/>
      <c r="AC37" s="117"/>
      <c r="AD37" s="117">
        <f t="shared" si="51"/>
        <v>0</v>
      </c>
      <c r="AE37" s="117">
        <f t="shared" si="47"/>
        <v>0</v>
      </c>
      <c r="AF37" s="508"/>
      <c r="AG37" s="117">
        <f t="shared" si="27"/>
        <v>1000</v>
      </c>
      <c r="AH37" s="117">
        <f t="shared" si="28"/>
        <v>100</v>
      </c>
      <c r="AI37" s="508"/>
      <c r="AJ37" s="117"/>
      <c r="AK37" s="117"/>
      <c r="AL37" s="117"/>
      <c r="AM37" s="117">
        <f t="shared" si="52"/>
        <v>0</v>
      </c>
      <c r="AN37" s="117">
        <f t="shared" si="48"/>
        <v>0</v>
      </c>
      <c r="AO37" s="508"/>
      <c r="AP37" s="117"/>
      <c r="AQ37" s="117"/>
      <c r="AR37" s="117"/>
      <c r="AS37" s="117">
        <f t="shared" si="53"/>
        <v>0</v>
      </c>
      <c r="AT37" s="117">
        <f t="shared" si="49"/>
        <v>0</v>
      </c>
      <c r="AU37" s="508"/>
      <c r="AV37" s="117">
        <f t="shared" si="54"/>
        <v>0</v>
      </c>
      <c r="AW37" s="117">
        <f t="shared" si="36"/>
        <v>0</v>
      </c>
      <c r="AX37" s="508"/>
      <c r="AY37" s="117">
        <f t="shared" si="55"/>
        <v>1000</v>
      </c>
      <c r="AZ37" s="129">
        <f t="shared" si="38"/>
        <v>100</v>
      </c>
      <c r="BB37" s="117">
        <f t="shared" si="39"/>
        <v>0</v>
      </c>
      <c r="BC37" s="117">
        <f t="shared" si="40"/>
        <v>0</v>
      </c>
      <c r="BD37" s="117">
        <f t="shared" si="41"/>
        <v>1000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24" t="s">
        <v>52</v>
      </c>
      <c r="K38" s="82"/>
      <c r="L38" s="83"/>
      <c r="M38" s="77"/>
      <c r="N38" s="101" t="s">
        <v>53</v>
      </c>
      <c r="O38" s="102">
        <v>22000</v>
      </c>
      <c r="P38" s="103">
        <f>P39+P40+P41</f>
        <v>23000</v>
      </c>
      <c r="Q38" s="125">
        <f>Q39+Q40+Q41</f>
        <v>24000</v>
      </c>
      <c r="R38" s="126">
        <f>R39+R40+R41</f>
        <v>24000</v>
      </c>
      <c r="S38" s="103">
        <f>S39+S40+S41</f>
        <v>23000</v>
      </c>
      <c r="T38" s="103"/>
      <c r="U38" s="103">
        <f>U39+U40+U41</f>
        <v>0</v>
      </c>
      <c r="V38" s="103">
        <f>V39+V40+V41</f>
        <v>0</v>
      </c>
      <c r="W38" s="103">
        <f>W39+W40+W41</f>
        <v>5000</v>
      </c>
      <c r="X38" s="103">
        <f t="shared" si="50"/>
        <v>5000</v>
      </c>
      <c r="Y38" s="103">
        <f t="shared" si="23"/>
        <v>21.739130434782609</v>
      </c>
      <c r="Z38" s="508"/>
      <c r="AA38" s="103">
        <f>AA39+AA40+AA41</f>
        <v>4000</v>
      </c>
      <c r="AB38" s="103">
        <f>AB39+AB40+AB41</f>
        <v>4000</v>
      </c>
      <c r="AC38" s="103">
        <f>AC39+AC40+AC41</f>
        <v>3000</v>
      </c>
      <c r="AD38" s="103">
        <f t="shared" si="51"/>
        <v>11000</v>
      </c>
      <c r="AE38" s="103">
        <f t="shared" si="47"/>
        <v>47.826086956521742</v>
      </c>
      <c r="AF38" s="508"/>
      <c r="AG38" s="103">
        <f t="shared" si="27"/>
        <v>16000</v>
      </c>
      <c r="AH38" s="103">
        <f t="shared" si="28"/>
        <v>69.565217391304344</v>
      </c>
      <c r="AI38" s="508"/>
      <c r="AJ38" s="103">
        <f>AJ39+AJ40+AJ41</f>
        <v>2000</v>
      </c>
      <c r="AK38" s="103">
        <f>AK39+AK40+AK41</f>
        <v>1000</v>
      </c>
      <c r="AL38" s="103">
        <f>AL39+AL40+AL41</f>
        <v>1000</v>
      </c>
      <c r="AM38" s="103">
        <f t="shared" si="52"/>
        <v>4000</v>
      </c>
      <c r="AN38" s="103">
        <f t="shared" si="48"/>
        <v>17.391304347826086</v>
      </c>
      <c r="AO38" s="508"/>
      <c r="AP38" s="103">
        <f>AP39+AP40+AP41</f>
        <v>1000</v>
      </c>
      <c r="AQ38" s="103">
        <f>AQ39+AQ40+AQ41</f>
        <v>1000</v>
      </c>
      <c r="AR38" s="103">
        <f>AR39+AR40+AR41</f>
        <v>1000</v>
      </c>
      <c r="AS38" s="103">
        <f t="shared" si="53"/>
        <v>3000</v>
      </c>
      <c r="AT38" s="103">
        <f t="shared" si="49"/>
        <v>13.043478260869565</v>
      </c>
      <c r="AU38" s="508"/>
      <c r="AV38" s="103">
        <f t="shared" si="54"/>
        <v>7000</v>
      </c>
      <c r="AW38" s="103">
        <f t="shared" si="36"/>
        <v>30.434782608695652</v>
      </c>
      <c r="AX38" s="508"/>
      <c r="AY38" s="103">
        <f t="shared" si="55"/>
        <v>23000</v>
      </c>
      <c r="AZ38" s="102">
        <f t="shared" si="38"/>
        <v>100</v>
      </c>
      <c r="BB38" s="103">
        <f t="shared" si="39"/>
        <v>0</v>
      </c>
      <c r="BC38" s="117">
        <f t="shared" si="40"/>
        <v>0</v>
      </c>
      <c r="BD38" s="103">
        <f t="shared" si="41"/>
        <v>23000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2</v>
      </c>
      <c r="L39" s="83"/>
      <c r="M39" s="77"/>
      <c r="N39" s="128" t="s">
        <v>54</v>
      </c>
      <c r="O39" s="129">
        <v>9000</v>
      </c>
      <c r="P39" s="117">
        <v>5000</v>
      </c>
      <c r="Q39" s="117">
        <v>6000</v>
      </c>
      <c r="R39" s="117">
        <v>6000</v>
      </c>
      <c r="S39" s="117">
        <v>5000</v>
      </c>
      <c r="T39" s="117"/>
      <c r="U39" s="117"/>
      <c r="V39" s="117"/>
      <c r="W39" s="117">
        <v>2000</v>
      </c>
      <c r="X39" s="117">
        <f t="shared" si="50"/>
        <v>2000</v>
      </c>
      <c r="Y39" s="117">
        <f t="shared" si="23"/>
        <v>40</v>
      </c>
      <c r="Z39" s="508"/>
      <c r="AA39" s="117">
        <v>1000</v>
      </c>
      <c r="AB39" s="117">
        <v>1000</v>
      </c>
      <c r="AC39" s="117">
        <v>1000</v>
      </c>
      <c r="AD39" s="117">
        <f t="shared" si="51"/>
        <v>3000</v>
      </c>
      <c r="AE39" s="117">
        <f t="shared" si="47"/>
        <v>60</v>
      </c>
      <c r="AF39" s="508"/>
      <c r="AG39" s="117">
        <f t="shared" si="27"/>
        <v>5000</v>
      </c>
      <c r="AH39" s="117">
        <f t="shared" si="28"/>
        <v>100</v>
      </c>
      <c r="AI39" s="508"/>
      <c r="AJ39" s="117"/>
      <c r="AK39" s="117"/>
      <c r="AL39" s="117"/>
      <c r="AM39" s="117">
        <f t="shared" si="52"/>
        <v>0</v>
      </c>
      <c r="AN39" s="117">
        <f t="shared" si="48"/>
        <v>0</v>
      </c>
      <c r="AO39" s="508"/>
      <c r="AP39" s="117"/>
      <c r="AQ39" s="117"/>
      <c r="AR39" s="117"/>
      <c r="AS39" s="117">
        <f t="shared" si="53"/>
        <v>0</v>
      </c>
      <c r="AT39" s="117">
        <f t="shared" si="49"/>
        <v>0</v>
      </c>
      <c r="AU39" s="508"/>
      <c r="AV39" s="117">
        <f t="shared" si="54"/>
        <v>0</v>
      </c>
      <c r="AW39" s="117">
        <f t="shared" si="36"/>
        <v>0</v>
      </c>
      <c r="AX39" s="508"/>
      <c r="AY39" s="117">
        <f t="shared" si="55"/>
        <v>5000</v>
      </c>
      <c r="AZ39" s="129">
        <f t="shared" si="38"/>
        <v>100</v>
      </c>
      <c r="BB39" s="117">
        <f t="shared" si="39"/>
        <v>0</v>
      </c>
      <c r="BC39" s="117">
        <f t="shared" si="40"/>
        <v>0</v>
      </c>
      <c r="BD39" s="117">
        <f t="shared" si="41"/>
        <v>5000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78"/>
      <c r="K40" s="127">
        <v>5</v>
      </c>
      <c r="L40" s="83"/>
      <c r="M40" s="77"/>
      <c r="N40" s="128" t="s">
        <v>55</v>
      </c>
      <c r="O40" s="129">
        <v>6000</v>
      </c>
      <c r="P40" s="117">
        <v>8000</v>
      </c>
      <c r="Q40" s="117">
        <v>8000</v>
      </c>
      <c r="R40" s="117">
        <v>8000</v>
      </c>
      <c r="S40" s="117">
        <v>8000</v>
      </c>
      <c r="T40" s="117"/>
      <c r="U40" s="117"/>
      <c r="V40" s="117"/>
      <c r="W40" s="117">
        <v>2000</v>
      </c>
      <c r="X40" s="117">
        <f t="shared" si="50"/>
        <v>2000</v>
      </c>
      <c r="Y40" s="117">
        <f t="shared" si="23"/>
        <v>25</v>
      </c>
      <c r="Z40" s="508"/>
      <c r="AA40" s="117">
        <v>2000</v>
      </c>
      <c r="AB40" s="117">
        <v>2000</v>
      </c>
      <c r="AC40" s="117">
        <v>1000</v>
      </c>
      <c r="AD40" s="117">
        <f t="shared" si="51"/>
        <v>5000</v>
      </c>
      <c r="AE40" s="117">
        <f t="shared" si="47"/>
        <v>62.5</v>
      </c>
      <c r="AF40" s="508"/>
      <c r="AG40" s="117">
        <f t="shared" si="27"/>
        <v>7000</v>
      </c>
      <c r="AH40" s="117">
        <f t="shared" si="28"/>
        <v>87.5</v>
      </c>
      <c r="AI40" s="508"/>
      <c r="AJ40" s="117">
        <v>1000</v>
      </c>
      <c r="AK40" s="117"/>
      <c r="AL40" s="117"/>
      <c r="AM40" s="117">
        <f t="shared" si="52"/>
        <v>1000</v>
      </c>
      <c r="AN40" s="117">
        <f t="shared" si="48"/>
        <v>12.5</v>
      </c>
      <c r="AO40" s="508"/>
      <c r="AP40" s="117"/>
      <c r="AQ40" s="117"/>
      <c r="AR40" s="117"/>
      <c r="AS40" s="117">
        <f t="shared" si="53"/>
        <v>0</v>
      </c>
      <c r="AT40" s="117">
        <f t="shared" si="49"/>
        <v>0</v>
      </c>
      <c r="AU40" s="508"/>
      <c r="AV40" s="117">
        <f t="shared" si="54"/>
        <v>1000</v>
      </c>
      <c r="AW40" s="117">
        <f t="shared" si="36"/>
        <v>12.5</v>
      </c>
      <c r="AX40" s="508"/>
      <c r="AY40" s="117">
        <f t="shared" si="55"/>
        <v>8000</v>
      </c>
      <c r="AZ40" s="129">
        <f t="shared" si="38"/>
        <v>100</v>
      </c>
      <c r="BB40" s="117">
        <f t="shared" si="39"/>
        <v>0</v>
      </c>
      <c r="BC40" s="117">
        <f t="shared" si="40"/>
        <v>0</v>
      </c>
      <c r="BD40" s="117">
        <f t="shared" si="41"/>
        <v>8000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78"/>
      <c r="K41" s="127">
        <v>7</v>
      </c>
      <c r="L41" s="83"/>
      <c r="M41" s="77"/>
      <c r="N41" s="128" t="s">
        <v>56</v>
      </c>
      <c r="O41" s="129">
        <v>7000</v>
      </c>
      <c r="P41" s="117">
        <v>10000</v>
      </c>
      <c r="Q41" s="117">
        <v>10000</v>
      </c>
      <c r="R41" s="117">
        <v>10000</v>
      </c>
      <c r="S41" s="117">
        <v>10000</v>
      </c>
      <c r="T41" s="117"/>
      <c r="U41" s="117"/>
      <c r="V41" s="117"/>
      <c r="W41" s="117">
        <v>1000</v>
      </c>
      <c r="X41" s="117">
        <f t="shared" si="50"/>
        <v>1000</v>
      </c>
      <c r="Y41" s="117">
        <f t="shared" si="23"/>
        <v>10</v>
      </c>
      <c r="Z41" s="508"/>
      <c r="AA41" s="117">
        <v>1000</v>
      </c>
      <c r="AB41" s="117">
        <v>1000</v>
      </c>
      <c r="AC41" s="117">
        <v>1000</v>
      </c>
      <c r="AD41" s="117">
        <f t="shared" si="51"/>
        <v>3000</v>
      </c>
      <c r="AE41" s="117">
        <f t="shared" si="47"/>
        <v>30</v>
      </c>
      <c r="AF41" s="508"/>
      <c r="AG41" s="117">
        <f t="shared" si="27"/>
        <v>4000</v>
      </c>
      <c r="AH41" s="117">
        <f t="shared" si="28"/>
        <v>40</v>
      </c>
      <c r="AI41" s="508"/>
      <c r="AJ41" s="117">
        <v>1000</v>
      </c>
      <c r="AK41" s="117">
        <v>1000</v>
      </c>
      <c r="AL41" s="117">
        <v>1000</v>
      </c>
      <c r="AM41" s="117">
        <f t="shared" si="52"/>
        <v>3000</v>
      </c>
      <c r="AN41" s="117">
        <f t="shared" si="48"/>
        <v>30</v>
      </c>
      <c r="AO41" s="508"/>
      <c r="AP41" s="117">
        <v>1000</v>
      </c>
      <c r="AQ41" s="117">
        <v>1000</v>
      </c>
      <c r="AR41" s="117">
        <v>1000</v>
      </c>
      <c r="AS41" s="117">
        <f t="shared" si="53"/>
        <v>3000</v>
      </c>
      <c r="AT41" s="117">
        <f t="shared" si="49"/>
        <v>30</v>
      </c>
      <c r="AU41" s="508"/>
      <c r="AV41" s="117">
        <f t="shared" si="54"/>
        <v>6000</v>
      </c>
      <c r="AW41" s="117">
        <f t="shared" si="36"/>
        <v>60</v>
      </c>
      <c r="AX41" s="508"/>
      <c r="AY41" s="117">
        <f t="shared" si="55"/>
        <v>10000</v>
      </c>
      <c r="AZ41" s="129">
        <f t="shared" si="38"/>
        <v>100</v>
      </c>
      <c r="BB41" s="117">
        <f t="shared" si="39"/>
        <v>0</v>
      </c>
      <c r="BC41" s="117">
        <f t="shared" si="40"/>
        <v>0</v>
      </c>
      <c r="BD41" s="117">
        <f t="shared" si="41"/>
        <v>10000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104"/>
      <c r="H42" s="130" t="s">
        <v>57</v>
      </c>
      <c r="I42" s="131"/>
      <c r="J42" s="132"/>
      <c r="K42" s="133"/>
      <c r="L42" s="134"/>
      <c r="M42" s="135"/>
      <c r="N42" s="136" t="s">
        <v>58</v>
      </c>
      <c r="O42" s="137">
        <v>77000</v>
      </c>
      <c r="P42" s="139">
        <f>P43</f>
        <v>110000</v>
      </c>
      <c r="Q42" s="138">
        <f>Q43</f>
        <v>132000</v>
      </c>
      <c r="R42" s="175">
        <f>R43</f>
        <v>131000</v>
      </c>
      <c r="S42" s="139">
        <f>S43</f>
        <v>110000</v>
      </c>
      <c r="T42" s="139"/>
      <c r="U42" s="139">
        <f>U43</f>
        <v>0</v>
      </c>
      <c r="V42" s="139">
        <f>V43</f>
        <v>0</v>
      </c>
      <c r="W42" s="139">
        <f>W43</f>
        <v>17000</v>
      </c>
      <c r="X42" s="139">
        <f>X43</f>
        <v>17000</v>
      </c>
      <c r="Y42" s="139">
        <f t="shared" si="23"/>
        <v>15.454545454545455</v>
      </c>
      <c r="Z42" s="508"/>
      <c r="AA42" s="139">
        <f>AA43</f>
        <v>10000</v>
      </c>
      <c r="AB42" s="139">
        <f>AB43</f>
        <v>10000</v>
      </c>
      <c r="AC42" s="139">
        <f>AC43</f>
        <v>13000</v>
      </c>
      <c r="AD42" s="139">
        <f>AD43</f>
        <v>33000</v>
      </c>
      <c r="AE42" s="139">
        <f t="shared" si="47"/>
        <v>30</v>
      </c>
      <c r="AF42" s="508"/>
      <c r="AG42" s="139">
        <f t="shared" si="27"/>
        <v>50000</v>
      </c>
      <c r="AH42" s="139">
        <f t="shared" si="28"/>
        <v>45.454545454545453</v>
      </c>
      <c r="AI42" s="508"/>
      <c r="AJ42" s="139">
        <f>AJ43</f>
        <v>13000</v>
      </c>
      <c r="AK42" s="139">
        <f>AK43</f>
        <v>12000</v>
      </c>
      <c r="AL42" s="139">
        <f>AL43</f>
        <v>10000</v>
      </c>
      <c r="AM42" s="139">
        <f>AM43</f>
        <v>35000</v>
      </c>
      <c r="AN42" s="139">
        <f t="shared" si="48"/>
        <v>31.818181818181817</v>
      </c>
      <c r="AO42" s="508"/>
      <c r="AP42" s="139">
        <f>AP43</f>
        <v>10000</v>
      </c>
      <c r="AQ42" s="139">
        <f>AQ43</f>
        <v>15000</v>
      </c>
      <c r="AR42" s="139">
        <f>AR43</f>
        <v>0</v>
      </c>
      <c r="AS42" s="139">
        <f>AS43</f>
        <v>25000</v>
      </c>
      <c r="AT42" s="139">
        <f t="shared" si="49"/>
        <v>22.727272727272727</v>
      </c>
      <c r="AU42" s="508"/>
      <c r="AV42" s="139">
        <f t="shared" si="54"/>
        <v>60000</v>
      </c>
      <c r="AW42" s="139">
        <f t="shared" si="36"/>
        <v>54.545454545454547</v>
      </c>
      <c r="AX42" s="508"/>
      <c r="AY42" s="139">
        <f t="shared" si="55"/>
        <v>110000</v>
      </c>
      <c r="AZ42" s="137">
        <f t="shared" si="38"/>
        <v>100</v>
      </c>
      <c r="BB42" s="139">
        <f t="shared" si="39"/>
        <v>0</v>
      </c>
      <c r="BC42" s="139">
        <f t="shared" ref="BC42:BC49" si="56">BB42/(P42/100)</f>
        <v>0</v>
      </c>
      <c r="BD42" s="139">
        <f t="shared" si="41"/>
        <v>110000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118">
        <v>2</v>
      </c>
      <c r="J43" s="78"/>
      <c r="K43" s="82"/>
      <c r="L43" s="83"/>
      <c r="M43" s="77"/>
      <c r="N43" s="119" t="s">
        <v>51</v>
      </c>
      <c r="O43" s="120">
        <v>77000</v>
      </c>
      <c r="P43" s="121">
        <f>P44+P46</f>
        <v>110000</v>
      </c>
      <c r="Q43" s="121">
        <f>Q44+Q46</f>
        <v>132000</v>
      </c>
      <c r="R43" s="121">
        <f>R44+R46</f>
        <v>131000</v>
      </c>
      <c r="S43" s="121">
        <f>S44+S46</f>
        <v>110000</v>
      </c>
      <c r="T43" s="121"/>
      <c r="U43" s="121">
        <f>U44+U46</f>
        <v>0</v>
      </c>
      <c r="V43" s="121">
        <f>V44+V46</f>
        <v>0</v>
      </c>
      <c r="W43" s="121">
        <f>W44+W46</f>
        <v>17000</v>
      </c>
      <c r="X43" s="121">
        <f>X44+X46</f>
        <v>17000</v>
      </c>
      <c r="Y43" s="121">
        <f t="shared" si="23"/>
        <v>15.454545454545455</v>
      </c>
      <c r="Z43" s="508"/>
      <c r="AA43" s="121">
        <f>AA44+AA46</f>
        <v>10000</v>
      </c>
      <c r="AB43" s="121">
        <f>AB44+AB46</f>
        <v>10000</v>
      </c>
      <c r="AC43" s="121">
        <f>AC44+AC46</f>
        <v>13000</v>
      </c>
      <c r="AD43" s="121">
        <f>AD44+AD46</f>
        <v>33000</v>
      </c>
      <c r="AE43" s="121">
        <f t="shared" si="47"/>
        <v>30</v>
      </c>
      <c r="AF43" s="508"/>
      <c r="AG43" s="121">
        <f t="shared" si="27"/>
        <v>50000</v>
      </c>
      <c r="AH43" s="121">
        <f t="shared" si="28"/>
        <v>45.454545454545453</v>
      </c>
      <c r="AI43" s="508"/>
      <c r="AJ43" s="121">
        <f>AJ44+AJ46</f>
        <v>13000</v>
      </c>
      <c r="AK43" s="121">
        <f>AK44+AK46</f>
        <v>12000</v>
      </c>
      <c r="AL43" s="121">
        <f>AL44+AL46</f>
        <v>10000</v>
      </c>
      <c r="AM43" s="121">
        <f>AM44+AM46</f>
        <v>35000</v>
      </c>
      <c r="AN43" s="121">
        <f t="shared" si="48"/>
        <v>31.818181818181817</v>
      </c>
      <c r="AO43" s="508"/>
      <c r="AP43" s="121">
        <f>AP44+AP46</f>
        <v>10000</v>
      </c>
      <c r="AQ43" s="121">
        <f>AQ44+AQ46</f>
        <v>15000</v>
      </c>
      <c r="AR43" s="121">
        <f>AR44+AR46</f>
        <v>0</v>
      </c>
      <c r="AS43" s="121">
        <f>AS44+AS46</f>
        <v>25000</v>
      </c>
      <c r="AT43" s="121">
        <f t="shared" si="49"/>
        <v>22.727272727272727</v>
      </c>
      <c r="AU43" s="508"/>
      <c r="AV43" s="121">
        <f t="shared" si="54"/>
        <v>60000</v>
      </c>
      <c r="AW43" s="121">
        <f t="shared" si="36"/>
        <v>54.545454545454547</v>
      </c>
      <c r="AX43" s="508"/>
      <c r="AY43" s="121">
        <f t="shared" si="55"/>
        <v>110000</v>
      </c>
      <c r="AZ43" s="120">
        <f t="shared" si="38"/>
        <v>100</v>
      </c>
      <c r="BB43" s="121">
        <f t="shared" si="39"/>
        <v>0</v>
      </c>
      <c r="BC43" s="121">
        <f t="shared" si="56"/>
        <v>0</v>
      </c>
      <c r="BD43" s="121">
        <f t="shared" si="41"/>
        <v>110000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79"/>
      <c r="H44" s="80"/>
      <c r="I44" s="81"/>
      <c r="J44" s="124" t="s">
        <v>60</v>
      </c>
      <c r="K44" s="82"/>
      <c r="L44" s="83"/>
      <c r="M44" s="77"/>
      <c r="N44" s="101" t="s">
        <v>61</v>
      </c>
      <c r="O44" s="102">
        <v>70000</v>
      </c>
      <c r="P44" s="103">
        <f>P45</f>
        <v>100000</v>
      </c>
      <c r="Q44" s="103">
        <f>Q45</f>
        <v>120000</v>
      </c>
      <c r="R44" s="103">
        <f>R45</f>
        <v>120000</v>
      </c>
      <c r="S44" s="103">
        <f>S45</f>
        <v>100000</v>
      </c>
      <c r="T44" s="103"/>
      <c r="U44" s="103">
        <f>U45</f>
        <v>0</v>
      </c>
      <c r="V44" s="103">
        <f>V45</f>
        <v>0</v>
      </c>
      <c r="W44" s="103">
        <f>W45</f>
        <v>15000</v>
      </c>
      <c r="X44" s="103">
        <f>X45</f>
        <v>15000</v>
      </c>
      <c r="Y44" s="103">
        <f t="shared" si="23"/>
        <v>15</v>
      </c>
      <c r="Z44" s="508"/>
      <c r="AA44" s="103">
        <f>AA45</f>
        <v>10000</v>
      </c>
      <c r="AB44" s="103">
        <f>AB45</f>
        <v>10000</v>
      </c>
      <c r="AC44" s="103">
        <f>AC45</f>
        <v>10000</v>
      </c>
      <c r="AD44" s="103">
        <f>AD45</f>
        <v>30000</v>
      </c>
      <c r="AE44" s="103">
        <f t="shared" si="47"/>
        <v>30</v>
      </c>
      <c r="AF44" s="508"/>
      <c r="AG44" s="103">
        <f t="shared" si="27"/>
        <v>45000</v>
      </c>
      <c r="AH44" s="103">
        <f t="shared" si="28"/>
        <v>45</v>
      </c>
      <c r="AI44" s="508"/>
      <c r="AJ44" s="103">
        <f>AJ45</f>
        <v>10000</v>
      </c>
      <c r="AK44" s="103">
        <f>AK45</f>
        <v>10000</v>
      </c>
      <c r="AL44" s="103">
        <f>AL45</f>
        <v>10000</v>
      </c>
      <c r="AM44" s="103">
        <f>AM45</f>
        <v>30000</v>
      </c>
      <c r="AN44" s="103">
        <f t="shared" si="48"/>
        <v>30</v>
      </c>
      <c r="AO44" s="508"/>
      <c r="AP44" s="103">
        <f>AP45</f>
        <v>10000</v>
      </c>
      <c r="AQ44" s="103">
        <f>AQ45</f>
        <v>15000</v>
      </c>
      <c r="AR44" s="103">
        <f>AR45</f>
        <v>0</v>
      </c>
      <c r="AS44" s="103">
        <f>AS45</f>
        <v>25000</v>
      </c>
      <c r="AT44" s="103">
        <f t="shared" si="49"/>
        <v>25</v>
      </c>
      <c r="AU44" s="508"/>
      <c r="AV44" s="103">
        <f t="shared" si="54"/>
        <v>55000</v>
      </c>
      <c r="AW44" s="103">
        <f t="shared" si="36"/>
        <v>55</v>
      </c>
      <c r="AX44" s="508"/>
      <c r="AY44" s="103">
        <f t="shared" si="55"/>
        <v>100000</v>
      </c>
      <c r="AZ44" s="102">
        <f t="shared" si="38"/>
        <v>100</v>
      </c>
      <c r="BB44" s="103">
        <f t="shared" si="39"/>
        <v>0</v>
      </c>
      <c r="BC44" s="103">
        <f t="shared" si="56"/>
        <v>0</v>
      </c>
      <c r="BD44" s="103">
        <f t="shared" si="41"/>
        <v>100000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81"/>
      <c r="J45" s="78"/>
      <c r="K45" s="127">
        <v>1</v>
      </c>
      <c r="L45" s="83"/>
      <c r="M45" s="77"/>
      <c r="N45" s="128" t="s">
        <v>62</v>
      </c>
      <c r="O45" s="129">
        <v>70000</v>
      </c>
      <c r="P45" s="117">
        <v>100000</v>
      </c>
      <c r="Q45" s="117">
        <v>120000</v>
      </c>
      <c r="R45" s="117">
        <v>120000</v>
      </c>
      <c r="S45" s="117">
        <v>100000</v>
      </c>
      <c r="T45" s="117"/>
      <c r="U45" s="117"/>
      <c r="V45" s="117"/>
      <c r="W45" s="117">
        <v>15000</v>
      </c>
      <c r="X45" s="117">
        <f>SUM(U45:W45)</f>
        <v>15000</v>
      </c>
      <c r="Y45" s="117">
        <f t="shared" si="23"/>
        <v>15</v>
      </c>
      <c r="Z45" s="508"/>
      <c r="AA45" s="117">
        <v>10000</v>
      </c>
      <c r="AB45" s="117">
        <v>10000</v>
      </c>
      <c r="AC45" s="117">
        <v>10000</v>
      </c>
      <c r="AD45" s="117">
        <f>SUM(AA45:AC45)</f>
        <v>30000</v>
      </c>
      <c r="AE45" s="117">
        <f t="shared" si="47"/>
        <v>30</v>
      </c>
      <c r="AF45" s="508"/>
      <c r="AG45" s="117">
        <f t="shared" si="27"/>
        <v>45000</v>
      </c>
      <c r="AH45" s="117">
        <f t="shared" si="28"/>
        <v>45</v>
      </c>
      <c r="AI45" s="508"/>
      <c r="AJ45" s="117">
        <v>10000</v>
      </c>
      <c r="AK45" s="117">
        <v>10000</v>
      </c>
      <c r="AL45" s="117">
        <v>10000</v>
      </c>
      <c r="AM45" s="117">
        <f>SUM(AJ45:AL45)</f>
        <v>30000</v>
      </c>
      <c r="AN45" s="117">
        <f t="shared" si="48"/>
        <v>30</v>
      </c>
      <c r="AO45" s="508"/>
      <c r="AP45" s="117">
        <v>10000</v>
      </c>
      <c r="AQ45" s="117">
        <v>15000</v>
      </c>
      <c r="AR45" s="117"/>
      <c r="AS45" s="117">
        <f>SUM(AP45:AR45)</f>
        <v>25000</v>
      </c>
      <c r="AT45" s="117">
        <f t="shared" si="49"/>
        <v>25</v>
      </c>
      <c r="AU45" s="508"/>
      <c r="AV45" s="117">
        <f t="shared" si="54"/>
        <v>55000</v>
      </c>
      <c r="AW45" s="117">
        <f t="shared" si="36"/>
        <v>55</v>
      </c>
      <c r="AX45" s="508"/>
      <c r="AY45" s="117">
        <f t="shared" si="55"/>
        <v>100000</v>
      </c>
      <c r="AZ45" s="129">
        <f t="shared" si="38"/>
        <v>100</v>
      </c>
      <c r="BB45" s="117">
        <f t="shared" si="39"/>
        <v>0</v>
      </c>
      <c r="BC45" s="117">
        <f t="shared" si="56"/>
        <v>0</v>
      </c>
      <c r="BD45" s="117">
        <f t="shared" si="41"/>
        <v>100000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124" t="s">
        <v>52</v>
      </c>
      <c r="K46" s="82"/>
      <c r="L46" s="83"/>
      <c r="M46" s="77"/>
      <c r="N46" s="101" t="s">
        <v>53</v>
      </c>
      <c r="O46" s="102">
        <v>7000</v>
      </c>
      <c r="P46" s="103">
        <f>P47+P48+P49</f>
        <v>10000</v>
      </c>
      <c r="Q46" s="125">
        <f>Q47+Q48+Q49</f>
        <v>12000</v>
      </c>
      <c r="R46" s="126">
        <f>R47+R48+R49</f>
        <v>11000</v>
      </c>
      <c r="S46" s="103">
        <f>S47+S48+S49</f>
        <v>10000</v>
      </c>
      <c r="T46" s="103"/>
      <c r="U46" s="103">
        <f>U47+U48+U49</f>
        <v>0</v>
      </c>
      <c r="V46" s="103">
        <f>V47+V48+V49</f>
        <v>0</v>
      </c>
      <c r="W46" s="103">
        <f>W47+W48+W49</f>
        <v>2000</v>
      </c>
      <c r="X46" s="103">
        <f>SUM(U46:W46)</f>
        <v>2000</v>
      </c>
      <c r="Y46" s="103">
        <f t="shared" si="23"/>
        <v>20</v>
      </c>
      <c r="Z46" s="508"/>
      <c r="AA46" s="103">
        <f>AA47+AA48+AA49</f>
        <v>0</v>
      </c>
      <c r="AB46" s="103">
        <f>AB47+AB48+AB49</f>
        <v>0</v>
      </c>
      <c r="AC46" s="103">
        <f>AC47+AC48+AC49</f>
        <v>3000</v>
      </c>
      <c r="AD46" s="103">
        <f>SUM(AA46:AC46)</f>
        <v>3000</v>
      </c>
      <c r="AE46" s="103">
        <f t="shared" si="47"/>
        <v>30</v>
      </c>
      <c r="AF46" s="508"/>
      <c r="AG46" s="103">
        <f t="shared" si="27"/>
        <v>5000</v>
      </c>
      <c r="AH46" s="103">
        <f t="shared" si="28"/>
        <v>50</v>
      </c>
      <c r="AI46" s="508"/>
      <c r="AJ46" s="103">
        <f>AJ47+AJ48+AJ49</f>
        <v>3000</v>
      </c>
      <c r="AK46" s="103">
        <f>AK47+AK48+AK49</f>
        <v>2000</v>
      </c>
      <c r="AL46" s="103">
        <f>AL47+AL48+AL49</f>
        <v>0</v>
      </c>
      <c r="AM46" s="103">
        <f>SUM(AJ46:AL46)</f>
        <v>5000</v>
      </c>
      <c r="AN46" s="103">
        <f t="shared" si="48"/>
        <v>50</v>
      </c>
      <c r="AO46" s="508"/>
      <c r="AP46" s="103">
        <f>AP47+AP48+AP49</f>
        <v>0</v>
      </c>
      <c r="AQ46" s="103">
        <f>AQ47+AQ48+AQ49</f>
        <v>0</v>
      </c>
      <c r="AR46" s="103">
        <f>AR47+AR48+AR49</f>
        <v>0</v>
      </c>
      <c r="AS46" s="103">
        <f>SUM(AP46:AR46)</f>
        <v>0</v>
      </c>
      <c r="AT46" s="103">
        <f t="shared" si="49"/>
        <v>0</v>
      </c>
      <c r="AU46" s="508"/>
      <c r="AV46" s="103">
        <f t="shared" si="54"/>
        <v>5000</v>
      </c>
      <c r="AW46" s="103">
        <f t="shared" si="36"/>
        <v>50</v>
      </c>
      <c r="AX46" s="508"/>
      <c r="AY46" s="103">
        <f t="shared" si="55"/>
        <v>10000</v>
      </c>
      <c r="AZ46" s="102">
        <f t="shared" si="38"/>
        <v>100</v>
      </c>
      <c r="BB46" s="103">
        <f t="shared" si="39"/>
        <v>0</v>
      </c>
      <c r="BC46" s="103">
        <f t="shared" si="56"/>
        <v>0</v>
      </c>
      <c r="BD46" s="103">
        <f t="shared" si="41"/>
        <v>10000</v>
      </c>
      <c r="BE46" s="93"/>
    </row>
    <row r="47" spans="1:57" ht="24.95" customHeight="1" x14ac:dyDescent="0.2">
      <c r="A47" s="74"/>
      <c r="B47" s="76"/>
      <c r="C47" s="76"/>
      <c r="D47" s="77"/>
      <c r="E47" s="78"/>
      <c r="F47" s="76"/>
      <c r="G47" s="79"/>
      <c r="H47" s="80"/>
      <c r="I47" s="81"/>
      <c r="J47" s="78"/>
      <c r="K47" s="127">
        <v>2</v>
      </c>
      <c r="L47" s="83"/>
      <c r="M47" s="77"/>
      <c r="N47" s="128" t="s">
        <v>54</v>
      </c>
      <c r="O47" s="129">
        <v>4000</v>
      </c>
      <c r="P47" s="117">
        <v>3000</v>
      </c>
      <c r="Q47" s="117">
        <v>3000</v>
      </c>
      <c r="R47" s="117">
        <v>3000</v>
      </c>
      <c r="S47" s="117">
        <v>3000</v>
      </c>
      <c r="T47" s="117"/>
      <c r="U47" s="117"/>
      <c r="V47" s="117"/>
      <c r="W47" s="117">
        <v>1000</v>
      </c>
      <c r="X47" s="117">
        <f>SUM(U47:W47)</f>
        <v>1000</v>
      </c>
      <c r="Y47" s="117">
        <f t="shared" si="23"/>
        <v>33.333333333333336</v>
      </c>
      <c r="Z47" s="508"/>
      <c r="AA47" s="117"/>
      <c r="AB47" s="117"/>
      <c r="AC47" s="117">
        <v>1000</v>
      </c>
      <c r="AD47" s="117">
        <f>SUM(AA47:AC47)</f>
        <v>1000</v>
      </c>
      <c r="AE47" s="117">
        <f t="shared" si="47"/>
        <v>33.333333333333336</v>
      </c>
      <c r="AF47" s="508"/>
      <c r="AG47" s="117">
        <f t="shared" si="27"/>
        <v>2000</v>
      </c>
      <c r="AH47" s="117">
        <f t="shared" si="28"/>
        <v>66.666666666666671</v>
      </c>
      <c r="AI47" s="508"/>
      <c r="AJ47" s="117">
        <v>1000</v>
      </c>
      <c r="AK47" s="117"/>
      <c r="AL47" s="117"/>
      <c r="AM47" s="117">
        <f>SUM(AJ47:AL47)</f>
        <v>1000</v>
      </c>
      <c r="AN47" s="117">
        <f t="shared" si="48"/>
        <v>33.333333333333336</v>
      </c>
      <c r="AO47" s="508"/>
      <c r="AP47" s="117"/>
      <c r="AQ47" s="117"/>
      <c r="AR47" s="117"/>
      <c r="AS47" s="117">
        <f>SUM(AP47:AR47)</f>
        <v>0</v>
      </c>
      <c r="AT47" s="117">
        <f t="shared" si="49"/>
        <v>0</v>
      </c>
      <c r="AU47" s="508"/>
      <c r="AV47" s="117">
        <f t="shared" si="54"/>
        <v>1000</v>
      </c>
      <c r="AW47" s="117">
        <f t="shared" si="36"/>
        <v>33.333333333333336</v>
      </c>
      <c r="AX47" s="508"/>
      <c r="AY47" s="117">
        <f t="shared" si="55"/>
        <v>3000</v>
      </c>
      <c r="AZ47" s="129">
        <f t="shared" si="38"/>
        <v>100</v>
      </c>
      <c r="BB47" s="117">
        <f t="shared" si="39"/>
        <v>0</v>
      </c>
      <c r="BC47" s="117">
        <f t="shared" si="56"/>
        <v>0</v>
      </c>
      <c r="BD47" s="117">
        <f t="shared" si="41"/>
        <v>3000</v>
      </c>
      <c r="BE47" s="93"/>
    </row>
    <row r="48" spans="1:57" ht="24.95" customHeight="1" x14ac:dyDescent="0.2">
      <c r="A48" s="74"/>
      <c r="B48" s="76"/>
      <c r="C48" s="76"/>
      <c r="D48" s="77"/>
      <c r="E48" s="78"/>
      <c r="F48" s="76"/>
      <c r="G48" s="79"/>
      <c r="H48" s="80"/>
      <c r="I48" s="81"/>
      <c r="J48" s="78"/>
      <c r="K48" s="127">
        <v>5</v>
      </c>
      <c r="L48" s="83"/>
      <c r="M48" s="77"/>
      <c r="N48" s="128" t="s">
        <v>55</v>
      </c>
      <c r="O48" s="129">
        <v>2000</v>
      </c>
      <c r="P48" s="117">
        <v>2000</v>
      </c>
      <c r="Q48" s="117">
        <v>2000</v>
      </c>
      <c r="R48" s="117">
        <v>2000</v>
      </c>
      <c r="S48" s="117">
        <v>2000</v>
      </c>
      <c r="T48" s="117"/>
      <c r="U48" s="117"/>
      <c r="V48" s="117"/>
      <c r="W48" s="117">
        <v>1000</v>
      </c>
      <c r="X48" s="117">
        <f>SUM(U48:W48)</f>
        <v>1000</v>
      </c>
      <c r="Y48" s="117">
        <f t="shared" si="23"/>
        <v>50</v>
      </c>
      <c r="Z48" s="508"/>
      <c r="AA48" s="117"/>
      <c r="AB48" s="117"/>
      <c r="AC48" s="117">
        <v>1000</v>
      </c>
      <c r="AD48" s="117">
        <f>SUM(AA48:AC48)</f>
        <v>1000</v>
      </c>
      <c r="AE48" s="117">
        <f t="shared" si="47"/>
        <v>50</v>
      </c>
      <c r="AF48" s="508"/>
      <c r="AG48" s="117">
        <f t="shared" si="27"/>
        <v>2000</v>
      </c>
      <c r="AH48" s="117">
        <f t="shared" si="28"/>
        <v>100</v>
      </c>
      <c r="AI48" s="508"/>
      <c r="AJ48" s="117"/>
      <c r="AK48" s="117"/>
      <c r="AL48" s="117"/>
      <c r="AM48" s="117">
        <f>SUM(AJ48:AL48)</f>
        <v>0</v>
      </c>
      <c r="AN48" s="117">
        <f t="shared" si="48"/>
        <v>0</v>
      </c>
      <c r="AO48" s="508"/>
      <c r="AP48" s="117"/>
      <c r="AQ48" s="117"/>
      <c r="AR48" s="117"/>
      <c r="AS48" s="117">
        <f>SUM(AP48:AR48)</f>
        <v>0</v>
      </c>
      <c r="AT48" s="117">
        <f t="shared" si="49"/>
        <v>0</v>
      </c>
      <c r="AU48" s="508"/>
      <c r="AV48" s="117">
        <f t="shared" si="54"/>
        <v>0</v>
      </c>
      <c r="AW48" s="117">
        <f t="shared" si="36"/>
        <v>0</v>
      </c>
      <c r="AX48" s="508"/>
      <c r="AY48" s="117">
        <f t="shared" si="55"/>
        <v>2000</v>
      </c>
      <c r="AZ48" s="129">
        <f t="shared" si="38"/>
        <v>100</v>
      </c>
      <c r="BB48" s="117">
        <f t="shared" si="39"/>
        <v>0</v>
      </c>
      <c r="BC48" s="117">
        <f t="shared" si="56"/>
        <v>0</v>
      </c>
      <c r="BD48" s="117">
        <f t="shared" si="41"/>
        <v>2000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80"/>
      <c r="I49" s="81"/>
      <c r="J49" s="78"/>
      <c r="K49" s="127">
        <v>7</v>
      </c>
      <c r="L49" s="83"/>
      <c r="M49" s="77"/>
      <c r="N49" s="128" t="s">
        <v>56</v>
      </c>
      <c r="O49" s="129">
        <v>1000</v>
      </c>
      <c r="P49" s="117">
        <v>5000</v>
      </c>
      <c r="Q49" s="117">
        <v>7000</v>
      </c>
      <c r="R49" s="117">
        <v>6000</v>
      </c>
      <c r="S49" s="117">
        <v>5000</v>
      </c>
      <c r="T49" s="117"/>
      <c r="U49" s="117"/>
      <c r="V49" s="117"/>
      <c r="W49" s="117"/>
      <c r="X49" s="117">
        <f>SUM(U49:W49)</f>
        <v>0</v>
      </c>
      <c r="Y49" s="117">
        <f t="shared" si="23"/>
        <v>0</v>
      </c>
      <c r="Z49" s="508"/>
      <c r="AA49" s="117"/>
      <c r="AB49" s="117"/>
      <c r="AC49" s="117">
        <v>1000</v>
      </c>
      <c r="AD49" s="117">
        <f>SUM(AA49:AC49)</f>
        <v>1000</v>
      </c>
      <c r="AE49" s="117">
        <f t="shared" si="47"/>
        <v>20</v>
      </c>
      <c r="AF49" s="508"/>
      <c r="AG49" s="117">
        <f t="shared" si="27"/>
        <v>1000</v>
      </c>
      <c r="AH49" s="117">
        <f t="shared" si="28"/>
        <v>20</v>
      </c>
      <c r="AI49" s="508"/>
      <c r="AJ49" s="117">
        <v>2000</v>
      </c>
      <c r="AK49" s="117">
        <v>2000</v>
      </c>
      <c r="AL49" s="117"/>
      <c r="AM49" s="117">
        <f>SUM(AJ49:AL49)</f>
        <v>4000</v>
      </c>
      <c r="AN49" s="117">
        <f t="shared" si="48"/>
        <v>80</v>
      </c>
      <c r="AO49" s="508"/>
      <c r="AP49" s="117"/>
      <c r="AQ49" s="117"/>
      <c r="AR49" s="117"/>
      <c r="AS49" s="117">
        <f>SUM(AP49:AR49)</f>
        <v>0</v>
      </c>
      <c r="AT49" s="117">
        <f t="shared" si="49"/>
        <v>0</v>
      </c>
      <c r="AU49" s="508"/>
      <c r="AV49" s="117">
        <f t="shared" si="54"/>
        <v>4000</v>
      </c>
      <c r="AW49" s="117">
        <f t="shared" si="36"/>
        <v>80</v>
      </c>
      <c r="AX49" s="508"/>
      <c r="AY49" s="117">
        <f t="shared" si="55"/>
        <v>5000</v>
      </c>
      <c r="AZ49" s="129">
        <f t="shared" si="38"/>
        <v>100</v>
      </c>
      <c r="BB49" s="117">
        <f t="shared" si="39"/>
        <v>0</v>
      </c>
      <c r="BC49" s="117">
        <f t="shared" si="56"/>
        <v>0</v>
      </c>
      <c r="BD49" s="117">
        <f t="shared" si="41"/>
        <v>5000</v>
      </c>
      <c r="BE49" s="93"/>
    </row>
    <row r="50" spans="1:57" ht="24.95" customHeight="1" x14ac:dyDescent="0.2">
      <c r="A50" s="74"/>
      <c r="B50" s="76"/>
      <c r="C50" s="76"/>
      <c r="D50" s="77"/>
      <c r="E50" s="78"/>
      <c r="F50" s="76"/>
      <c r="G50" s="79"/>
      <c r="H50" s="220" t="s">
        <v>71</v>
      </c>
      <c r="I50" s="221"/>
      <c r="J50" s="222"/>
      <c r="K50" s="223"/>
      <c r="L50" s="223"/>
      <c r="M50" s="224"/>
      <c r="N50" s="225" t="s">
        <v>72</v>
      </c>
      <c r="O50" s="226">
        <v>0</v>
      </c>
      <c r="P50" s="227">
        <f>P51</f>
        <v>2000</v>
      </c>
      <c r="Q50" s="227">
        <f t="shared" ref="Q50:R52" si="57">Q51</f>
        <v>2000</v>
      </c>
      <c r="R50" s="227">
        <f t="shared" si="57"/>
        <v>2000</v>
      </c>
      <c r="S50" s="226">
        <f>S51</f>
        <v>2000</v>
      </c>
      <c r="T50" s="227"/>
      <c r="U50" s="227">
        <f t="shared" ref="U50:W52" si="58">U51</f>
        <v>0</v>
      </c>
      <c r="V50" s="227">
        <f t="shared" si="58"/>
        <v>0</v>
      </c>
      <c r="W50" s="227">
        <f t="shared" si="58"/>
        <v>1000</v>
      </c>
      <c r="X50" s="227">
        <f t="shared" ref="X50:X53" si="59">U50+V50+W50</f>
        <v>1000</v>
      </c>
      <c r="Y50" s="227">
        <f t="shared" si="23"/>
        <v>50</v>
      </c>
      <c r="Z50" s="508"/>
      <c r="AA50" s="227">
        <f t="shared" ref="AA50:AC52" si="60">AA51</f>
        <v>0</v>
      </c>
      <c r="AB50" s="227">
        <f t="shared" si="60"/>
        <v>0</v>
      </c>
      <c r="AC50" s="227">
        <f t="shared" si="60"/>
        <v>0</v>
      </c>
      <c r="AD50" s="227">
        <f t="shared" ref="AD50:AD53" si="61">AA50+AB50+AC50</f>
        <v>0</v>
      </c>
      <c r="AE50" s="227">
        <f t="shared" si="47"/>
        <v>0</v>
      </c>
      <c r="AF50" s="508"/>
      <c r="AG50" s="227">
        <f t="shared" si="27"/>
        <v>1000</v>
      </c>
      <c r="AH50" s="227">
        <f t="shared" si="28"/>
        <v>50</v>
      </c>
      <c r="AI50" s="508"/>
      <c r="AJ50" s="227">
        <f t="shared" ref="AJ50:AL52" si="62">AJ51</f>
        <v>1000</v>
      </c>
      <c r="AK50" s="227">
        <f t="shared" si="62"/>
        <v>0</v>
      </c>
      <c r="AL50" s="227">
        <f t="shared" si="62"/>
        <v>0</v>
      </c>
      <c r="AM50" s="227">
        <f t="shared" ref="AM50:AM53" si="63">AJ50+AK50+AL50</f>
        <v>1000</v>
      </c>
      <c r="AN50" s="227">
        <f t="shared" si="48"/>
        <v>50</v>
      </c>
      <c r="AO50" s="508"/>
      <c r="AP50" s="227">
        <f t="shared" ref="AP50:AR52" si="64">AP51</f>
        <v>0</v>
      </c>
      <c r="AQ50" s="227">
        <f t="shared" si="64"/>
        <v>0</v>
      </c>
      <c r="AR50" s="227">
        <f t="shared" si="64"/>
        <v>0</v>
      </c>
      <c r="AS50" s="227">
        <f t="shared" ref="AS50:AS53" si="65">AP50+AQ50+AR50</f>
        <v>0</v>
      </c>
      <c r="AT50" s="227">
        <f t="shared" si="49"/>
        <v>0</v>
      </c>
      <c r="AU50" s="508"/>
      <c r="AV50" s="227">
        <f t="shared" si="54"/>
        <v>1000</v>
      </c>
      <c r="AW50" s="227">
        <f t="shared" si="36"/>
        <v>50</v>
      </c>
      <c r="AX50" s="508"/>
      <c r="AY50" s="227">
        <f t="shared" si="55"/>
        <v>2000</v>
      </c>
      <c r="AZ50" s="227">
        <f t="shared" si="38"/>
        <v>100</v>
      </c>
      <c r="BB50" s="226">
        <f t="shared" si="39"/>
        <v>0</v>
      </c>
      <c r="BC50" s="227">
        <f t="shared" ref="BC50:BC53" si="66">BB50/(S50/100)</f>
        <v>0</v>
      </c>
      <c r="BD50" s="227">
        <f t="shared" si="41"/>
        <v>2000</v>
      </c>
      <c r="BE50" s="93"/>
    </row>
    <row r="51" spans="1:57" ht="24.95" customHeight="1" thickBot="1" x14ac:dyDescent="0.25">
      <c r="A51" s="74"/>
      <c r="B51" s="76"/>
      <c r="C51" s="76"/>
      <c r="D51" s="77"/>
      <c r="E51" s="78"/>
      <c r="F51" s="76"/>
      <c r="G51" s="79"/>
      <c r="H51" s="80"/>
      <c r="I51" s="118">
        <v>2</v>
      </c>
      <c r="J51" s="78"/>
      <c r="K51" s="76"/>
      <c r="L51" s="76"/>
      <c r="M51" s="77"/>
      <c r="N51" s="119" t="s">
        <v>51</v>
      </c>
      <c r="O51" s="120">
        <v>0</v>
      </c>
      <c r="P51" s="189">
        <f>P52</f>
        <v>2000</v>
      </c>
      <c r="Q51" s="189">
        <f t="shared" si="57"/>
        <v>2000</v>
      </c>
      <c r="R51" s="189">
        <f t="shared" si="57"/>
        <v>2000</v>
      </c>
      <c r="S51" s="120">
        <f>S52</f>
        <v>2000</v>
      </c>
      <c r="T51" s="189"/>
      <c r="U51" s="189">
        <f t="shared" si="58"/>
        <v>0</v>
      </c>
      <c r="V51" s="189">
        <f t="shared" si="58"/>
        <v>0</v>
      </c>
      <c r="W51" s="189">
        <f t="shared" si="58"/>
        <v>1000</v>
      </c>
      <c r="X51" s="189">
        <f t="shared" si="59"/>
        <v>1000</v>
      </c>
      <c r="Y51" s="189">
        <f t="shared" si="23"/>
        <v>50</v>
      </c>
      <c r="Z51" s="508"/>
      <c r="AA51" s="189">
        <f t="shared" si="60"/>
        <v>0</v>
      </c>
      <c r="AB51" s="189">
        <f t="shared" si="60"/>
        <v>0</v>
      </c>
      <c r="AC51" s="189">
        <f t="shared" si="60"/>
        <v>0</v>
      </c>
      <c r="AD51" s="189">
        <f t="shared" si="61"/>
        <v>0</v>
      </c>
      <c r="AE51" s="189">
        <f t="shared" si="47"/>
        <v>0</v>
      </c>
      <c r="AF51" s="508"/>
      <c r="AG51" s="189">
        <f t="shared" si="27"/>
        <v>1000</v>
      </c>
      <c r="AH51" s="189">
        <f t="shared" si="28"/>
        <v>50</v>
      </c>
      <c r="AI51" s="508"/>
      <c r="AJ51" s="189">
        <f t="shared" si="62"/>
        <v>1000</v>
      </c>
      <c r="AK51" s="189">
        <f t="shared" si="62"/>
        <v>0</v>
      </c>
      <c r="AL51" s="189">
        <f t="shared" si="62"/>
        <v>0</v>
      </c>
      <c r="AM51" s="189">
        <f t="shared" si="63"/>
        <v>1000</v>
      </c>
      <c r="AN51" s="189">
        <f t="shared" si="48"/>
        <v>50</v>
      </c>
      <c r="AO51" s="508"/>
      <c r="AP51" s="189">
        <f t="shared" si="64"/>
        <v>0</v>
      </c>
      <c r="AQ51" s="189">
        <f t="shared" si="64"/>
        <v>0</v>
      </c>
      <c r="AR51" s="189">
        <f t="shared" si="64"/>
        <v>0</v>
      </c>
      <c r="AS51" s="189">
        <f t="shared" si="65"/>
        <v>0</v>
      </c>
      <c r="AT51" s="189">
        <f t="shared" si="49"/>
        <v>0</v>
      </c>
      <c r="AU51" s="508"/>
      <c r="AV51" s="189">
        <f t="shared" si="54"/>
        <v>1000</v>
      </c>
      <c r="AW51" s="189">
        <f t="shared" si="36"/>
        <v>50</v>
      </c>
      <c r="AX51" s="508"/>
      <c r="AY51" s="189">
        <f t="shared" si="55"/>
        <v>2000</v>
      </c>
      <c r="AZ51" s="189">
        <f t="shared" si="38"/>
        <v>100</v>
      </c>
      <c r="BB51" s="120">
        <f t="shared" si="39"/>
        <v>0</v>
      </c>
      <c r="BC51" s="189">
        <f t="shared" si="66"/>
        <v>0</v>
      </c>
      <c r="BD51" s="189">
        <f t="shared" si="41"/>
        <v>2000</v>
      </c>
      <c r="BE51" s="93"/>
    </row>
    <row r="52" spans="1:57" ht="24.95" customHeight="1" thickBot="1" x14ac:dyDescent="0.25">
      <c r="A52" s="74"/>
      <c r="B52" s="76"/>
      <c r="C52" s="76"/>
      <c r="D52" s="77"/>
      <c r="E52" s="78"/>
      <c r="F52" s="76"/>
      <c r="G52" s="79"/>
      <c r="H52" s="191"/>
      <c r="I52" s="192"/>
      <c r="J52" s="124" t="s">
        <v>60</v>
      </c>
      <c r="K52" s="178"/>
      <c r="L52" s="178"/>
      <c r="M52" s="179"/>
      <c r="N52" s="101" t="s">
        <v>61</v>
      </c>
      <c r="O52" s="102" t="e">
        <f>SUM(#REF!)</f>
        <v>#REF!</v>
      </c>
      <c r="P52" s="193">
        <f>P53</f>
        <v>2000</v>
      </c>
      <c r="Q52" s="193">
        <f t="shared" si="57"/>
        <v>2000</v>
      </c>
      <c r="R52" s="193">
        <f t="shared" si="57"/>
        <v>2000</v>
      </c>
      <c r="S52" s="102">
        <f>S53</f>
        <v>2000</v>
      </c>
      <c r="T52" s="193"/>
      <c r="U52" s="193">
        <f>U53</f>
        <v>0</v>
      </c>
      <c r="V52" s="193">
        <f t="shared" si="58"/>
        <v>0</v>
      </c>
      <c r="W52" s="193">
        <f t="shared" si="58"/>
        <v>1000</v>
      </c>
      <c r="X52" s="193">
        <f t="shared" si="59"/>
        <v>1000</v>
      </c>
      <c r="Y52" s="86">
        <f t="shared" si="23"/>
        <v>50</v>
      </c>
      <c r="Z52" s="508"/>
      <c r="AA52" s="193">
        <f>AA53</f>
        <v>0</v>
      </c>
      <c r="AB52" s="193">
        <f t="shared" si="60"/>
        <v>0</v>
      </c>
      <c r="AC52" s="193">
        <f t="shared" si="60"/>
        <v>0</v>
      </c>
      <c r="AD52" s="193">
        <f t="shared" si="61"/>
        <v>0</v>
      </c>
      <c r="AE52" s="170">
        <f t="shared" si="47"/>
        <v>0</v>
      </c>
      <c r="AF52" s="508"/>
      <c r="AG52" s="193">
        <f t="shared" si="27"/>
        <v>1000</v>
      </c>
      <c r="AH52" s="193">
        <f t="shared" si="28"/>
        <v>50</v>
      </c>
      <c r="AI52" s="508"/>
      <c r="AJ52" s="193">
        <f>AJ53</f>
        <v>1000</v>
      </c>
      <c r="AK52" s="193">
        <f t="shared" si="62"/>
        <v>0</v>
      </c>
      <c r="AL52" s="193">
        <f t="shared" si="62"/>
        <v>0</v>
      </c>
      <c r="AM52" s="193">
        <f t="shared" si="63"/>
        <v>1000</v>
      </c>
      <c r="AN52" s="170">
        <f t="shared" si="48"/>
        <v>50</v>
      </c>
      <c r="AO52" s="508"/>
      <c r="AP52" s="193">
        <f>AP53</f>
        <v>0</v>
      </c>
      <c r="AQ52" s="193">
        <f t="shared" si="64"/>
        <v>0</v>
      </c>
      <c r="AR52" s="193">
        <f t="shared" si="64"/>
        <v>0</v>
      </c>
      <c r="AS52" s="193">
        <f t="shared" si="65"/>
        <v>0</v>
      </c>
      <c r="AT52" s="170">
        <f t="shared" si="49"/>
        <v>0</v>
      </c>
      <c r="AU52" s="508"/>
      <c r="AV52" s="193">
        <f t="shared" si="54"/>
        <v>1000</v>
      </c>
      <c r="AW52" s="86">
        <f t="shared" si="36"/>
        <v>50</v>
      </c>
      <c r="AX52" s="508"/>
      <c r="AY52" s="193">
        <f t="shared" si="55"/>
        <v>2000</v>
      </c>
      <c r="AZ52" s="193">
        <f t="shared" si="38"/>
        <v>100</v>
      </c>
      <c r="BB52" s="102">
        <f t="shared" si="39"/>
        <v>0</v>
      </c>
      <c r="BC52" s="193">
        <f t="shared" si="66"/>
        <v>0</v>
      </c>
      <c r="BD52" s="193">
        <f t="shared" si="41"/>
        <v>2000</v>
      </c>
      <c r="BE52" s="93"/>
    </row>
    <row r="53" spans="1:57" ht="24.95" customHeight="1" thickBot="1" x14ac:dyDescent="0.25">
      <c r="A53" s="74"/>
      <c r="B53" s="76"/>
      <c r="C53" s="76"/>
      <c r="D53" s="77"/>
      <c r="E53" s="78"/>
      <c r="F53" s="76"/>
      <c r="G53" s="79"/>
      <c r="H53" s="80"/>
      <c r="I53" s="81"/>
      <c r="J53" s="78"/>
      <c r="K53" s="127">
        <v>1</v>
      </c>
      <c r="L53" s="83"/>
      <c r="M53" s="77"/>
      <c r="N53" s="128" t="s">
        <v>62</v>
      </c>
      <c r="O53" s="129" t="e">
        <f>SUM(#REF!)</f>
        <v>#REF!</v>
      </c>
      <c r="P53" s="117">
        <v>2000</v>
      </c>
      <c r="Q53" s="117">
        <v>2000</v>
      </c>
      <c r="R53" s="117">
        <v>2000</v>
      </c>
      <c r="S53" s="529">
        <v>2000</v>
      </c>
      <c r="T53" s="529"/>
      <c r="U53" s="529"/>
      <c r="V53" s="529"/>
      <c r="W53" s="529">
        <v>1000</v>
      </c>
      <c r="X53" s="529">
        <f t="shared" si="59"/>
        <v>1000</v>
      </c>
      <c r="Y53" s="530">
        <f t="shared" si="23"/>
        <v>50</v>
      </c>
      <c r="Z53" s="531"/>
      <c r="AA53" s="529"/>
      <c r="AB53" s="529"/>
      <c r="AC53" s="529"/>
      <c r="AD53" s="529">
        <f t="shared" si="61"/>
        <v>0</v>
      </c>
      <c r="AE53" s="532">
        <f t="shared" si="47"/>
        <v>0</v>
      </c>
      <c r="AF53" s="531"/>
      <c r="AG53" s="529">
        <f t="shared" si="27"/>
        <v>1000</v>
      </c>
      <c r="AH53" s="529">
        <f t="shared" si="28"/>
        <v>50</v>
      </c>
      <c r="AI53" s="531"/>
      <c r="AJ53" s="529">
        <v>1000</v>
      </c>
      <c r="AK53" s="529"/>
      <c r="AL53" s="529"/>
      <c r="AM53" s="529">
        <f t="shared" si="63"/>
        <v>1000</v>
      </c>
      <c r="AN53" s="532">
        <f t="shared" si="48"/>
        <v>50</v>
      </c>
      <c r="AO53" s="531"/>
      <c r="AP53" s="529"/>
      <c r="AQ53" s="529"/>
      <c r="AR53" s="529"/>
      <c r="AS53" s="529">
        <f t="shared" si="65"/>
        <v>0</v>
      </c>
      <c r="AT53" s="532">
        <f t="shared" si="49"/>
        <v>0</v>
      </c>
      <c r="AU53" s="531"/>
      <c r="AV53" s="529">
        <f t="shared" si="54"/>
        <v>1000</v>
      </c>
      <c r="AW53" s="530">
        <f t="shared" si="36"/>
        <v>50</v>
      </c>
      <c r="AX53" s="531"/>
      <c r="AY53" s="529">
        <f t="shared" si="55"/>
        <v>2000</v>
      </c>
      <c r="AZ53" s="533">
        <f t="shared" si="38"/>
        <v>100</v>
      </c>
      <c r="BB53" s="117">
        <f t="shared" si="39"/>
        <v>0</v>
      </c>
      <c r="BC53" s="117">
        <f t="shared" si="66"/>
        <v>0</v>
      </c>
      <c r="BD53" s="117">
        <f t="shared" si="41"/>
        <v>2000</v>
      </c>
      <c r="BE53" s="93"/>
    </row>
    <row r="54" spans="1:57" ht="24.95" customHeight="1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:57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:57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:57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</sheetData>
  <mergeCells count="35">
    <mergeCell ref="BB8:BC9"/>
    <mergeCell ref="P9:P10"/>
    <mergeCell ref="Q9:Q10"/>
    <mergeCell ref="R9:R10"/>
    <mergeCell ref="E5:N5"/>
    <mergeCell ref="AG8:AH9"/>
    <mergeCell ref="AJ8:AJ10"/>
    <mergeCell ref="AK8:AK10"/>
    <mergeCell ref="AL8:AL10"/>
    <mergeCell ref="AM8:AN9"/>
    <mergeCell ref="X8:Y9"/>
    <mergeCell ref="AA8:AA10"/>
    <mergeCell ref="AB8:AB10"/>
    <mergeCell ref="AC8:AC10"/>
    <mergeCell ref="AD8:AE9"/>
    <mergeCell ref="AP8:AP10"/>
    <mergeCell ref="A1:S1"/>
    <mergeCell ref="A2:S2"/>
    <mergeCell ref="U8:U10"/>
    <mergeCell ref="V8:V10"/>
    <mergeCell ref="W8:W10"/>
    <mergeCell ref="A3:S3"/>
    <mergeCell ref="A7:S7"/>
    <mergeCell ref="A8:D9"/>
    <mergeCell ref="E8:H9"/>
    <mergeCell ref="I8:I10"/>
    <mergeCell ref="J8:M9"/>
    <mergeCell ref="N8:N10"/>
    <mergeCell ref="Q8:R8"/>
    <mergeCell ref="S8:S10"/>
    <mergeCell ref="AQ8:AQ10"/>
    <mergeCell ref="AR8:AR10"/>
    <mergeCell ref="AS8:AT9"/>
    <mergeCell ref="AV8:AW9"/>
    <mergeCell ref="AY8:AZ9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04"/>
  <sheetViews>
    <sheetView zoomScale="85" workbookViewId="0">
      <pane xSplit="17" ySplit="12" topLeftCell="S14" activePane="bottomRight" state="frozen"/>
      <selection activeCell="E26" sqref="E26"/>
      <selection pane="topRight" activeCell="E26" sqref="E26"/>
      <selection pane="bottomLeft" activeCell="E26" sqref="E26"/>
      <selection pane="bottomRight" activeCell="C22" sqref="C22"/>
    </sheetView>
  </sheetViews>
  <sheetFormatPr defaultRowHeight="12.75" x14ac:dyDescent="0.2"/>
  <cols>
    <col min="1" max="3" width="4" style="38" customWidth="1"/>
    <col min="4" max="4" width="6.710937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3" style="36" customWidth="1"/>
    <col min="21" max="21" width="14" style="36" customWidth="1"/>
    <col min="22" max="22" width="14.140625" style="36" customWidth="1"/>
    <col min="23" max="23" width="14.5703125" style="36" customWidth="1"/>
    <col min="24" max="24" width="13.85546875" style="36" customWidth="1"/>
    <col min="25" max="25" width="8.140625" style="36" customWidth="1"/>
    <col min="26" max="26" width="3.42578125" style="36" customWidth="1"/>
    <col min="27" max="28" width="13.140625" style="36" customWidth="1"/>
    <col min="29" max="29" width="14" style="36" customWidth="1"/>
    <col min="30" max="30" width="14.85546875" style="36" customWidth="1"/>
    <col min="31" max="31" width="8.85546875" style="36" customWidth="1"/>
    <col min="32" max="32" width="2.42578125" style="36" customWidth="1"/>
    <col min="33" max="33" width="13.85546875" style="36" customWidth="1"/>
    <col min="34" max="34" width="8.7109375" style="36" customWidth="1"/>
    <col min="35" max="35" width="3" style="36" customWidth="1"/>
    <col min="36" max="36" width="13.7109375" style="36" customWidth="1"/>
    <col min="37" max="37" width="14.42578125" style="36" customWidth="1"/>
    <col min="38" max="38" width="14.5703125" style="36" customWidth="1"/>
    <col min="39" max="39" width="13.28515625" style="36" customWidth="1"/>
    <col min="40" max="40" width="8.28515625" style="36" customWidth="1"/>
    <col min="41" max="41" width="3.42578125" style="36" customWidth="1"/>
    <col min="42" max="42" width="12.5703125" style="36" customWidth="1"/>
    <col min="43" max="43" width="12" style="36" customWidth="1"/>
    <col min="44" max="44" width="13.7109375" style="36" customWidth="1"/>
    <col min="45" max="45" width="13.28515625" style="36" customWidth="1"/>
    <col min="46" max="46" width="7" style="36" customWidth="1"/>
    <col min="47" max="47" width="4.140625" style="36" customWidth="1"/>
    <col min="48" max="48" width="13.85546875" style="36" customWidth="1"/>
    <col min="49" max="49" width="7.7109375" style="36" customWidth="1"/>
    <col min="50" max="50" width="3.28515625" style="36" customWidth="1"/>
    <col min="51" max="51" width="15.7109375" style="36" customWidth="1"/>
    <col min="52" max="52" width="9.425781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22.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4.75" customHeight="1" x14ac:dyDescent="0.25">
      <c r="A5" s="383" t="s">
        <v>172</v>
      </c>
      <c r="B5" s="383"/>
      <c r="C5" s="383"/>
      <c r="D5" s="383" t="s">
        <v>174</v>
      </c>
      <c r="E5" s="574" t="s">
        <v>80</v>
      </c>
      <c r="F5" s="574"/>
      <c r="G5" s="574"/>
      <c r="H5" s="574"/>
      <c r="I5" s="574"/>
      <c r="J5" s="574"/>
      <c r="K5" s="574"/>
      <c r="L5" s="574"/>
      <c r="M5" s="574"/>
      <c r="N5" s="574"/>
      <c r="O5" s="384"/>
      <c r="P5" s="385"/>
      <c r="Q5" s="385"/>
      <c r="R5" s="385"/>
      <c r="S5" s="385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33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451" t="s">
        <v>37</v>
      </c>
      <c r="AT10" s="452" t="s">
        <v>38</v>
      </c>
      <c r="AU10" s="453"/>
      <c r="AV10" s="454" t="s">
        <v>37</v>
      </c>
      <c r="AW10" s="452" t="s">
        <v>38</v>
      </c>
      <c r="AX10" s="453"/>
      <c r="AY10" s="455" t="s">
        <v>37</v>
      </c>
      <c r="AZ10" s="452" t="s">
        <v>38</v>
      </c>
      <c r="BA10" s="52"/>
      <c r="BB10" s="57" t="s">
        <v>37</v>
      </c>
      <c r="BC10" s="58" t="s">
        <v>38</v>
      </c>
      <c r="BD10" s="59"/>
    </row>
    <row r="11" spans="1:57" ht="24.95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14842000</v>
      </c>
      <c r="T11" s="72"/>
      <c r="U11" s="72">
        <f t="shared" ref="U11:W14" si="0">U12</f>
        <v>1632000</v>
      </c>
      <c r="V11" s="72">
        <f t="shared" si="0"/>
        <v>1129000</v>
      </c>
      <c r="W11" s="72">
        <f t="shared" si="0"/>
        <v>1124000</v>
      </c>
      <c r="X11" s="72">
        <f t="shared" ref="X11:X13" si="1">U11+V11+W11</f>
        <v>3885000</v>
      </c>
      <c r="Y11" s="72">
        <f>X11/(S11/100)</f>
        <v>26.175717558280557</v>
      </c>
      <c r="Z11" s="73"/>
      <c r="AA11" s="72">
        <f t="shared" ref="AA11:AC14" si="2">AA12</f>
        <v>1523500</v>
      </c>
      <c r="AB11" s="72">
        <f t="shared" si="2"/>
        <v>1524000</v>
      </c>
      <c r="AC11" s="72">
        <f t="shared" si="2"/>
        <v>1570500</v>
      </c>
      <c r="AD11" s="72">
        <f t="shared" ref="AD11:AD13" si="3">AA11+AB11+AC11</f>
        <v>4618000</v>
      </c>
      <c r="AE11" s="72">
        <f>AD11/(S11/100)</f>
        <v>31.114405066702602</v>
      </c>
      <c r="AF11" s="73"/>
      <c r="AG11" s="72">
        <f t="shared" ref="AG11:AG13" si="4">X11+AD11</f>
        <v>8503000</v>
      </c>
      <c r="AH11" s="72">
        <f>AG11/(S11/100)</f>
        <v>57.290122624983155</v>
      </c>
      <c r="AI11" s="73"/>
      <c r="AJ11" s="72">
        <f t="shared" ref="AJ11:AL14" si="5">AJ12</f>
        <v>1411000</v>
      </c>
      <c r="AK11" s="72">
        <f t="shared" si="5"/>
        <v>1351500</v>
      </c>
      <c r="AL11" s="72">
        <f t="shared" si="5"/>
        <v>1393500</v>
      </c>
      <c r="AM11" s="72">
        <f t="shared" ref="AM11:AM13" si="6">AJ11+AK11+AL11</f>
        <v>4156000</v>
      </c>
      <c r="AN11" s="72">
        <f>AM11/(S11/100)</f>
        <v>28.001617032744914</v>
      </c>
      <c r="AO11" s="73"/>
      <c r="AP11" s="72">
        <f t="shared" ref="AP11:AR14" si="7">AP12</f>
        <v>629000</v>
      </c>
      <c r="AQ11" s="72">
        <f t="shared" si="7"/>
        <v>497500</v>
      </c>
      <c r="AR11" s="72">
        <f t="shared" si="7"/>
        <v>1056500</v>
      </c>
      <c r="AS11" s="72">
        <f t="shared" ref="AS11:AS13" si="8">AP11+AQ11+AR11</f>
        <v>2183000</v>
      </c>
      <c r="AT11" s="72">
        <f>AS11/(S11/100)</f>
        <v>14.708260342271931</v>
      </c>
      <c r="AU11" s="73"/>
      <c r="AV11" s="72">
        <f t="shared" ref="AV11:AV13" si="9">AM11+AS11</f>
        <v>6339000</v>
      </c>
      <c r="AW11" s="72">
        <f>AV11/(S11/100)</f>
        <v>42.709877375016845</v>
      </c>
      <c r="AX11" s="73"/>
      <c r="AY11" s="72">
        <f>AG11+AV11</f>
        <v>14842000</v>
      </c>
      <c r="AZ11" s="72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14842000</v>
      </c>
    </row>
    <row r="12" spans="1:57" ht="24.95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P13+#REF!+#REF!+#REF!+#REF!</f>
        <v>#REF!</v>
      </c>
      <c r="Q12" s="86" t="e">
        <f>Q13+#REF!+#REF!+#REF!+#REF!</f>
        <v>#REF!</v>
      </c>
      <c r="R12" s="87" t="e">
        <f>#REF!+R13+#REF!+#REF!+#REF!</f>
        <v>#REF!</v>
      </c>
      <c r="S12" s="86">
        <f>S13</f>
        <v>14842000</v>
      </c>
      <c r="T12" s="86"/>
      <c r="U12" s="86">
        <f t="shared" si="0"/>
        <v>1632000</v>
      </c>
      <c r="V12" s="86">
        <f t="shared" si="0"/>
        <v>1129000</v>
      </c>
      <c r="W12" s="86">
        <f t="shared" si="0"/>
        <v>1124000</v>
      </c>
      <c r="X12" s="86">
        <f t="shared" si="1"/>
        <v>3885000</v>
      </c>
      <c r="Y12" s="86">
        <f t="shared" ref="Y12:Y13" si="13">X12/(S12/100)</f>
        <v>26.175717558280557</v>
      </c>
      <c r="AA12" s="86">
        <f t="shared" si="2"/>
        <v>1523500</v>
      </c>
      <c r="AB12" s="86">
        <f t="shared" si="2"/>
        <v>1524000</v>
      </c>
      <c r="AC12" s="86">
        <f t="shared" si="2"/>
        <v>1570500</v>
      </c>
      <c r="AD12" s="86">
        <f t="shared" si="3"/>
        <v>4618000</v>
      </c>
      <c r="AE12" s="86">
        <f t="shared" ref="AE12:AE13" si="14">AD12/(S12/100)</f>
        <v>31.114405066702602</v>
      </c>
      <c r="AG12" s="86">
        <f t="shared" si="4"/>
        <v>8503000</v>
      </c>
      <c r="AH12" s="86">
        <f t="shared" ref="AH12:AH13" si="15">AG12/(S12/100)</f>
        <v>57.290122624983155</v>
      </c>
      <c r="AJ12" s="86">
        <f t="shared" si="5"/>
        <v>1411000</v>
      </c>
      <c r="AK12" s="86">
        <f t="shared" si="5"/>
        <v>1351500</v>
      </c>
      <c r="AL12" s="86">
        <f t="shared" si="5"/>
        <v>1393500</v>
      </c>
      <c r="AM12" s="86">
        <f t="shared" si="6"/>
        <v>4156000</v>
      </c>
      <c r="AN12" s="86">
        <f t="shared" ref="AN12:AN13" si="16">AM12/(S12/100)</f>
        <v>28.001617032744914</v>
      </c>
      <c r="AP12" s="86">
        <f t="shared" si="7"/>
        <v>629000</v>
      </c>
      <c r="AQ12" s="86">
        <f t="shared" si="7"/>
        <v>497500</v>
      </c>
      <c r="AR12" s="86">
        <f t="shared" si="7"/>
        <v>1056500</v>
      </c>
      <c r="AS12" s="86">
        <f t="shared" si="8"/>
        <v>2183000</v>
      </c>
      <c r="AT12" s="86">
        <f t="shared" ref="AT12:AT13" si="17">AS12/(S12/100)</f>
        <v>14.708260342271931</v>
      </c>
      <c r="AV12" s="86">
        <f t="shared" si="9"/>
        <v>6339000</v>
      </c>
      <c r="AW12" s="86">
        <f t="shared" ref="AW12:AW13" si="18">AV12/(S12/100)</f>
        <v>42.709877375016845</v>
      </c>
      <c r="AY12" s="86">
        <f t="shared" ref="AY12:AY13" si="19">AG12+AV12</f>
        <v>14842000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14842000</v>
      </c>
    </row>
    <row r="13" spans="1:57" ht="33.75" customHeight="1" x14ac:dyDescent="0.2">
      <c r="A13" s="74"/>
      <c r="B13" s="76"/>
      <c r="C13" s="88" t="s">
        <v>41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89" t="s">
        <v>42</v>
      </c>
      <c r="O13" s="90">
        <v>81326000</v>
      </c>
      <c r="P13" s="91" t="e">
        <f>#REF!+#REF!+#REF!+#REF!+#REF!+P14+#REF!+#REF!</f>
        <v>#REF!</v>
      </c>
      <c r="Q13" s="91" t="e">
        <f>#REF!+#REF!+#REF!+#REF!+#REF!+Q14+#REF!+#REF!</f>
        <v>#REF!</v>
      </c>
      <c r="R13" s="91" t="e">
        <f>#REF!+#REF!+#REF!+#REF!+#REF!+R14+#REF!+#REF!</f>
        <v>#REF!</v>
      </c>
      <c r="S13" s="91">
        <f>S14</f>
        <v>14842000</v>
      </c>
      <c r="T13" s="91"/>
      <c r="U13" s="91">
        <f t="shared" si="0"/>
        <v>1632000</v>
      </c>
      <c r="V13" s="91">
        <f t="shared" si="0"/>
        <v>1129000</v>
      </c>
      <c r="W13" s="91">
        <f t="shared" si="0"/>
        <v>1124000</v>
      </c>
      <c r="X13" s="91">
        <f t="shared" si="1"/>
        <v>3885000</v>
      </c>
      <c r="Y13" s="91">
        <f t="shared" si="13"/>
        <v>26.175717558280557</v>
      </c>
      <c r="Z13" s="92"/>
      <c r="AA13" s="91">
        <f t="shared" si="2"/>
        <v>1523500</v>
      </c>
      <c r="AB13" s="91">
        <f t="shared" si="2"/>
        <v>1524000</v>
      </c>
      <c r="AC13" s="91">
        <f t="shared" si="2"/>
        <v>1570500</v>
      </c>
      <c r="AD13" s="91">
        <f t="shared" si="3"/>
        <v>4618000</v>
      </c>
      <c r="AE13" s="91">
        <f t="shared" si="14"/>
        <v>31.114405066702602</v>
      </c>
      <c r="AF13" s="92"/>
      <c r="AG13" s="91">
        <f t="shared" si="4"/>
        <v>8503000</v>
      </c>
      <c r="AH13" s="91">
        <f t="shared" si="15"/>
        <v>57.290122624983155</v>
      </c>
      <c r="AI13" s="92"/>
      <c r="AJ13" s="91">
        <f t="shared" si="5"/>
        <v>1411000</v>
      </c>
      <c r="AK13" s="91">
        <f t="shared" si="5"/>
        <v>1351500</v>
      </c>
      <c r="AL13" s="91">
        <f t="shared" si="5"/>
        <v>1393500</v>
      </c>
      <c r="AM13" s="91">
        <f t="shared" si="6"/>
        <v>4156000</v>
      </c>
      <c r="AN13" s="91">
        <f t="shared" si="16"/>
        <v>28.001617032744914</v>
      </c>
      <c r="AO13" s="92"/>
      <c r="AP13" s="91">
        <f t="shared" si="7"/>
        <v>629000</v>
      </c>
      <c r="AQ13" s="91">
        <f t="shared" si="7"/>
        <v>497500</v>
      </c>
      <c r="AR13" s="91">
        <f t="shared" si="7"/>
        <v>1056500</v>
      </c>
      <c r="AS13" s="91">
        <f t="shared" si="8"/>
        <v>2183000</v>
      </c>
      <c r="AT13" s="91">
        <f t="shared" si="17"/>
        <v>14.708260342271931</v>
      </c>
      <c r="AU13" s="92"/>
      <c r="AV13" s="91">
        <f t="shared" si="9"/>
        <v>6339000</v>
      </c>
      <c r="AW13" s="91">
        <f t="shared" si="18"/>
        <v>42.709877375016845</v>
      </c>
      <c r="AX13" s="92"/>
      <c r="AY13" s="91">
        <f t="shared" si="19"/>
        <v>14842000</v>
      </c>
      <c r="AZ13" s="91">
        <f t="shared" si="20"/>
        <v>100</v>
      </c>
      <c r="BA13" s="92"/>
      <c r="BB13" s="90">
        <f t="shared" si="10"/>
        <v>0</v>
      </c>
      <c r="BC13" s="91">
        <f t="shared" si="11"/>
        <v>0</v>
      </c>
      <c r="BD13" s="91">
        <f t="shared" si="12"/>
        <v>14842000</v>
      </c>
      <c r="BE13" s="93"/>
    </row>
    <row r="14" spans="1:57" ht="24.95" customHeight="1" x14ac:dyDescent="0.2">
      <c r="A14" s="228"/>
      <c r="B14" s="229"/>
      <c r="C14" s="229"/>
      <c r="D14" s="439" t="s">
        <v>79</v>
      </c>
      <c r="E14" s="440"/>
      <c r="F14" s="441"/>
      <c r="G14" s="442"/>
      <c r="H14" s="443"/>
      <c r="I14" s="444"/>
      <c r="J14" s="440"/>
      <c r="K14" s="445"/>
      <c r="L14" s="446"/>
      <c r="M14" s="447"/>
      <c r="N14" s="448" t="s">
        <v>80</v>
      </c>
      <c r="O14" s="449">
        <v>9943000</v>
      </c>
      <c r="P14" s="450">
        <f>P15</f>
        <v>14842000</v>
      </c>
      <c r="Q14" s="450">
        <f t="shared" ref="P14:W16" si="21">Q15</f>
        <v>15988000</v>
      </c>
      <c r="R14" s="450">
        <f t="shared" si="21"/>
        <v>17194000</v>
      </c>
      <c r="S14" s="450">
        <f>S15</f>
        <v>14842000</v>
      </c>
      <c r="T14" s="450"/>
      <c r="U14" s="450">
        <f t="shared" si="0"/>
        <v>1632000</v>
      </c>
      <c r="V14" s="450">
        <f t="shared" si="0"/>
        <v>1129000</v>
      </c>
      <c r="W14" s="450">
        <f t="shared" si="0"/>
        <v>1124000</v>
      </c>
      <c r="X14" s="450">
        <f t="shared" ref="X14:X53" si="22">U14+V14+W14</f>
        <v>3885000</v>
      </c>
      <c r="Y14" s="450">
        <f t="shared" ref="Y14:Y23" si="23">X14/(S14/100)</f>
        <v>26.175717558280557</v>
      </c>
      <c r="Z14" s="438"/>
      <c r="AA14" s="450">
        <f t="shared" si="2"/>
        <v>1523500</v>
      </c>
      <c r="AB14" s="450">
        <f t="shared" si="2"/>
        <v>1524000</v>
      </c>
      <c r="AC14" s="450">
        <f t="shared" si="2"/>
        <v>1570500</v>
      </c>
      <c r="AD14" s="450">
        <f t="shared" ref="AD14:AD53" si="24">AA14+AB14+AC14</f>
        <v>4618000</v>
      </c>
      <c r="AE14" s="450">
        <f t="shared" ref="AE14:AE53" si="25">AD14/(S14/100)</f>
        <v>31.114405066702602</v>
      </c>
      <c r="AF14" s="438"/>
      <c r="AG14" s="450">
        <f t="shared" ref="AG14:AG23" si="26">X14+AD14</f>
        <v>8503000</v>
      </c>
      <c r="AH14" s="450">
        <f t="shared" ref="AH14:AH23" si="27">AG14/(S14/100)</f>
        <v>57.290122624983155</v>
      </c>
      <c r="AI14" s="438"/>
      <c r="AJ14" s="450">
        <f t="shared" si="5"/>
        <v>1411000</v>
      </c>
      <c r="AK14" s="450">
        <f t="shared" si="5"/>
        <v>1351500</v>
      </c>
      <c r="AL14" s="450">
        <f t="shared" si="5"/>
        <v>1393500</v>
      </c>
      <c r="AM14" s="450">
        <f t="shared" ref="AM14:AM53" si="28">AJ14+AK14+AL14</f>
        <v>4156000</v>
      </c>
      <c r="AN14" s="450">
        <f t="shared" ref="AN14:AN53" si="29">AM14/(S14/100)</f>
        <v>28.001617032744914</v>
      </c>
      <c r="AO14" s="438"/>
      <c r="AP14" s="450">
        <f t="shared" si="7"/>
        <v>629000</v>
      </c>
      <c r="AQ14" s="450">
        <f t="shared" si="7"/>
        <v>497500</v>
      </c>
      <c r="AR14" s="450">
        <f t="shared" si="7"/>
        <v>1056500</v>
      </c>
      <c r="AS14" s="450">
        <f t="shared" ref="AS14:AS53" si="30">AP14+AQ14+AR14</f>
        <v>2183000</v>
      </c>
      <c r="AT14" s="450">
        <f t="shared" ref="AT14:AT53" si="31">AS14/(S14/100)</f>
        <v>14.708260342271931</v>
      </c>
      <c r="AU14" s="438"/>
      <c r="AV14" s="450">
        <f t="shared" ref="AV14:AV53" si="32">AM14+AS14</f>
        <v>6339000</v>
      </c>
      <c r="AW14" s="450">
        <f t="shared" ref="AW14:AW23" si="33">AV14/(S14/100)</f>
        <v>42.709877375016845</v>
      </c>
      <c r="AX14" s="438"/>
      <c r="AY14" s="450">
        <f t="shared" ref="AY14:AY53" si="34">AG14+AV14</f>
        <v>14842000</v>
      </c>
      <c r="AZ14" s="450">
        <f t="shared" ref="AZ14:AZ23" si="35">AY14/(S14/100)</f>
        <v>100</v>
      </c>
      <c r="BB14" s="232">
        <f t="shared" ref="BB14:BB37" si="36">S14-AY14</f>
        <v>0</v>
      </c>
      <c r="BC14" s="233">
        <f t="shared" ref="BC14:BC41" si="37">BB14/(S14/100)</f>
        <v>0</v>
      </c>
      <c r="BD14" s="233">
        <f t="shared" ref="BD14:BD37" si="38">S14-BB14</f>
        <v>14842000</v>
      </c>
      <c r="BE14" s="93"/>
    </row>
    <row r="15" spans="1:57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9943000</v>
      </c>
      <c r="P15" s="99">
        <f t="shared" si="21"/>
        <v>14842000</v>
      </c>
      <c r="Q15" s="86">
        <f t="shared" si="21"/>
        <v>15988000</v>
      </c>
      <c r="R15" s="87">
        <f t="shared" si="21"/>
        <v>17194000</v>
      </c>
      <c r="S15" s="99">
        <f t="shared" si="21"/>
        <v>14842000</v>
      </c>
      <c r="T15" s="99"/>
      <c r="U15" s="99">
        <f t="shared" si="21"/>
        <v>1632000</v>
      </c>
      <c r="V15" s="99">
        <f t="shared" si="21"/>
        <v>1129000</v>
      </c>
      <c r="W15" s="99">
        <f t="shared" si="21"/>
        <v>1124000</v>
      </c>
      <c r="X15" s="99">
        <f t="shared" si="22"/>
        <v>3885000</v>
      </c>
      <c r="Y15" s="99">
        <f t="shared" si="23"/>
        <v>26.175717558280557</v>
      </c>
      <c r="AA15" s="99">
        <f t="shared" ref="AA15:AC16" si="39">AA16</f>
        <v>1523500</v>
      </c>
      <c r="AB15" s="99">
        <f t="shared" si="39"/>
        <v>1524000</v>
      </c>
      <c r="AC15" s="99">
        <f t="shared" si="39"/>
        <v>1570500</v>
      </c>
      <c r="AD15" s="99">
        <f t="shared" si="24"/>
        <v>4618000</v>
      </c>
      <c r="AE15" s="99">
        <f t="shared" si="25"/>
        <v>31.114405066702602</v>
      </c>
      <c r="AG15" s="99">
        <f t="shared" si="26"/>
        <v>8503000</v>
      </c>
      <c r="AH15" s="99">
        <f t="shared" si="27"/>
        <v>57.290122624983155</v>
      </c>
      <c r="AJ15" s="99">
        <f t="shared" ref="AJ15:AL16" si="40">AJ16</f>
        <v>1411000</v>
      </c>
      <c r="AK15" s="99">
        <f t="shared" si="40"/>
        <v>1351500</v>
      </c>
      <c r="AL15" s="99">
        <f t="shared" si="40"/>
        <v>1393500</v>
      </c>
      <c r="AM15" s="99">
        <f t="shared" si="28"/>
        <v>4156000</v>
      </c>
      <c r="AN15" s="99">
        <f t="shared" si="29"/>
        <v>28.001617032744914</v>
      </c>
      <c r="AP15" s="99">
        <f t="shared" ref="AP15:AR16" si="41">AP16</f>
        <v>629000</v>
      </c>
      <c r="AQ15" s="99">
        <f t="shared" si="41"/>
        <v>497500</v>
      </c>
      <c r="AR15" s="99">
        <f t="shared" si="41"/>
        <v>1056500</v>
      </c>
      <c r="AS15" s="99">
        <f t="shared" si="30"/>
        <v>2183000</v>
      </c>
      <c r="AT15" s="99">
        <f t="shared" si="31"/>
        <v>14.708260342271931</v>
      </c>
      <c r="AV15" s="99">
        <f t="shared" si="32"/>
        <v>6339000</v>
      </c>
      <c r="AW15" s="99">
        <f t="shared" si="33"/>
        <v>42.709877375016845</v>
      </c>
      <c r="AY15" s="99">
        <f t="shared" si="34"/>
        <v>14842000</v>
      </c>
      <c r="AZ15" s="99">
        <f t="shared" si="35"/>
        <v>100</v>
      </c>
      <c r="BB15" s="98">
        <f t="shared" si="36"/>
        <v>0</v>
      </c>
      <c r="BC15" s="99">
        <f t="shared" si="37"/>
        <v>0</v>
      </c>
      <c r="BD15" s="99">
        <f t="shared" si="38"/>
        <v>14842000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9943000</v>
      </c>
      <c r="P16" s="103">
        <f t="shared" si="21"/>
        <v>14842000</v>
      </c>
      <c r="Q16" s="125">
        <f t="shared" si="21"/>
        <v>15988000</v>
      </c>
      <c r="R16" s="126">
        <f t="shared" si="21"/>
        <v>17194000</v>
      </c>
      <c r="S16" s="103">
        <f t="shared" si="21"/>
        <v>14842000</v>
      </c>
      <c r="T16" s="103"/>
      <c r="U16" s="103">
        <f t="shared" si="21"/>
        <v>1632000</v>
      </c>
      <c r="V16" s="103">
        <f t="shared" si="21"/>
        <v>1129000</v>
      </c>
      <c r="W16" s="103">
        <f t="shared" si="21"/>
        <v>1124000</v>
      </c>
      <c r="X16" s="103">
        <f t="shared" si="22"/>
        <v>3885000</v>
      </c>
      <c r="Y16" s="103">
        <f t="shared" si="23"/>
        <v>26.175717558280557</v>
      </c>
      <c r="AA16" s="103">
        <f t="shared" si="39"/>
        <v>1523500</v>
      </c>
      <c r="AB16" s="103">
        <f t="shared" si="39"/>
        <v>1524000</v>
      </c>
      <c r="AC16" s="103">
        <f t="shared" si="39"/>
        <v>1570500</v>
      </c>
      <c r="AD16" s="103">
        <f t="shared" si="24"/>
        <v>4618000</v>
      </c>
      <c r="AE16" s="103">
        <f t="shared" si="25"/>
        <v>31.114405066702602</v>
      </c>
      <c r="AG16" s="103">
        <f t="shared" si="26"/>
        <v>8503000</v>
      </c>
      <c r="AH16" s="103">
        <f t="shared" si="27"/>
        <v>57.290122624983155</v>
      </c>
      <c r="AJ16" s="103">
        <f t="shared" si="40"/>
        <v>1411000</v>
      </c>
      <c r="AK16" s="103">
        <f t="shared" si="40"/>
        <v>1351500</v>
      </c>
      <c r="AL16" s="103">
        <f t="shared" si="40"/>
        <v>1393500</v>
      </c>
      <c r="AM16" s="103">
        <f t="shared" si="28"/>
        <v>4156000</v>
      </c>
      <c r="AN16" s="103">
        <f t="shared" si="29"/>
        <v>28.001617032744914</v>
      </c>
      <c r="AP16" s="103">
        <f t="shared" si="41"/>
        <v>629000</v>
      </c>
      <c r="AQ16" s="103">
        <f t="shared" si="41"/>
        <v>497500</v>
      </c>
      <c r="AR16" s="103">
        <f t="shared" si="41"/>
        <v>1056500</v>
      </c>
      <c r="AS16" s="103">
        <f t="shared" si="30"/>
        <v>2183000</v>
      </c>
      <c r="AT16" s="103">
        <f t="shared" si="31"/>
        <v>14.708260342271931</v>
      </c>
      <c r="AV16" s="103">
        <f t="shared" si="32"/>
        <v>6339000</v>
      </c>
      <c r="AW16" s="103">
        <f t="shared" si="33"/>
        <v>42.709877375016845</v>
      </c>
      <c r="AY16" s="103">
        <f t="shared" si="34"/>
        <v>14842000</v>
      </c>
      <c r="AZ16" s="103">
        <f t="shared" si="35"/>
        <v>100</v>
      </c>
      <c r="BB16" s="102">
        <f t="shared" si="36"/>
        <v>0</v>
      </c>
      <c r="BC16" s="103">
        <f t="shared" si="37"/>
        <v>0</v>
      </c>
      <c r="BD16" s="103">
        <f t="shared" si="38"/>
        <v>14842000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9943000</v>
      </c>
      <c r="P17" s="103">
        <f>P18+P31+P42+P50</f>
        <v>14842000</v>
      </c>
      <c r="Q17" s="125">
        <f>Q18+Q31+Q42+Q50</f>
        <v>15988000</v>
      </c>
      <c r="R17" s="126">
        <f>R18+R31+R42+R50</f>
        <v>17194000</v>
      </c>
      <c r="S17" s="103">
        <f>S18+S31+S42+S50</f>
        <v>14842000</v>
      </c>
      <c r="T17" s="103"/>
      <c r="U17" s="103">
        <f>U18+U31+U42+U50</f>
        <v>1632000</v>
      </c>
      <c r="V17" s="103">
        <f>V18+V31+V42+V50</f>
        <v>1129000</v>
      </c>
      <c r="W17" s="103">
        <f>W18+W31+W42+W50</f>
        <v>1124000</v>
      </c>
      <c r="X17" s="103">
        <f t="shared" si="22"/>
        <v>3885000</v>
      </c>
      <c r="Y17" s="103">
        <f t="shared" si="23"/>
        <v>26.175717558280557</v>
      </c>
      <c r="AA17" s="103">
        <f>AA18+AA31+AA42+AA50</f>
        <v>1523500</v>
      </c>
      <c r="AB17" s="103">
        <f>AB18+AB31+AB42+AB50</f>
        <v>1524000</v>
      </c>
      <c r="AC17" s="103">
        <f>AC18+AC31+AC42+AC50</f>
        <v>1570500</v>
      </c>
      <c r="AD17" s="103">
        <f t="shared" si="24"/>
        <v>4618000</v>
      </c>
      <c r="AE17" s="103">
        <f t="shared" si="25"/>
        <v>31.114405066702602</v>
      </c>
      <c r="AG17" s="103">
        <f t="shared" si="26"/>
        <v>8503000</v>
      </c>
      <c r="AH17" s="103">
        <f t="shared" si="27"/>
        <v>57.290122624983155</v>
      </c>
      <c r="AJ17" s="103">
        <f>AJ18+AJ31+AJ42+AJ50</f>
        <v>1411000</v>
      </c>
      <c r="AK17" s="103">
        <f>AK18+AK31+AK42+AK50</f>
        <v>1351500</v>
      </c>
      <c r="AL17" s="103">
        <f>AL18+AL31+AL42+AL50</f>
        <v>1393500</v>
      </c>
      <c r="AM17" s="103">
        <f t="shared" si="28"/>
        <v>4156000</v>
      </c>
      <c r="AN17" s="103">
        <f t="shared" si="29"/>
        <v>28.001617032744914</v>
      </c>
      <c r="AP17" s="103">
        <f>AP18+AP31+AP42+AP50</f>
        <v>629000</v>
      </c>
      <c r="AQ17" s="103">
        <f>AQ18+AQ31+AQ42+AQ50</f>
        <v>497500</v>
      </c>
      <c r="AR17" s="103">
        <f>AR18+AR31+AR42+AR50</f>
        <v>1056500</v>
      </c>
      <c r="AS17" s="103">
        <f t="shared" si="30"/>
        <v>2183000</v>
      </c>
      <c r="AT17" s="103">
        <f t="shared" si="31"/>
        <v>14.708260342271931</v>
      </c>
      <c r="AV17" s="103">
        <f t="shared" si="32"/>
        <v>6339000</v>
      </c>
      <c r="AW17" s="103">
        <f t="shared" si="33"/>
        <v>42.709877375016845</v>
      </c>
      <c r="AY17" s="103">
        <f t="shared" si="34"/>
        <v>14842000</v>
      </c>
      <c r="AZ17" s="103">
        <f t="shared" si="35"/>
        <v>100</v>
      </c>
      <c r="BB17" s="102">
        <f t="shared" si="36"/>
        <v>0</v>
      </c>
      <c r="BC17" s="103">
        <f t="shared" si="37"/>
        <v>0</v>
      </c>
      <c r="BD17" s="103">
        <f t="shared" si="38"/>
        <v>14842000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9286000</v>
      </c>
      <c r="P18" s="103">
        <f>P19</f>
        <v>14055000</v>
      </c>
      <c r="Q18" s="125">
        <f>Q19</f>
        <v>15194000</v>
      </c>
      <c r="R18" s="126">
        <f>R19</f>
        <v>16395000</v>
      </c>
      <c r="S18" s="103">
        <f>S19</f>
        <v>14055000</v>
      </c>
      <c r="T18" s="103"/>
      <c r="U18" s="103">
        <f>U19</f>
        <v>1631000</v>
      </c>
      <c r="V18" s="103">
        <f>V19</f>
        <v>1127000</v>
      </c>
      <c r="W18" s="103">
        <f>W19</f>
        <v>884000</v>
      </c>
      <c r="X18" s="103">
        <f t="shared" si="22"/>
        <v>3642000</v>
      </c>
      <c r="Y18" s="103">
        <f t="shared" si="23"/>
        <v>25.91248665955176</v>
      </c>
      <c r="AA18" s="103">
        <f>AA19</f>
        <v>1465000</v>
      </c>
      <c r="AB18" s="103">
        <f>AB19</f>
        <v>1464000</v>
      </c>
      <c r="AC18" s="103">
        <f>AC19</f>
        <v>1464000</v>
      </c>
      <c r="AD18" s="103">
        <f t="shared" si="24"/>
        <v>4393000</v>
      </c>
      <c r="AE18" s="103">
        <f t="shared" si="25"/>
        <v>31.255780860903592</v>
      </c>
      <c r="AG18" s="103">
        <f t="shared" si="26"/>
        <v>8035000</v>
      </c>
      <c r="AH18" s="103">
        <f t="shared" si="27"/>
        <v>57.168267520455352</v>
      </c>
      <c r="AJ18" s="103">
        <f>AJ19</f>
        <v>1293000</v>
      </c>
      <c r="AK18" s="103">
        <f>AK19</f>
        <v>1293500</v>
      </c>
      <c r="AL18" s="103">
        <f>AL19</f>
        <v>1317500</v>
      </c>
      <c r="AM18" s="103">
        <f t="shared" si="28"/>
        <v>3904000</v>
      </c>
      <c r="AN18" s="103">
        <f t="shared" si="29"/>
        <v>27.776591960156527</v>
      </c>
      <c r="AP18" s="103">
        <f>AP19</f>
        <v>571000</v>
      </c>
      <c r="AQ18" s="103">
        <f>AQ19</f>
        <v>488500</v>
      </c>
      <c r="AR18" s="103">
        <f>AR19</f>
        <v>1056500</v>
      </c>
      <c r="AS18" s="103">
        <f t="shared" si="30"/>
        <v>2116000</v>
      </c>
      <c r="AT18" s="103">
        <f t="shared" si="31"/>
        <v>15.055140519388118</v>
      </c>
      <c r="AV18" s="103">
        <f t="shared" si="32"/>
        <v>6020000</v>
      </c>
      <c r="AW18" s="103">
        <f t="shared" si="33"/>
        <v>42.831732479544648</v>
      </c>
      <c r="AY18" s="103">
        <f t="shared" si="34"/>
        <v>14055000</v>
      </c>
      <c r="AZ18" s="103">
        <f t="shared" si="35"/>
        <v>100</v>
      </c>
      <c r="BB18" s="102">
        <f t="shared" si="36"/>
        <v>0</v>
      </c>
      <c r="BC18" s="103">
        <f t="shared" si="37"/>
        <v>0</v>
      </c>
      <c r="BD18" s="103">
        <f t="shared" si="38"/>
        <v>14055000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9286000</v>
      </c>
      <c r="P19" s="121">
        <f>P20+P23+P26</f>
        <v>14055000</v>
      </c>
      <c r="Q19" s="122">
        <f>Q20+Q23+Q26</f>
        <v>15194000</v>
      </c>
      <c r="R19" s="123">
        <f>R20+R23+R26</f>
        <v>16395000</v>
      </c>
      <c r="S19" s="121">
        <f>S20+S23+S26</f>
        <v>14055000</v>
      </c>
      <c r="T19" s="121"/>
      <c r="U19" s="121">
        <f>U20+U23+U26</f>
        <v>1631000</v>
      </c>
      <c r="V19" s="121">
        <f>V20+V23+V26</f>
        <v>1127000</v>
      </c>
      <c r="W19" s="121">
        <f>W20+W23+W26</f>
        <v>884000</v>
      </c>
      <c r="X19" s="121">
        <f t="shared" si="22"/>
        <v>3642000</v>
      </c>
      <c r="Y19" s="121">
        <f t="shared" si="23"/>
        <v>25.91248665955176</v>
      </c>
      <c r="AA19" s="121">
        <f>AA20+AA23+AA26</f>
        <v>1465000</v>
      </c>
      <c r="AB19" s="121">
        <f>AB20+AB23+AB26</f>
        <v>1464000</v>
      </c>
      <c r="AC19" s="121">
        <f>AC20+AC23+AC26</f>
        <v>1464000</v>
      </c>
      <c r="AD19" s="121">
        <f t="shared" si="24"/>
        <v>4393000</v>
      </c>
      <c r="AE19" s="121">
        <f t="shared" si="25"/>
        <v>31.255780860903592</v>
      </c>
      <c r="AG19" s="121">
        <f t="shared" si="26"/>
        <v>8035000</v>
      </c>
      <c r="AH19" s="121">
        <f t="shared" si="27"/>
        <v>57.168267520455352</v>
      </c>
      <c r="AJ19" s="121">
        <f>AJ20+AJ23+AJ26</f>
        <v>1293000</v>
      </c>
      <c r="AK19" s="121">
        <f>AK20+AK23+AK26</f>
        <v>1293500</v>
      </c>
      <c r="AL19" s="121">
        <f>AL20+AL23+AL26</f>
        <v>1317500</v>
      </c>
      <c r="AM19" s="121">
        <f t="shared" si="28"/>
        <v>3904000</v>
      </c>
      <c r="AN19" s="121">
        <f t="shared" si="29"/>
        <v>27.776591960156527</v>
      </c>
      <c r="AP19" s="121">
        <f>AP20+AP23+AP26</f>
        <v>571000</v>
      </c>
      <c r="AQ19" s="121">
        <f>AQ20+AQ23+AQ26</f>
        <v>488500</v>
      </c>
      <c r="AR19" s="121">
        <f>AR20+AR23+AR26</f>
        <v>1056500</v>
      </c>
      <c r="AS19" s="121">
        <f t="shared" si="30"/>
        <v>2116000</v>
      </c>
      <c r="AT19" s="121">
        <f t="shared" si="31"/>
        <v>15.055140519388118</v>
      </c>
      <c r="AV19" s="121">
        <f t="shared" si="32"/>
        <v>6020000</v>
      </c>
      <c r="AW19" s="121">
        <f t="shared" si="33"/>
        <v>42.831732479544648</v>
      </c>
      <c r="AY19" s="121">
        <f t="shared" si="34"/>
        <v>14055000</v>
      </c>
      <c r="AZ19" s="121">
        <f t="shared" si="35"/>
        <v>100</v>
      </c>
      <c r="BB19" s="120">
        <f t="shared" si="36"/>
        <v>0</v>
      </c>
      <c r="BC19" s="121">
        <f t="shared" si="37"/>
        <v>0</v>
      </c>
      <c r="BD19" s="121">
        <f t="shared" si="38"/>
        <v>14055000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7710000</v>
      </c>
      <c r="P20" s="103">
        <f>P21+P22</f>
        <v>12017000</v>
      </c>
      <c r="Q20" s="103">
        <f>Q21+Q22</f>
        <v>12949000</v>
      </c>
      <c r="R20" s="103">
        <f>R21+R22</f>
        <v>13983000</v>
      </c>
      <c r="S20" s="103">
        <f>S21+S22</f>
        <v>12017000</v>
      </c>
      <c r="T20" s="103"/>
      <c r="U20" s="103">
        <f>U21+U22</f>
        <v>1400000</v>
      </c>
      <c r="V20" s="103">
        <f>V21+V22</f>
        <v>960000</v>
      </c>
      <c r="W20" s="103">
        <f>W21+W22</f>
        <v>701000</v>
      </c>
      <c r="X20" s="103">
        <f t="shared" si="22"/>
        <v>3061000</v>
      </c>
      <c r="Y20" s="103">
        <f t="shared" si="23"/>
        <v>25.472247649163684</v>
      </c>
      <c r="AA20" s="103">
        <f>AA21+AA22</f>
        <v>1303000</v>
      </c>
      <c r="AB20" s="103">
        <f>AB21+AB22</f>
        <v>1302000</v>
      </c>
      <c r="AC20" s="103">
        <f>AC21+AC22</f>
        <v>1302000</v>
      </c>
      <c r="AD20" s="103">
        <f t="shared" si="24"/>
        <v>3907000</v>
      </c>
      <c r="AE20" s="170">
        <f t="shared" ref="AE20:AE25" si="42">AD20/(P20/100)</f>
        <v>32.51227427810602</v>
      </c>
      <c r="AG20" s="103">
        <f t="shared" si="26"/>
        <v>6968000</v>
      </c>
      <c r="AH20" s="103">
        <f t="shared" si="27"/>
        <v>57.984521927269704</v>
      </c>
      <c r="AJ20" s="103">
        <f>AJ21+AJ22</f>
        <v>1101000</v>
      </c>
      <c r="AK20" s="103">
        <f>AK21+AK22</f>
        <v>1101000</v>
      </c>
      <c r="AL20" s="103">
        <f>AL21+AL22</f>
        <v>1105000</v>
      </c>
      <c r="AM20" s="103">
        <f t="shared" si="28"/>
        <v>3307000</v>
      </c>
      <c r="AN20" s="170">
        <f t="shared" ref="AN20:AN25" si="43">AM20/(P20/100)</f>
        <v>27.519347590912872</v>
      </c>
      <c r="AP20" s="103">
        <f>AP21+AP22</f>
        <v>402000</v>
      </c>
      <c r="AQ20" s="103">
        <f>AQ21+AQ22</f>
        <v>400000</v>
      </c>
      <c r="AR20" s="103">
        <f>AR21+AR22</f>
        <v>940000</v>
      </c>
      <c r="AS20" s="103">
        <f t="shared" si="30"/>
        <v>1742000</v>
      </c>
      <c r="AT20" s="170">
        <f t="shared" ref="AT20:AT25" si="44">AS20/(P20/100)</f>
        <v>14.496130481817426</v>
      </c>
      <c r="AV20" s="103">
        <f t="shared" si="32"/>
        <v>5049000</v>
      </c>
      <c r="AW20" s="103">
        <f t="shared" si="33"/>
        <v>42.015478072730296</v>
      </c>
      <c r="AY20" s="103">
        <f t="shared" si="34"/>
        <v>12017000</v>
      </c>
      <c r="AZ20" s="103">
        <f t="shared" si="35"/>
        <v>100</v>
      </c>
      <c r="BB20" s="102">
        <f t="shared" si="36"/>
        <v>0</v>
      </c>
      <c r="BC20" s="103">
        <f t="shared" si="37"/>
        <v>0</v>
      </c>
      <c r="BD20" s="103">
        <f t="shared" si="38"/>
        <v>12017000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7690000</v>
      </c>
      <c r="P21" s="117">
        <v>12000000</v>
      </c>
      <c r="Q21" s="117">
        <v>12930000</v>
      </c>
      <c r="R21" s="117">
        <v>13963000</v>
      </c>
      <c r="S21" s="117">
        <v>12000000</v>
      </c>
      <c r="T21" s="117"/>
      <c r="U21" s="160">
        <v>1400000</v>
      </c>
      <c r="V21" s="160">
        <v>960000</v>
      </c>
      <c r="W21" s="160">
        <v>700000</v>
      </c>
      <c r="X21" s="117">
        <f>U21+V21+W21</f>
        <v>3060000</v>
      </c>
      <c r="Y21" s="117">
        <f>X21/(S21/100)</f>
        <v>25.5</v>
      </c>
      <c r="AA21" s="160">
        <v>1300000</v>
      </c>
      <c r="AB21" s="160">
        <v>1300000</v>
      </c>
      <c r="AC21" s="160">
        <v>1300000</v>
      </c>
      <c r="AD21" s="117">
        <f t="shared" si="24"/>
        <v>3900000</v>
      </c>
      <c r="AE21" s="170">
        <f t="shared" si="42"/>
        <v>32.5</v>
      </c>
      <c r="AG21" s="117">
        <f>X21+AD21</f>
        <v>6960000</v>
      </c>
      <c r="AH21" s="117">
        <f>AG21/(S21/100)</f>
        <v>58</v>
      </c>
      <c r="AJ21" s="160">
        <v>1100000</v>
      </c>
      <c r="AK21" s="160">
        <v>1100000</v>
      </c>
      <c r="AL21" s="160">
        <v>1100000</v>
      </c>
      <c r="AM21" s="117">
        <f t="shared" si="28"/>
        <v>3300000</v>
      </c>
      <c r="AN21" s="170">
        <f t="shared" si="43"/>
        <v>27.5</v>
      </c>
      <c r="AP21" s="160">
        <v>400000</v>
      </c>
      <c r="AQ21" s="160">
        <v>400000</v>
      </c>
      <c r="AR21" s="160">
        <v>940000</v>
      </c>
      <c r="AS21" s="117">
        <f t="shared" si="30"/>
        <v>1740000</v>
      </c>
      <c r="AT21" s="170">
        <f t="shared" si="44"/>
        <v>14.5</v>
      </c>
      <c r="AV21" s="117">
        <f>AM21+AS21</f>
        <v>5040000</v>
      </c>
      <c r="AW21" s="117">
        <f>AV21/(S21/100)</f>
        <v>42</v>
      </c>
      <c r="AY21" s="117">
        <f>AG21+AV21</f>
        <v>12000000</v>
      </c>
      <c r="AZ21" s="117">
        <f>AY21/(S21/100)</f>
        <v>100</v>
      </c>
      <c r="BB21" s="117">
        <f t="shared" si="36"/>
        <v>0</v>
      </c>
      <c r="BC21" s="117">
        <f t="shared" si="37"/>
        <v>0</v>
      </c>
      <c r="BD21" s="117">
        <f t="shared" si="38"/>
        <v>12000000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4</v>
      </c>
      <c r="L22" s="83"/>
      <c r="M22" s="77"/>
      <c r="N22" s="128" t="s">
        <v>63</v>
      </c>
      <c r="O22" s="117">
        <v>20000</v>
      </c>
      <c r="P22" s="117">
        <v>17000</v>
      </c>
      <c r="Q22" s="117">
        <v>19000</v>
      </c>
      <c r="R22" s="117">
        <v>20000</v>
      </c>
      <c r="S22" s="117">
        <v>17000</v>
      </c>
      <c r="T22" s="117"/>
      <c r="U22" s="160"/>
      <c r="V22" s="160"/>
      <c r="W22" s="160">
        <v>1000</v>
      </c>
      <c r="X22" s="117">
        <f>U22+V22+W22</f>
        <v>1000</v>
      </c>
      <c r="Y22" s="117">
        <f>X22/(S22/100)</f>
        <v>5.882352941176471</v>
      </c>
      <c r="AA22" s="160">
        <v>3000</v>
      </c>
      <c r="AB22" s="160">
        <v>2000</v>
      </c>
      <c r="AC22" s="160">
        <v>2000</v>
      </c>
      <c r="AD22" s="117">
        <f t="shared" si="24"/>
        <v>7000</v>
      </c>
      <c r="AE22" s="170">
        <f t="shared" si="42"/>
        <v>41.176470588235297</v>
      </c>
      <c r="AG22" s="117">
        <f>X22+AD22</f>
        <v>8000</v>
      </c>
      <c r="AH22" s="117">
        <f>AG22/(S22/100)</f>
        <v>47.058823529411768</v>
      </c>
      <c r="AJ22" s="160">
        <v>1000</v>
      </c>
      <c r="AK22" s="160">
        <v>1000</v>
      </c>
      <c r="AL22" s="160">
        <v>5000</v>
      </c>
      <c r="AM22" s="117">
        <f t="shared" si="28"/>
        <v>7000</v>
      </c>
      <c r="AN22" s="170">
        <f t="shared" si="43"/>
        <v>41.176470588235297</v>
      </c>
      <c r="AP22" s="160">
        <v>2000</v>
      </c>
      <c r="AQ22" s="160"/>
      <c r="AR22" s="160"/>
      <c r="AS22" s="117">
        <f t="shared" si="30"/>
        <v>2000</v>
      </c>
      <c r="AT22" s="170">
        <f t="shared" si="44"/>
        <v>11.764705882352942</v>
      </c>
      <c r="AV22" s="117">
        <f>AM22+AS22</f>
        <v>9000</v>
      </c>
      <c r="AW22" s="117">
        <f>AV22/(S22/100)</f>
        <v>52.941176470588232</v>
      </c>
      <c r="AY22" s="117">
        <f>AG22+AV22</f>
        <v>17000</v>
      </c>
      <c r="AZ22" s="117">
        <f>AY22/(S22/100)</f>
        <v>100</v>
      </c>
      <c r="BB22" s="117">
        <f t="shared" si="36"/>
        <v>0</v>
      </c>
      <c r="BC22" s="117">
        <f t="shared" si="37"/>
        <v>0</v>
      </c>
      <c r="BD22" s="117">
        <f t="shared" si="38"/>
        <v>17000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124" t="s">
        <v>64</v>
      </c>
      <c r="K23" s="82"/>
      <c r="L23" s="83"/>
      <c r="M23" s="77"/>
      <c r="N23" s="101" t="s">
        <v>65</v>
      </c>
      <c r="O23" s="103">
        <v>1413000</v>
      </c>
      <c r="P23" s="103">
        <f>P24+P25</f>
        <v>1901000</v>
      </c>
      <c r="Q23" s="103">
        <f>Q24+Q25</f>
        <v>2101000</v>
      </c>
      <c r="R23" s="103">
        <f>R24+R25</f>
        <v>2261000</v>
      </c>
      <c r="S23" s="103">
        <f>S24+S25</f>
        <v>1901000</v>
      </c>
      <c r="T23" s="103"/>
      <c r="U23" s="103">
        <f>U24+U25</f>
        <v>229000</v>
      </c>
      <c r="V23" s="103">
        <f>V24+V25</f>
        <v>156000</v>
      </c>
      <c r="W23" s="103">
        <f>W24+W25</f>
        <v>159000</v>
      </c>
      <c r="X23" s="103">
        <f t="shared" si="22"/>
        <v>544000</v>
      </c>
      <c r="Y23" s="103">
        <f t="shared" si="23"/>
        <v>28.616517622304052</v>
      </c>
      <c r="AA23" s="103">
        <f>AA24+AA25</f>
        <v>150000</v>
      </c>
      <c r="AB23" s="103">
        <f>AB24+AB25</f>
        <v>150000</v>
      </c>
      <c r="AC23" s="103">
        <f>AC24+AC25</f>
        <v>150000</v>
      </c>
      <c r="AD23" s="103">
        <f t="shared" si="24"/>
        <v>450000</v>
      </c>
      <c r="AE23" s="170">
        <f t="shared" si="42"/>
        <v>23.671751709626513</v>
      </c>
      <c r="AG23" s="103">
        <f t="shared" si="26"/>
        <v>994000</v>
      </c>
      <c r="AH23" s="103">
        <f t="shared" si="27"/>
        <v>52.288269331930564</v>
      </c>
      <c r="AJ23" s="103">
        <f>AJ24+AJ25</f>
        <v>180000</v>
      </c>
      <c r="AK23" s="103">
        <f>AK24+AK25</f>
        <v>180500</v>
      </c>
      <c r="AL23" s="103">
        <f>AL24+AL25</f>
        <v>200000</v>
      </c>
      <c r="AM23" s="103">
        <f t="shared" si="28"/>
        <v>560500</v>
      </c>
      <c r="AN23" s="170">
        <f t="shared" si="43"/>
        <v>29.484481851657023</v>
      </c>
      <c r="AP23" s="103">
        <f>AP24+AP25</f>
        <v>160000</v>
      </c>
      <c r="AQ23" s="103">
        <f>AQ24+AQ25</f>
        <v>79500</v>
      </c>
      <c r="AR23" s="103">
        <f>AR24+AR25</f>
        <v>107000</v>
      </c>
      <c r="AS23" s="103">
        <f t="shared" si="30"/>
        <v>346500</v>
      </c>
      <c r="AT23" s="170">
        <f t="shared" si="44"/>
        <v>18.227248816412416</v>
      </c>
      <c r="AV23" s="103">
        <f t="shared" si="32"/>
        <v>907000</v>
      </c>
      <c r="AW23" s="103">
        <f t="shared" si="33"/>
        <v>47.711730668069436</v>
      </c>
      <c r="AY23" s="103">
        <f t="shared" si="34"/>
        <v>1901000</v>
      </c>
      <c r="AZ23" s="103">
        <f t="shared" si="35"/>
        <v>100</v>
      </c>
      <c r="BB23" s="102">
        <f t="shared" si="36"/>
        <v>0</v>
      </c>
      <c r="BC23" s="103">
        <f t="shared" si="37"/>
        <v>0</v>
      </c>
      <c r="BD23" s="103">
        <f t="shared" si="38"/>
        <v>1901000</v>
      </c>
      <c r="BE23" s="93"/>
    </row>
    <row r="24" spans="1:57" ht="24.95" customHeight="1" thickBot="1" x14ac:dyDescent="0.25">
      <c r="A24" s="202"/>
      <c r="B24" s="203"/>
      <c r="C24" s="203"/>
      <c r="D24" s="164"/>
      <c r="E24" s="161"/>
      <c r="F24" s="203"/>
      <c r="G24" s="204"/>
      <c r="H24" s="205"/>
      <c r="I24" s="206"/>
      <c r="J24" s="78"/>
      <c r="K24" s="127">
        <v>1</v>
      </c>
      <c r="L24" s="83"/>
      <c r="M24" s="77"/>
      <c r="N24" s="165" t="s">
        <v>62</v>
      </c>
      <c r="O24" s="117">
        <v>1410000</v>
      </c>
      <c r="P24" s="117">
        <v>1900000</v>
      </c>
      <c r="Q24" s="117">
        <v>2100000</v>
      </c>
      <c r="R24" s="117">
        <v>2260000</v>
      </c>
      <c r="S24" s="117">
        <v>1900000</v>
      </c>
      <c r="T24" s="117"/>
      <c r="U24" s="160">
        <v>229000</v>
      </c>
      <c r="V24" s="160">
        <v>156000</v>
      </c>
      <c r="W24" s="160">
        <v>158000</v>
      </c>
      <c r="X24" s="117">
        <f t="shared" si="22"/>
        <v>543000</v>
      </c>
      <c r="Y24" s="117">
        <f>X24/(S24/100)</f>
        <v>28.578947368421051</v>
      </c>
      <c r="AA24" s="160">
        <v>150000</v>
      </c>
      <c r="AB24" s="160">
        <v>150000</v>
      </c>
      <c r="AC24" s="160">
        <v>150000</v>
      </c>
      <c r="AD24" s="117">
        <f t="shared" si="24"/>
        <v>450000</v>
      </c>
      <c r="AE24" s="170">
        <f t="shared" si="42"/>
        <v>23.684210526315791</v>
      </c>
      <c r="AG24" s="117">
        <f>X24+AD24</f>
        <v>993000</v>
      </c>
      <c r="AH24" s="117">
        <f>AG24/(S24/100)</f>
        <v>52.263157894736842</v>
      </c>
      <c r="AJ24" s="160">
        <v>180000</v>
      </c>
      <c r="AK24" s="160">
        <v>180500</v>
      </c>
      <c r="AL24" s="160">
        <v>200000</v>
      </c>
      <c r="AM24" s="117">
        <f t="shared" si="28"/>
        <v>560500</v>
      </c>
      <c r="AN24" s="170">
        <f t="shared" si="43"/>
        <v>29.5</v>
      </c>
      <c r="AP24" s="160">
        <v>160000</v>
      </c>
      <c r="AQ24" s="160">
        <v>79500</v>
      </c>
      <c r="AR24" s="160">
        <v>107000</v>
      </c>
      <c r="AS24" s="117">
        <f t="shared" si="30"/>
        <v>346500</v>
      </c>
      <c r="AT24" s="170">
        <f t="shared" si="44"/>
        <v>18.236842105263158</v>
      </c>
      <c r="AV24" s="117">
        <f t="shared" si="32"/>
        <v>907000</v>
      </c>
      <c r="AW24" s="117">
        <f>AV24/(S24/100)</f>
        <v>47.736842105263158</v>
      </c>
      <c r="AY24" s="117">
        <f t="shared" si="34"/>
        <v>1900000</v>
      </c>
      <c r="AZ24" s="117">
        <f>AY24/(S24/100)</f>
        <v>100</v>
      </c>
      <c r="BB24" s="117">
        <f t="shared" si="36"/>
        <v>0</v>
      </c>
      <c r="BC24" s="117">
        <f t="shared" si="37"/>
        <v>0</v>
      </c>
      <c r="BD24" s="117">
        <f t="shared" si="38"/>
        <v>1900000</v>
      </c>
      <c r="BE24" s="93"/>
    </row>
    <row r="25" spans="1:57" ht="24.95" customHeight="1" x14ac:dyDescent="0.2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4</v>
      </c>
      <c r="L25" s="83"/>
      <c r="M25" s="77"/>
      <c r="N25" s="128" t="s">
        <v>63</v>
      </c>
      <c r="O25" s="117">
        <v>3000</v>
      </c>
      <c r="P25" s="117">
        <v>1000</v>
      </c>
      <c r="Q25" s="117">
        <v>1000</v>
      </c>
      <c r="R25" s="117">
        <v>1000</v>
      </c>
      <c r="S25" s="117">
        <v>1000</v>
      </c>
      <c r="T25" s="117"/>
      <c r="U25" s="160"/>
      <c r="V25" s="160"/>
      <c r="W25" s="160">
        <v>1000</v>
      </c>
      <c r="X25" s="117">
        <f t="shared" si="22"/>
        <v>1000</v>
      </c>
      <c r="Y25" s="117">
        <f>X25/(S25/100)</f>
        <v>100</v>
      </c>
      <c r="AA25" s="160"/>
      <c r="AB25" s="160"/>
      <c r="AC25" s="160"/>
      <c r="AD25" s="117">
        <f t="shared" si="24"/>
        <v>0</v>
      </c>
      <c r="AE25" s="170">
        <f t="shared" si="42"/>
        <v>0</v>
      </c>
      <c r="AG25" s="117">
        <f>X25+AD25</f>
        <v>1000</v>
      </c>
      <c r="AH25" s="117">
        <f>AG25/(S25/100)</f>
        <v>100</v>
      </c>
      <c r="AJ25" s="160"/>
      <c r="AK25" s="160"/>
      <c r="AL25" s="160"/>
      <c r="AM25" s="117">
        <f t="shared" si="28"/>
        <v>0</v>
      </c>
      <c r="AN25" s="170">
        <f t="shared" si="43"/>
        <v>0</v>
      </c>
      <c r="AP25" s="160"/>
      <c r="AQ25" s="160"/>
      <c r="AR25" s="160"/>
      <c r="AS25" s="117">
        <f t="shared" si="30"/>
        <v>0</v>
      </c>
      <c r="AT25" s="170">
        <f t="shared" si="44"/>
        <v>0</v>
      </c>
      <c r="AV25" s="117">
        <f t="shared" si="32"/>
        <v>0</v>
      </c>
      <c r="AW25" s="117">
        <f>AV25/(S25/100)</f>
        <v>0</v>
      </c>
      <c r="AY25" s="117">
        <f t="shared" si="34"/>
        <v>1000</v>
      </c>
      <c r="AZ25" s="117">
        <f>AY25/(S25/100)</f>
        <v>100</v>
      </c>
      <c r="BB25" s="117">
        <f t="shared" si="36"/>
        <v>0</v>
      </c>
      <c r="BC25" s="117">
        <f t="shared" si="37"/>
        <v>0</v>
      </c>
      <c r="BD25" s="117">
        <f t="shared" si="38"/>
        <v>1000</v>
      </c>
      <c r="BE25" s="93"/>
    </row>
    <row r="26" spans="1:57" ht="24.95" customHeight="1" x14ac:dyDescent="0.2">
      <c r="A26" s="74"/>
      <c r="B26" s="76"/>
      <c r="C26" s="76"/>
      <c r="D26" s="77"/>
      <c r="E26" s="78"/>
      <c r="F26" s="76"/>
      <c r="G26" s="79"/>
      <c r="H26" s="80"/>
      <c r="I26" s="81"/>
      <c r="J26" s="124" t="s">
        <v>52</v>
      </c>
      <c r="K26" s="82"/>
      <c r="L26" s="83"/>
      <c r="M26" s="77"/>
      <c r="N26" s="101" t="s">
        <v>53</v>
      </c>
      <c r="O26" s="102">
        <v>163000</v>
      </c>
      <c r="P26" s="103">
        <f>P27+P28+P29+P30</f>
        <v>137000</v>
      </c>
      <c r="Q26" s="125">
        <f>Q27+Q28+Q29+Q30</f>
        <v>144000</v>
      </c>
      <c r="R26" s="126">
        <f>R27+R28+R29+R30</f>
        <v>151000</v>
      </c>
      <c r="S26" s="103">
        <f>S27+S28+S29+S30</f>
        <v>137000</v>
      </c>
      <c r="T26" s="103"/>
      <c r="U26" s="103">
        <f>U27+U28+U29+U30</f>
        <v>2000</v>
      </c>
      <c r="V26" s="103">
        <f>V27+V28+V29+V30</f>
        <v>11000</v>
      </c>
      <c r="W26" s="103">
        <f>W27+W28+W29+W30</f>
        <v>24000</v>
      </c>
      <c r="X26" s="103">
        <f t="shared" si="22"/>
        <v>37000</v>
      </c>
      <c r="Y26" s="103">
        <f t="shared" ref="Y26:Y53" si="45">X26/(S26/100)</f>
        <v>27.007299270072991</v>
      </c>
      <c r="AA26" s="103">
        <f>AA27+AA28+AA29+AA30</f>
        <v>12000</v>
      </c>
      <c r="AB26" s="103">
        <f>AB27+AB28+AB29+AB30</f>
        <v>12000</v>
      </c>
      <c r="AC26" s="103">
        <f>AC27+AC28+AC29+AC30</f>
        <v>12000</v>
      </c>
      <c r="AD26" s="103">
        <f t="shared" si="24"/>
        <v>36000</v>
      </c>
      <c r="AE26" s="103">
        <f>AD26/(S26/100)</f>
        <v>26.277372262773724</v>
      </c>
      <c r="AG26" s="103">
        <f t="shared" ref="AG26:AG53" si="46">X26+AD26</f>
        <v>73000</v>
      </c>
      <c r="AH26" s="103">
        <f t="shared" ref="AH26:AH53" si="47">AG26/(S26/100)</f>
        <v>53.284671532846716</v>
      </c>
      <c r="AJ26" s="103">
        <f>AJ27+AJ28+AJ29+AJ30</f>
        <v>12000</v>
      </c>
      <c r="AK26" s="103">
        <f>AK27+AK28+AK29+AK30</f>
        <v>12000</v>
      </c>
      <c r="AL26" s="103">
        <f>AL27+AL28+AL29+AL30</f>
        <v>12500</v>
      </c>
      <c r="AM26" s="103">
        <f t="shared" si="28"/>
        <v>36500</v>
      </c>
      <c r="AN26" s="103">
        <f>AM26/(S26/100)</f>
        <v>26.642335766423358</v>
      </c>
      <c r="AP26" s="103">
        <f>AP27+AP28+AP29+AP30</f>
        <v>9000</v>
      </c>
      <c r="AQ26" s="103">
        <f>AQ27+AQ28+AQ29+AQ30</f>
        <v>9000</v>
      </c>
      <c r="AR26" s="103">
        <f>AR27+AR28+AR29+AR30</f>
        <v>9500</v>
      </c>
      <c r="AS26" s="103">
        <f t="shared" si="30"/>
        <v>27500</v>
      </c>
      <c r="AT26" s="103">
        <f>AS26/(S26/100)</f>
        <v>20.072992700729927</v>
      </c>
      <c r="AV26" s="103">
        <f t="shared" si="32"/>
        <v>64000</v>
      </c>
      <c r="AW26" s="103">
        <f t="shared" ref="AW26:AW53" si="48">AV26/(S26/100)</f>
        <v>46.715328467153284</v>
      </c>
      <c r="AY26" s="103">
        <f t="shared" si="34"/>
        <v>137000</v>
      </c>
      <c r="AZ26" s="103">
        <f t="shared" ref="AZ26:AZ53" si="49">AY26/(S26/100)</f>
        <v>100</v>
      </c>
      <c r="BB26" s="102">
        <f t="shared" si="36"/>
        <v>0</v>
      </c>
      <c r="BC26" s="103">
        <f t="shared" si="37"/>
        <v>0</v>
      </c>
      <c r="BD26" s="103">
        <f t="shared" si="38"/>
        <v>137000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2</v>
      </c>
      <c r="L27" s="83"/>
      <c r="M27" s="77"/>
      <c r="N27" s="128" t="s">
        <v>54</v>
      </c>
      <c r="O27" s="129">
        <v>13000</v>
      </c>
      <c r="P27" s="117">
        <v>17000</v>
      </c>
      <c r="Q27" s="117">
        <v>17000</v>
      </c>
      <c r="R27" s="117">
        <v>17000</v>
      </c>
      <c r="S27" s="117">
        <v>17000</v>
      </c>
      <c r="T27" s="117"/>
      <c r="U27" s="160"/>
      <c r="V27" s="160"/>
      <c r="W27" s="160">
        <v>4000</v>
      </c>
      <c r="X27" s="117">
        <f t="shared" si="22"/>
        <v>4000</v>
      </c>
      <c r="Y27" s="117">
        <f t="shared" si="45"/>
        <v>23.529411764705884</v>
      </c>
      <c r="AA27" s="160">
        <v>1000</v>
      </c>
      <c r="AB27" s="160">
        <v>1000</v>
      </c>
      <c r="AC27" s="160">
        <v>1000</v>
      </c>
      <c r="AD27" s="117">
        <f t="shared" si="24"/>
        <v>3000</v>
      </c>
      <c r="AE27" s="117">
        <f>AD27/(S27/100)</f>
        <v>17.647058823529413</v>
      </c>
      <c r="AG27" s="117">
        <f t="shared" si="46"/>
        <v>7000</v>
      </c>
      <c r="AH27" s="117">
        <f t="shared" si="47"/>
        <v>41.176470588235297</v>
      </c>
      <c r="AJ27" s="160">
        <v>1500</v>
      </c>
      <c r="AK27" s="160">
        <v>1500</v>
      </c>
      <c r="AL27" s="160">
        <v>2000</v>
      </c>
      <c r="AM27" s="117">
        <f t="shared" si="28"/>
        <v>5000</v>
      </c>
      <c r="AN27" s="117">
        <f>AM27/(S27/100)</f>
        <v>29.411764705882351</v>
      </c>
      <c r="AP27" s="160">
        <v>1500</v>
      </c>
      <c r="AQ27" s="160">
        <v>1500</v>
      </c>
      <c r="AR27" s="160">
        <v>2000</v>
      </c>
      <c r="AS27" s="117">
        <f t="shared" si="30"/>
        <v>5000</v>
      </c>
      <c r="AT27" s="117">
        <f>AS27/(S27/100)</f>
        <v>29.411764705882351</v>
      </c>
      <c r="AV27" s="117">
        <f t="shared" si="32"/>
        <v>10000</v>
      </c>
      <c r="AW27" s="117">
        <f t="shared" si="48"/>
        <v>58.823529411764703</v>
      </c>
      <c r="AY27" s="117">
        <f t="shared" si="34"/>
        <v>17000</v>
      </c>
      <c r="AZ27" s="117">
        <f t="shared" si="49"/>
        <v>100</v>
      </c>
      <c r="BB27" s="117">
        <f t="shared" si="36"/>
        <v>0</v>
      </c>
      <c r="BC27" s="117">
        <f t="shared" si="37"/>
        <v>0</v>
      </c>
      <c r="BD27" s="117">
        <f t="shared" si="38"/>
        <v>17000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78"/>
      <c r="K28" s="127">
        <v>3</v>
      </c>
      <c r="L28" s="83"/>
      <c r="M28" s="77"/>
      <c r="N28" s="128" t="s">
        <v>66</v>
      </c>
      <c r="O28" s="129">
        <v>120000</v>
      </c>
      <c r="P28" s="117">
        <v>106000</v>
      </c>
      <c r="Q28" s="117">
        <v>112000</v>
      </c>
      <c r="R28" s="117">
        <v>119000</v>
      </c>
      <c r="S28" s="117">
        <v>106000</v>
      </c>
      <c r="T28" s="117"/>
      <c r="U28" s="160"/>
      <c r="V28" s="160">
        <v>9000</v>
      </c>
      <c r="W28" s="160">
        <v>16000</v>
      </c>
      <c r="X28" s="117">
        <f t="shared" si="22"/>
        <v>25000</v>
      </c>
      <c r="Y28" s="117">
        <f t="shared" si="45"/>
        <v>23.584905660377359</v>
      </c>
      <c r="AA28" s="160">
        <v>10000</v>
      </c>
      <c r="AB28" s="160">
        <v>10000</v>
      </c>
      <c r="AC28" s="160">
        <v>10000</v>
      </c>
      <c r="AD28" s="117">
        <f t="shared" si="24"/>
        <v>30000</v>
      </c>
      <c r="AE28" s="117">
        <f>AD28/(S28/100)</f>
        <v>28.30188679245283</v>
      </c>
      <c r="AG28" s="117">
        <f t="shared" si="46"/>
        <v>55000</v>
      </c>
      <c r="AH28" s="117">
        <f t="shared" si="47"/>
        <v>51.886792452830186</v>
      </c>
      <c r="AJ28" s="160">
        <v>10000</v>
      </c>
      <c r="AK28" s="160">
        <v>10000</v>
      </c>
      <c r="AL28" s="160">
        <v>10000</v>
      </c>
      <c r="AM28" s="117">
        <f t="shared" si="28"/>
        <v>30000</v>
      </c>
      <c r="AN28" s="117">
        <f>AM28/(S28/100)</f>
        <v>28.30188679245283</v>
      </c>
      <c r="AP28" s="160">
        <v>7000</v>
      </c>
      <c r="AQ28" s="160">
        <v>7000</v>
      </c>
      <c r="AR28" s="160">
        <v>7000</v>
      </c>
      <c r="AS28" s="117">
        <f t="shared" si="30"/>
        <v>21000</v>
      </c>
      <c r="AT28" s="117">
        <f>AS28/(S28/100)</f>
        <v>19.811320754716981</v>
      </c>
      <c r="AV28" s="117">
        <f t="shared" si="32"/>
        <v>51000</v>
      </c>
      <c r="AW28" s="117">
        <f t="shared" si="48"/>
        <v>48.113207547169814</v>
      </c>
      <c r="AY28" s="117">
        <f t="shared" si="34"/>
        <v>106000</v>
      </c>
      <c r="AZ28" s="117">
        <f t="shared" si="49"/>
        <v>100</v>
      </c>
      <c r="BB28" s="117">
        <f t="shared" si="36"/>
        <v>0</v>
      </c>
      <c r="BC28" s="117">
        <f t="shared" si="37"/>
        <v>0</v>
      </c>
      <c r="BD28" s="117">
        <f t="shared" si="38"/>
        <v>106000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5</v>
      </c>
      <c r="L29" s="83"/>
      <c r="M29" s="77"/>
      <c r="N29" s="128" t="s">
        <v>55</v>
      </c>
      <c r="O29" s="129">
        <v>6000</v>
      </c>
      <c r="P29" s="117">
        <v>5000</v>
      </c>
      <c r="Q29" s="117">
        <v>6000</v>
      </c>
      <c r="R29" s="117">
        <v>6000</v>
      </c>
      <c r="S29" s="117">
        <v>5000</v>
      </c>
      <c r="T29" s="117"/>
      <c r="U29" s="160">
        <v>2000</v>
      </c>
      <c r="V29" s="160">
        <v>2000</v>
      </c>
      <c r="W29" s="160">
        <v>1000</v>
      </c>
      <c r="X29" s="117">
        <f t="shared" si="22"/>
        <v>5000</v>
      </c>
      <c r="Y29" s="117">
        <f t="shared" si="45"/>
        <v>100</v>
      </c>
      <c r="AA29" s="160"/>
      <c r="AB29" s="160"/>
      <c r="AC29" s="160"/>
      <c r="AD29" s="117">
        <f t="shared" si="24"/>
        <v>0</v>
      </c>
      <c r="AE29" s="117">
        <f>AD29/(S29/100)</f>
        <v>0</v>
      </c>
      <c r="AG29" s="117">
        <f t="shared" si="46"/>
        <v>5000</v>
      </c>
      <c r="AH29" s="117">
        <f t="shared" si="47"/>
        <v>100</v>
      </c>
      <c r="AJ29" s="160"/>
      <c r="AK29" s="160"/>
      <c r="AL29" s="160"/>
      <c r="AM29" s="117">
        <f t="shared" si="28"/>
        <v>0</v>
      </c>
      <c r="AN29" s="117">
        <f>AM29/(S29/100)</f>
        <v>0</v>
      </c>
      <c r="AP29" s="160"/>
      <c r="AQ29" s="160"/>
      <c r="AR29" s="160"/>
      <c r="AS29" s="117">
        <f t="shared" si="30"/>
        <v>0</v>
      </c>
      <c r="AT29" s="117">
        <f>AS29/(S29/100)</f>
        <v>0</v>
      </c>
      <c r="AV29" s="117">
        <f t="shared" si="32"/>
        <v>0</v>
      </c>
      <c r="AW29" s="117">
        <f t="shared" si="48"/>
        <v>0</v>
      </c>
      <c r="AY29" s="117">
        <f t="shared" si="34"/>
        <v>5000</v>
      </c>
      <c r="AZ29" s="117">
        <f t="shared" si="49"/>
        <v>100</v>
      </c>
      <c r="BB29" s="117">
        <f t="shared" si="36"/>
        <v>0</v>
      </c>
      <c r="BC29" s="117">
        <f t="shared" si="37"/>
        <v>0</v>
      </c>
      <c r="BD29" s="117">
        <f t="shared" si="38"/>
        <v>5000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7</v>
      </c>
      <c r="L30" s="83"/>
      <c r="M30" s="77"/>
      <c r="N30" s="128" t="s">
        <v>56</v>
      </c>
      <c r="O30" s="129">
        <v>24000</v>
      </c>
      <c r="P30" s="117">
        <v>9000</v>
      </c>
      <c r="Q30" s="117">
        <v>9000</v>
      </c>
      <c r="R30" s="117">
        <v>9000</v>
      </c>
      <c r="S30" s="117">
        <v>9000</v>
      </c>
      <c r="T30" s="117"/>
      <c r="U30" s="160"/>
      <c r="V30" s="160"/>
      <c r="W30" s="160">
        <v>3000</v>
      </c>
      <c r="X30" s="117">
        <f t="shared" si="22"/>
        <v>3000</v>
      </c>
      <c r="Y30" s="117">
        <f t="shared" si="45"/>
        <v>33.333333333333336</v>
      </c>
      <c r="AA30" s="160">
        <v>1000</v>
      </c>
      <c r="AB30" s="160">
        <v>1000</v>
      </c>
      <c r="AC30" s="160">
        <v>1000</v>
      </c>
      <c r="AD30" s="117">
        <f t="shared" si="24"/>
        <v>3000</v>
      </c>
      <c r="AE30" s="117">
        <f>AD30/(S30/100)</f>
        <v>33.333333333333336</v>
      </c>
      <c r="AG30" s="117">
        <f t="shared" si="46"/>
        <v>6000</v>
      </c>
      <c r="AH30" s="117">
        <f t="shared" si="47"/>
        <v>66.666666666666671</v>
      </c>
      <c r="AJ30" s="160">
        <v>500</v>
      </c>
      <c r="AK30" s="160">
        <v>500</v>
      </c>
      <c r="AL30" s="160">
        <v>500</v>
      </c>
      <c r="AM30" s="117">
        <f t="shared" si="28"/>
        <v>1500</v>
      </c>
      <c r="AN30" s="117">
        <f>AM30/(S30/100)</f>
        <v>16.666666666666668</v>
      </c>
      <c r="AP30" s="160">
        <v>500</v>
      </c>
      <c r="AQ30" s="160">
        <v>500</v>
      </c>
      <c r="AR30" s="160">
        <v>500</v>
      </c>
      <c r="AS30" s="117">
        <f t="shared" si="30"/>
        <v>1500</v>
      </c>
      <c r="AT30" s="117">
        <f>AS30/(S30/100)</f>
        <v>16.666666666666668</v>
      </c>
      <c r="AV30" s="117">
        <f t="shared" si="32"/>
        <v>3000</v>
      </c>
      <c r="AW30" s="117">
        <f t="shared" si="48"/>
        <v>33.333333333333336</v>
      </c>
      <c r="AY30" s="117">
        <f t="shared" si="34"/>
        <v>9000</v>
      </c>
      <c r="AZ30" s="117">
        <f t="shared" si="49"/>
        <v>100</v>
      </c>
      <c r="BB30" s="117">
        <f t="shared" si="36"/>
        <v>0</v>
      </c>
      <c r="BC30" s="117">
        <f t="shared" si="37"/>
        <v>0</v>
      </c>
      <c r="BD30" s="117">
        <f t="shared" si="38"/>
        <v>9000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104"/>
      <c r="H31" s="106" t="s">
        <v>49</v>
      </c>
      <c r="I31" s="107"/>
      <c r="J31" s="108"/>
      <c r="K31" s="109"/>
      <c r="L31" s="110"/>
      <c r="M31" s="111"/>
      <c r="N31" s="112" t="s">
        <v>50</v>
      </c>
      <c r="O31" s="113">
        <v>549000</v>
      </c>
      <c r="P31" s="114">
        <f>P32</f>
        <v>625000</v>
      </c>
      <c r="Q31" s="115">
        <f>Q32</f>
        <v>631000</v>
      </c>
      <c r="R31" s="116">
        <f>R32</f>
        <v>636000</v>
      </c>
      <c r="S31" s="114">
        <f>S32</f>
        <v>625000</v>
      </c>
      <c r="T31" s="114"/>
      <c r="U31" s="114">
        <f>U32</f>
        <v>1000</v>
      </c>
      <c r="V31" s="114">
        <f>V32</f>
        <v>2000</v>
      </c>
      <c r="W31" s="114">
        <f>W32</f>
        <v>187000</v>
      </c>
      <c r="X31" s="114">
        <f>SUM(U31:W31)</f>
        <v>190000</v>
      </c>
      <c r="Y31" s="114">
        <f t="shared" si="45"/>
        <v>30.4</v>
      </c>
      <c r="AA31" s="114">
        <f>AA32</f>
        <v>43500</v>
      </c>
      <c r="AB31" s="114">
        <f>AB32</f>
        <v>43000</v>
      </c>
      <c r="AC31" s="114">
        <f>AC32</f>
        <v>85500</v>
      </c>
      <c r="AD31" s="114">
        <f>SUM(AA31:AC31)</f>
        <v>172000</v>
      </c>
      <c r="AE31" s="114">
        <f t="shared" ref="AE31:AE41" si="50">AD31/(S31/100)</f>
        <v>27.52</v>
      </c>
      <c r="AG31" s="114">
        <f t="shared" si="46"/>
        <v>362000</v>
      </c>
      <c r="AH31" s="114">
        <f t="shared" si="47"/>
        <v>57.92</v>
      </c>
      <c r="AJ31" s="114">
        <f>AJ32</f>
        <v>101000</v>
      </c>
      <c r="AK31" s="114">
        <f>AK32</f>
        <v>44000</v>
      </c>
      <c r="AL31" s="114">
        <f>AL32</f>
        <v>63000</v>
      </c>
      <c r="AM31" s="114">
        <f>SUM(AJ31:AL31)</f>
        <v>208000</v>
      </c>
      <c r="AN31" s="114">
        <f t="shared" ref="AN31:AN41" si="51">AM31/(S31/100)</f>
        <v>33.28</v>
      </c>
      <c r="AP31" s="114">
        <f>AP32</f>
        <v>46000</v>
      </c>
      <c r="AQ31" s="114">
        <f>AQ32</f>
        <v>9000</v>
      </c>
      <c r="AR31" s="114">
        <f>AR32</f>
        <v>0</v>
      </c>
      <c r="AS31" s="114">
        <f>SUM(AP31:AR31)</f>
        <v>55000</v>
      </c>
      <c r="AT31" s="114">
        <f t="shared" ref="AT31:AT41" si="52">AS31/(S31/100)</f>
        <v>8.8000000000000007</v>
      </c>
      <c r="AV31" s="114">
        <f>AV32</f>
        <v>263000</v>
      </c>
      <c r="AW31" s="114">
        <f t="shared" si="48"/>
        <v>42.08</v>
      </c>
      <c r="AY31" s="114">
        <f>AY32</f>
        <v>625000</v>
      </c>
      <c r="AZ31" s="114">
        <f t="shared" si="49"/>
        <v>100</v>
      </c>
      <c r="BB31" s="114">
        <f t="shared" si="36"/>
        <v>0</v>
      </c>
      <c r="BC31" s="117">
        <f t="shared" si="37"/>
        <v>0</v>
      </c>
      <c r="BD31" s="114">
        <f t="shared" si="38"/>
        <v>625000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118">
        <v>2</v>
      </c>
      <c r="J32" s="78"/>
      <c r="K32" s="82"/>
      <c r="L32" s="83"/>
      <c r="M32" s="77"/>
      <c r="N32" s="119" t="s">
        <v>51</v>
      </c>
      <c r="O32" s="120">
        <v>549000</v>
      </c>
      <c r="P32" s="121">
        <f>P33+P36+P38</f>
        <v>625000</v>
      </c>
      <c r="Q32" s="122">
        <f>Q33+Q36+Q38</f>
        <v>631000</v>
      </c>
      <c r="R32" s="123">
        <f>R33+R36+R38</f>
        <v>636000</v>
      </c>
      <c r="S32" s="121">
        <f>S33+S36+S38</f>
        <v>625000</v>
      </c>
      <c r="T32" s="121"/>
      <c r="U32" s="121">
        <f>U33+U36+U38</f>
        <v>1000</v>
      </c>
      <c r="V32" s="121">
        <f>V33+V36+V38</f>
        <v>2000</v>
      </c>
      <c r="W32" s="121">
        <f>W33+W36+W38</f>
        <v>187000</v>
      </c>
      <c r="X32" s="121">
        <f>X33+X36+X38</f>
        <v>190000</v>
      </c>
      <c r="Y32" s="121">
        <f t="shared" si="45"/>
        <v>30.4</v>
      </c>
      <c r="AA32" s="121">
        <f>AA33+AA36+AA38</f>
        <v>43500</v>
      </c>
      <c r="AB32" s="121">
        <f>AB33+AB36+AB38</f>
        <v>43000</v>
      </c>
      <c r="AC32" s="121">
        <f>AC33+AC36+AC38</f>
        <v>85500</v>
      </c>
      <c r="AD32" s="121">
        <f>AD33+AD36+AD38</f>
        <v>172000</v>
      </c>
      <c r="AE32" s="121">
        <f t="shared" si="50"/>
        <v>27.52</v>
      </c>
      <c r="AG32" s="121">
        <f t="shared" si="46"/>
        <v>362000</v>
      </c>
      <c r="AH32" s="121">
        <f t="shared" si="47"/>
        <v>57.92</v>
      </c>
      <c r="AJ32" s="121">
        <f>AJ33+AJ36+AJ38</f>
        <v>101000</v>
      </c>
      <c r="AK32" s="121">
        <f>AK33+AK36+AK38</f>
        <v>44000</v>
      </c>
      <c r="AL32" s="121">
        <f>AL33+AL36+AL38</f>
        <v>63000</v>
      </c>
      <c r="AM32" s="121">
        <f>AM33+AM36+AM38</f>
        <v>208000</v>
      </c>
      <c r="AN32" s="121">
        <f t="shared" si="51"/>
        <v>33.28</v>
      </c>
      <c r="AP32" s="121">
        <f>AP33+AP36+AP38</f>
        <v>46000</v>
      </c>
      <c r="AQ32" s="121">
        <f>AQ33+AQ36+AQ38</f>
        <v>9000</v>
      </c>
      <c r="AR32" s="121">
        <f>AR33+AR36+AR38</f>
        <v>0</v>
      </c>
      <c r="AS32" s="121">
        <f>AS33+AS36+AS38</f>
        <v>55000</v>
      </c>
      <c r="AT32" s="121">
        <f t="shared" si="52"/>
        <v>8.8000000000000007</v>
      </c>
      <c r="AV32" s="121">
        <f>AV33+AV36+AV38</f>
        <v>263000</v>
      </c>
      <c r="AW32" s="121">
        <f t="shared" si="48"/>
        <v>42.08</v>
      </c>
      <c r="AY32" s="121">
        <f>AY33+AY36+AY38</f>
        <v>625000</v>
      </c>
      <c r="AZ32" s="121">
        <f t="shared" si="49"/>
        <v>100</v>
      </c>
      <c r="BB32" s="121">
        <f t="shared" si="36"/>
        <v>0</v>
      </c>
      <c r="BC32" s="117">
        <f t="shared" si="37"/>
        <v>0</v>
      </c>
      <c r="BD32" s="121">
        <f t="shared" si="38"/>
        <v>625000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79"/>
      <c r="H33" s="80"/>
      <c r="I33" s="81"/>
      <c r="J33" s="124" t="s">
        <v>60</v>
      </c>
      <c r="K33" s="82"/>
      <c r="L33" s="83"/>
      <c r="M33" s="77"/>
      <c r="N33" s="101" t="s">
        <v>61</v>
      </c>
      <c r="O33" s="102">
        <v>522000</v>
      </c>
      <c r="P33" s="103">
        <f>P34+P35</f>
        <v>600000</v>
      </c>
      <c r="Q33" s="125">
        <f>Q34+Q35</f>
        <v>605000</v>
      </c>
      <c r="R33" s="126">
        <f>R34+R35</f>
        <v>610000</v>
      </c>
      <c r="S33" s="103">
        <f>S34+S35</f>
        <v>600000</v>
      </c>
      <c r="T33" s="103"/>
      <c r="U33" s="103">
        <f>U34+U35</f>
        <v>1000</v>
      </c>
      <c r="V33" s="103">
        <f>V34+V35</f>
        <v>2000</v>
      </c>
      <c r="W33" s="103">
        <f>W34+W35</f>
        <v>178000</v>
      </c>
      <c r="X33" s="103">
        <f>SUM(U33:W33)</f>
        <v>181000</v>
      </c>
      <c r="Y33" s="103">
        <f t="shared" si="45"/>
        <v>30.166666666666668</v>
      </c>
      <c r="AA33" s="103">
        <f>AA34+AA35</f>
        <v>41000</v>
      </c>
      <c r="AB33" s="103">
        <f>AB34+AB35</f>
        <v>40000</v>
      </c>
      <c r="AC33" s="103">
        <f>AC34+AC35</f>
        <v>82000</v>
      </c>
      <c r="AD33" s="103">
        <f>SUM(AA33:AC33)</f>
        <v>163000</v>
      </c>
      <c r="AE33" s="103">
        <f t="shared" si="50"/>
        <v>27.166666666666668</v>
      </c>
      <c r="AG33" s="103">
        <f t="shared" si="46"/>
        <v>344000</v>
      </c>
      <c r="AH33" s="103">
        <f t="shared" si="47"/>
        <v>57.333333333333336</v>
      </c>
      <c r="AJ33" s="103">
        <f>AJ34+AJ35</f>
        <v>100000</v>
      </c>
      <c r="AK33" s="103">
        <f>AK34+AK35</f>
        <v>43000</v>
      </c>
      <c r="AL33" s="103">
        <f>AL34+AL35</f>
        <v>62000</v>
      </c>
      <c r="AM33" s="103">
        <f>SUM(AJ33:AL33)</f>
        <v>205000</v>
      </c>
      <c r="AN33" s="103">
        <f t="shared" si="51"/>
        <v>34.166666666666664</v>
      </c>
      <c r="AP33" s="103">
        <f>AP34+AP35</f>
        <v>45000</v>
      </c>
      <c r="AQ33" s="103">
        <f>AQ34+AQ35</f>
        <v>6000</v>
      </c>
      <c r="AR33" s="103">
        <f>AR34+AR35</f>
        <v>0</v>
      </c>
      <c r="AS33" s="103">
        <f>AS34+AS35</f>
        <v>51000</v>
      </c>
      <c r="AT33" s="103">
        <f t="shared" si="52"/>
        <v>8.5</v>
      </c>
      <c r="AV33" s="103">
        <f t="shared" ref="AV33:AV49" si="53">AM33+AS33</f>
        <v>256000</v>
      </c>
      <c r="AW33" s="103">
        <f t="shared" si="48"/>
        <v>42.666666666666664</v>
      </c>
      <c r="AY33" s="103">
        <f>AY34+AY35</f>
        <v>600000</v>
      </c>
      <c r="AZ33" s="103">
        <f t="shared" si="49"/>
        <v>100</v>
      </c>
      <c r="BB33" s="103">
        <f t="shared" si="36"/>
        <v>0</v>
      </c>
      <c r="BC33" s="117">
        <f t="shared" si="37"/>
        <v>0</v>
      </c>
      <c r="BD33" s="103">
        <f t="shared" si="38"/>
        <v>600000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81"/>
      <c r="J34" s="78"/>
      <c r="K34" s="127">
        <v>1</v>
      </c>
      <c r="L34" s="83"/>
      <c r="M34" s="77"/>
      <c r="N34" s="128" t="s">
        <v>62</v>
      </c>
      <c r="O34" s="129">
        <v>510000</v>
      </c>
      <c r="P34" s="117">
        <v>570000</v>
      </c>
      <c r="Q34" s="117">
        <v>575000</v>
      </c>
      <c r="R34" s="117">
        <v>580000</v>
      </c>
      <c r="S34" s="117">
        <v>570000</v>
      </c>
      <c r="T34" s="117"/>
      <c r="U34" s="117"/>
      <c r="V34" s="117">
        <v>2000</v>
      </c>
      <c r="W34" s="117">
        <v>174000</v>
      </c>
      <c r="X34" s="117">
        <f>SUM(U34:W34)</f>
        <v>176000</v>
      </c>
      <c r="Y34" s="117">
        <f t="shared" si="45"/>
        <v>30.87719298245614</v>
      </c>
      <c r="AA34" s="117">
        <v>40000</v>
      </c>
      <c r="AB34" s="117">
        <v>37000</v>
      </c>
      <c r="AC34" s="117">
        <v>79000</v>
      </c>
      <c r="AD34" s="117">
        <f>SUM(AA34:AC34)</f>
        <v>156000</v>
      </c>
      <c r="AE34" s="117">
        <f t="shared" si="50"/>
        <v>27.368421052631579</v>
      </c>
      <c r="AG34" s="117">
        <f t="shared" si="46"/>
        <v>332000</v>
      </c>
      <c r="AH34" s="117">
        <f t="shared" si="47"/>
        <v>58.245614035087719</v>
      </c>
      <c r="AJ34" s="117">
        <v>98000</v>
      </c>
      <c r="AK34" s="117">
        <v>40000</v>
      </c>
      <c r="AL34" s="117">
        <v>60000</v>
      </c>
      <c r="AM34" s="117">
        <f>SUM(AJ34:AL34)</f>
        <v>198000</v>
      </c>
      <c r="AN34" s="117">
        <f t="shared" si="51"/>
        <v>34.736842105263158</v>
      </c>
      <c r="AP34" s="117">
        <v>40000</v>
      </c>
      <c r="AQ34" s="117"/>
      <c r="AR34" s="117"/>
      <c r="AS34" s="117">
        <f>AP34+AQ34+AR34</f>
        <v>40000</v>
      </c>
      <c r="AT34" s="117">
        <f t="shared" si="52"/>
        <v>7.0175438596491224</v>
      </c>
      <c r="AV34" s="117">
        <f t="shared" si="53"/>
        <v>238000</v>
      </c>
      <c r="AW34" s="117">
        <f t="shared" si="48"/>
        <v>41.754385964912281</v>
      </c>
      <c r="AY34" s="117">
        <f>AG34+AV34</f>
        <v>570000</v>
      </c>
      <c r="AZ34" s="117">
        <f t="shared" si="49"/>
        <v>100</v>
      </c>
      <c r="BB34" s="117">
        <f t="shared" si="36"/>
        <v>0</v>
      </c>
      <c r="BC34" s="117">
        <f t="shared" si="37"/>
        <v>0</v>
      </c>
      <c r="BD34" s="117">
        <f t="shared" si="38"/>
        <v>570000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78"/>
      <c r="K35" s="127">
        <v>4</v>
      </c>
      <c r="L35" s="83"/>
      <c r="M35" s="77"/>
      <c r="N35" s="128" t="s">
        <v>63</v>
      </c>
      <c r="O35" s="129">
        <v>12000</v>
      </c>
      <c r="P35" s="117">
        <v>30000</v>
      </c>
      <c r="Q35" s="117">
        <v>30000</v>
      </c>
      <c r="R35" s="117">
        <v>30000</v>
      </c>
      <c r="S35" s="117">
        <v>30000</v>
      </c>
      <c r="T35" s="117"/>
      <c r="U35" s="117">
        <v>1000</v>
      </c>
      <c r="V35" s="117"/>
      <c r="W35" s="117">
        <v>4000</v>
      </c>
      <c r="X35" s="117">
        <f>SUM(U35:W35)</f>
        <v>5000</v>
      </c>
      <c r="Y35" s="117">
        <f t="shared" si="45"/>
        <v>16.666666666666668</v>
      </c>
      <c r="AA35" s="117">
        <v>1000</v>
      </c>
      <c r="AB35" s="117">
        <v>3000</v>
      </c>
      <c r="AC35" s="117">
        <v>3000</v>
      </c>
      <c r="AD35" s="117">
        <f>SUM(AA35:AC35)</f>
        <v>7000</v>
      </c>
      <c r="AE35" s="117">
        <f t="shared" si="50"/>
        <v>23.333333333333332</v>
      </c>
      <c r="AG35" s="117">
        <f t="shared" si="46"/>
        <v>12000</v>
      </c>
      <c r="AH35" s="117">
        <f t="shared" si="47"/>
        <v>40</v>
      </c>
      <c r="AJ35" s="117">
        <v>2000</v>
      </c>
      <c r="AK35" s="117">
        <v>3000</v>
      </c>
      <c r="AL35" s="117">
        <v>2000</v>
      </c>
      <c r="AM35" s="117">
        <f>SUM(AJ35:AL35)</f>
        <v>7000</v>
      </c>
      <c r="AN35" s="117">
        <f t="shared" si="51"/>
        <v>23.333333333333332</v>
      </c>
      <c r="AP35" s="117">
        <v>5000</v>
      </c>
      <c r="AQ35" s="117">
        <v>6000</v>
      </c>
      <c r="AR35" s="117"/>
      <c r="AS35" s="117">
        <f>SUM(AP35:AR35)</f>
        <v>11000</v>
      </c>
      <c r="AT35" s="117">
        <f t="shared" si="52"/>
        <v>36.666666666666664</v>
      </c>
      <c r="AV35" s="117">
        <f t="shared" si="53"/>
        <v>18000</v>
      </c>
      <c r="AW35" s="117">
        <f t="shared" si="48"/>
        <v>60</v>
      </c>
      <c r="AY35" s="117">
        <f>AG35+AV35</f>
        <v>30000</v>
      </c>
      <c r="AZ35" s="117">
        <f t="shared" si="49"/>
        <v>100</v>
      </c>
      <c r="BB35" s="117">
        <f t="shared" si="36"/>
        <v>0</v>
      </c>
      <c r="BC35" s="117">
        <f t="shared" si="37"/>
        <v>0</v>
      </c>
      <c r="BD35" s="117">
        <f t="shared" si="38"/>
        <v>30000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124" t="s">
        <v>64</v>
      </c>
      <c r="K36" s="82"/>
      <c r="L36" s="83"/>
      <c r="M36" s="77"/>
      <c r="N36" s="101" t="s">
        <v>65</v>
      </c>
      <c r="O36" s="102">
        <v>5000</v>
      </c>
      <c r="P36" s="103">
        <f>P37</f>
        <v>3000</v>
      </c>
      <c r="Q36" s="125">
        <f>Q37</f>
        <v>3000</v>
      </c>
      <c r="R36" s="126">
        <f>R37</f>
        <v>3000</v>
      </c>
      <c r="S36" s="103">
        <f>S37</f>
        <v>3000</v>
      </c>
      <c r="T36" s="103"/>
      <c r="U36" s="103">
        <f>U37</f>
        <v>0</v>
      </c>
      <c r="V36" s="103">
        <f>V37</f>
        <v>0</v>
      </c>
      <c r="W36" s="103">
        <f>W37</f>
        <v>3000</v>
      </c>
      <c r="X36" s="103">
        <f>SUM(U36:W36)</f>
        <v>3000</v>
      </c>
      <c r="Y36" s="103">
        <f t="shared" si="45"/>
        <v>100</v>
      </c>
      <c r="AA36" s="103">
        <f>AA37</f>
        <v>0</v>
      </c>
      <c r="AB36" s="103">
        <f>AB37</f>
        <v>0</v>
      </c>
      <c r="AC36" s="103">
        <f>AC37</f>
        <v>0</v>
      </c>
      <c r="AD36" s="103">
        <f>SUM(AA36:AC36)</f>
        <v>0</v>
      </c>
      <c r="AE36" s="103">
        <f t="shared" si="50"/>
        <v>0</v>
      </c>
      <c r="AG36" s="103">
        <f t="shared" si="46"/>
        <v>3000</v>
      </c>
      <c r="AH36" s="103">
        <f t="shared" si="47"/>
        <v>100</v>
      </c>
      <c r="AJ36" s="103">
        <f>AJ37</f>
        <v>0</v>
      </c>
      <c r="AK36" s="103">
        <f>AK37</f>
        <v>0</v>
      </c>
      <c r="AL36" s="103">
        <f>AL37</f>
        <v>0</v>
      </c>
      <c r="AM36" s="103">
        <f>SUM(AJ36:AL36)</f>
        <v>0</v>
      </c>
      <c r="AN36" s="103">
        <f t="shared" si="51"/>
        <v>0</v>
      </c>
      <c r="AP36" s="103">
        <f>AP37</f>
        <v>0</v>
      </c>
      <c r="AQ36" s="103">
        <f>AQ37</f>
        <v>0</v>
      </c>
      <c r="AR36" s="103">
        <f>AR37</f>
        <v>0</v>
      </c>
      <c r="AS36" s="103">
        <f>SUM(AP36:AR36)</f>
        <v>0</v>
      </c>
      <c r="AT36" s="103">
        <f t="shared" si="52"/>
        <v>0</v>
      </c>
      <c r="AV36" s="103">
        <f t="shared" si="53"/>
        <v>0</v>
      </c>
      <c r="AW36" s="103">
        <f t="shared" si="48"/>
        <v>0</v>
      </c>
      <c r="AY36" s="103">
        <f>AG36+AV36</f>
        <v>3000</v>
      </c>
      <c r="AZ36" s="103">
        <f t="shared" si="49"/>
        <v>100</v>
      </c>
      <c r="BB36" s="103">
        <f t="shared" si="36"/>
        <v>0</v>
      </c>
      <c r="BC36" s="117">
        <f t="shared" si="37"/>
        <v>0</v>
      </c>
      <c r="BD36" s="103">
        <f t="shared" si="38"/>
        <v>3000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4</v>
      </c>
      <c r="L37" s="83"/>
      <c r="M37" s="77"/>
      <c r="N37" s="128" t="s">
        <v>63</v>
      </c>
      <c r="O37" s="129">
        <v>5000</v>
      </c>
      <c r="P37" s="117">
        <v>3000</v>
      </c>
      <c r="Q37" s="117">
        <v>3000</v>
      </c>
      <c r="R37" s="117">
        <v>3000</v>
      </c>
      <c r="S37" s="117">
        <v>3000</v>
      </c>
      <c r="T37" s="117"/>
      <c r="U37" s="117"/>
      <c r="V37" s="117"/>
      <c r="W37" s="117">
        <v>3000</v>
      </c>
      <c r="X37" s="117">
        <f>SUM(U37:W37)</f>
        <v>3000</v>
      </c>
      <c r="Y37" s="117">
        <f t="shared" si="45"/>
        <v>100</v>
      </c>
      <c r="AA37" s="117"/>
      <c r="AB37" s="117"/>
      <c r="AC37" s="117"/>
      <c r="AD37" s="117">
        <f>SUM(AA37:AC37)</f>
        <v>0</v>
      </c>
      <c r="AE37" s="117">
        <f t="shared" si="50"/>
        <v>0</v>
      </c>
      <c r="AG37" s="117">
        <f t="shared" si="46"/>
        <v>3000</v>
      </c>
      <c r="AH37" s="117">
        <f t="shared" si="47"/>
        <v>100</v>
      </c>
      <c r="AJ37" s="117"/>
      <c r="AK37" s="117"/>
      <c r="AL37" s="117"/>
      <c r="AM37" s="117">
        <f>SUM(AJ37:AL37)</f>
        <v>0</v>
      </c>
      <c r="AN37" s="117">
        <f t="shared" si="51"/>
        <v>0</v>
      </c>
      <c r="AP37" s="117"/>
      <c r="AQ37" s="117"/>
      <c r="AR37" s="117"/>
      <c r="AS37" s="117">
        <f>SUM(AP37:AR37)</f>
        <v>0</v>
      </c>
      <c r="AT37" s="117">
        <f t="shared" si="52"/>
        <v>0</v>
      </c>
      <c r="AV37" s="117">
        <f t="shared" si="53"/>
        <v>0</v>
      </c>
      <c r="AW37" s="117">
        <f t="shared" si="48"/>
        <v>0</v>
      </c>
      <c r="AY37" s="117">
        <f>AG37+AV37</f>
        <v>3000</v>
      </c>
      <c r="AZ37" s="117">
        <f t="shared" si="49"/>
        <v>100</v>
      </c>
      <c r="BB37" s="117">
        <f t="shared" si="36"/>
        <v>0</v>
      </c>
      <c r="BC37" s="117">
        <f t="shared" si="37"/>
        <v>0</v>
      </c>
      <c r="BD37" s="117">
        <f t="shared" si="38"/>
        <v>3000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24" t="s">
        <v>52</v>
      </c>
      <c r="K38" s="82"/>
      <c r="L38" s="83"/>
      <c r="M38" s="77"/>
      <c r="N38" s="101" t="s">
        <v>53</v>
      </c>
      <c r="O38" s="102">
        <v>22000</v>
      </c>
      <c r="P38" s="103">
        <f>P39+P40+P41</f>
        <v>22000</v>
      </c>
      <c r="Q38" s="125">
        <f>Q39+Q40+Q41</f>
        <v>23000</v>
      </c>
      <c r="R38" s="126">
        <f>R39+R40+R41</f>
        <v>23000</v>
      </c>
      <c r="S38" s="103">
        <f>S39+S40+S41</f>
        <v>22000</v>
      </c>
      <c r="T38" s="103"/>
      <c r="U38" s="103">
        <f>U39+U40+U41</f>
        <v>0</v>
      </c>
      <c r="V38" s="103">
        <f>V39+V40+V41</f>
        <v>0</v>
      </c>
      <c r="W38" s="103">
        <f>W39+W40+W41</f>
        <v>6000</v>
      </c>
      <c r="X38" s="103">
        <f>X39+X40+X41</f>
        <v>6000</v>
      </c>
      <c r="Y38" s="103">
        <f t="shared" si="45"/>
        <v>27.272727272727273</v>
      </c>
      <c r="AA38" s="103">
        <f>AA39+AA40+AA41</f>
        <v>2500</v>
      </c>
      <c r="AB38" s="103">
        <f>AB39+AB40+AB41</f>
        <v>3000</v>
      </c>
      <c r="AC38" s="103">
        <f>AC39+AC40+AC41</f>
        <v>3500</v>
      </c>
      <c r="AD38" s="103">
        <f>AD39+AD40+AD41</f>
        <v>9000</v>
      </c>
      <c r="AE38" s="103">
        <f t="shared" si="50"/>
        <v>40.909090909090907</v>
      </c>
      <c r="AG38" s="103">
        <f t="shared" si="46"/>
        <v>15000</v>
      </c>
      <c r="AH38" s="103">
        <f t="shared" si="47"/>
        <v>68.181818181818187</v>
      </c>
      <c r="AJ38" s="103">
        <f>AJ39+AJ40+AJ41</f>
        <v>1000</v>
      </c>
      <c r="AK38" s="103">
        <f>AK39+AK40+AK41</f>
        <v>1000</v>
      </c>
      <c r="AL38" s="103">
        <f>AL39+AL40+AL41</f>
        <v>1000</v>
      </c>
      <c r="AM38" s="103">
        <f>AM39+AM40+AM41</f>
        <v>3000</v>
      </c>
      <c r="AN38" s="103">
        <f t="shared" si="51"/>
        <v>13.636363636363637</v>
      </c>
      <c r="AP38" s="103">
        <f>AP39+AP40+AP41</f>
        <v>1000</v>
      </c>
      <c r="AQ38" s="103">
        <f>AQ39+AQ40+AQ41</f>
        <v>3000</v>
      </c>
      <c r="AR38" s="103">
        <f>AR39+AR40+AR41</f>
        <v>0</v>
      </c>
      <c r="AS38" s="103">
        <f>AS39+AS40+AS41</f>
        <v>4000</v>
      </c>
      <c r="AT38" s="103">
        <f t="shared" si="52"/>
        <v>18.181818181818183</v>
      </c>
      <c r="AV38" s="103">
        <f t="shared" si="53"/>
        <v>7000</v>
      </c>
      <c r="AW38" s="103">
        <f t="shared" si="48"/>
        <v>31.818181818181817</v>
      </c>
      <c r="AY38" s="103">
        <f>AY39+AY40+AY41</f>
        <v>22000</v>
      </c>
      <c r="AZ38" s="103">
        <f t="shared" si="49"/>
        <v>100</v>
      </c>
      <c r="BB38" s="103">
        <f t="shared" ref="BB38:BB53" si="54">S38-AY38</f>
        <v>0</v>
      </c>
      <c r="BC38" s="117">
        <f t="shared" si="37"/>
        <v>0</v>
      </c>
      <c r="BD38" s="103">
        <f t="shared" ref="BD38:BD53" si="55">S38-BB38</f>
        <v>22000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2</v>
      </c>
      <c r="L39" s="83"/>
      <c r="M39" s="77"/>
      <c r="N39" s="128" t="s">
        <v>54</v>
      </c>
      <c r="O39" s="129">
        <v>10000</v>
      </c>
      <c r="P39" s="117">
        <v>8000</v>
      </c>
      <c r="Q39" s="117">
        <v>9000</v>
      </c>
      <c r="R39" s="117">
        <v>9000</v>
      </c>
      <c r="S39" s="117">
        <v>8000</v>
      </c>
      <c r="T39" s="117"/>
      <c r="U39" s="117"/>
      <c r="V39" s="117"/>
      <c r="W39" s="117">
        <v>3000</v>
      </c>
      <c r="X39" s="117">
        <f>SUM(U39:W39)</f>
        <v>3000</v>
      </c>
      <c r="Y39" s="117">
        <f t="shared" si="45"/>
        <v>37.5</v>
      </c>
      <c r="AA39" s="117">
        <v>500</v>
      </c>
      <c r="AB39" s="117">
        <v>1000</v>
      </c>
      <c r="AC39" s="117">
        <v>500</v>
      </c>
      <c r="AD39" s="117">
        <f>SUM(AA39:AC39)</f>
        <v>2000</v>
      </c>
      <c r="AE39" s="117">
        <f t="shared" si="50"/>
        <v>25</v>
      </c>
      <c r="AG39" s="117">
        <f t="shared" si="46"/>
        <v>5000</v>
      </c>
      <c r="AH39" s="117">
        <f t="shared" si="47"/>
        <v>62.5</v>
      </c>
      <c r="AJ39" s="117"/>
      <c r="AK39" s="117"/>
      <c r="AL39" s="117"/>
      <c r="AM39" s="117">
        <f>SUM(AJ39:AL39)</f>
        <v>0</v>
      </c>
      <c r="AN39" s="117">
        <f t="shared" si="51"/>
        <v>0</v>
      </c>
      <c r="AP39" s="117">
        <v>1000</v>
      </c>
      <c r="AQ39" s="117">
        <v>2000</v>
      </c>
      <c r="AR39" s="117"/>
      <c r="AS39" s="117">
        <f>SUM(AP39:AR39)</f>
        <v>3000</v>
      </c>
      <c r="AT39" s="117">
        <f t="shared" si="52"/>
        <v>37.5</v>
      </c>
      <c r="AV39" s="117">
        <f t="shared" si="53"/>
        <v>3000</v>
      </c>
      <c r="AW39" s="117">
        <f t="shared" si="48"/>
        <v>37.5</v>
      </c>
      <c r="AY39" s="117">
        <f>AG39+AV39</f>
        <v>8000</v>
      </c>
      <c r="AZ39" s="117">
        <f t="shared" si="49"/>
        <v>100</v>
      </c>
      <c r="BB39" s="117">
        <f t="shared" si="54"/>
        <v>0</v>
      </c>
      <c r="BC39" s="117">
        <f t="shared" si="37"/>
        <v>0</v>
      </c>
      <c r="BD39" s="117">
        <f t="shared" si="55"/>
        <v>8000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78"/>
      <c r="K40" s="127">
        <v>5</v>
      </c>
      <c r="L40" s="83"/>
      <c r="M40" s="77"/>
      <c r="N40" s="128" t="s">
        <v>55</v>
      </c>
      <c r="O40" s="129">
        <v>6000</v>
      </c>
      <c r="P40" s="117">
        <v>6000</v>
      </c>
      <c r="Q40" s="117">
        <v>6000</v>
      </c>
      <c r="R40" s="117">
        <v>6000</v>
      </c>
      <c r="S40" s="117">
        <v>6000</v>
      </c>
      <c r="T40" s="117"/>
      <c r="U40" s="117"/>
      <c r="V40" s="117"/>
      <c r="W40" s="117">
        <v>2000</v>
      </c>
      <c r="X40" s="117">
        <f>SUM(U40:W40)</f>
        <v>2000</v>
      </c>
      <c r="Y40" s="117">
        <f t="shared" si="45"/>
        <v>33.333333333333336</v>
      </c>
      <c r="AA40" s="117">
        <v>1000</v>
      </c>
      <c r="AB40" s="117">
        <v>1000</v>
      </c>
      <c r="AC40" s="117">
        <v>2000</v>
      </c>
      <c r="AD40" s="117">
        <f>SUM(AA40:AC40)</f>
        <v>4000</v>
      </c>
      <c r="AE40" s="117">
        <f t="shared" si="50"/>
        <v>66.666666666666671</v>
      </c>
      <c r="AG40" s="117">
        <f t="shared" si="46"/>
        <v>6000</v>
      </c>
      <c r="AH40" s="117">
        <f t="shared" si="47"/>
        <v>100</v>
      </c>
      <c r="AJ40" s="117"/>
      <c r="AK40" s="117"/>
      <c r="AL40" s="117"/>
      <c r="AM40" s="117">
        <f>SUM(AJ40:AL40)</f>
        <v>0</v>
      </c>
      <c r="AN40" s="117">
        <f t="shared" si="51"/>
        <v>0</v>
      </c>
      <c r="AP40" s="117"/>
      <c r="AQ40" s="117"/>
      <c r="AR40" s="117"/>
      <c r="AS40" s="117">
        <f>SUM(AP40:AR40)</f>
        <v>0</v>
      </c>
      <c r="AT40" s="117">
        <f t="shared" si="52"/>
        <v>0</v>
      </c>
      <c r="AV40" s="117">
        <f t="shared" si="53"/>
        <v>0</v>
      </c>
      <c r="AW40" s="117">
        <f t="shared" si="48"/>
        <v>0</v>
      </c>
      <c r="AY40" s="117">
        <f>AG40+AV40</f>
        <v>6000</v>
      </c>
      <c r="AZ40" s="117">
        <f t="shared" si="49"/>
        <v>100</v>
      </c>
      <c r="BB40" s="117">
        <f t="shared" si="54"/>
        <v>0</v>
      </c>
      <c r="BC40" s="117">
        <f t="shared" si="37"/>
        <v>0</v>
      </c>
      <c r="BD40" s="117">
        <f t="shared" si="55"/>
        <v>6000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78"/>
      <c r="K41" s="127">
        <v>7</v>
      </c>
      <c r="L41" s="83"/>
      <c r="M41" s="77"/>
      <c r="N41" s="128" t="s">
        <v>56</v>
      </c>
      <c r="O41" s="129">
        <v>6000</v>
      </c>
      <c r="P41" s="117">
        <v>8000</v>
      </c>
      <c r="Q41" s="117">
        <v>8000</v>
      </c>
      <c r="R41" s="117">
        <v>8000</v>
      </c>
      <c r="S41" s="117">
        <v>8000</v>
      </c>
      <c r="T41" s="117"/>
      <c r="U41" s="117"/>
      <c r="V41" s="117"/>
      <c r="W41" s="117">
        <v>1000</v>
      </c>
      <c r="X41" s="117">
        <f>SUM(U41:W41)</f>
        <v>1000</v>
      </c>
      <c r="Y41" s="117">
        <f t="shared" si="45"/>
        <v>12.5</v>
      </c>
      <c r="AA41" s="117">
        <v>1000</v>
      </c>
      <c r="AB41" s="117">
        <v>1000</v>
      </c>
      <c r="AC41" s="117">
        <v>1000</v>
      </c>
      <c r="AD41" s="117">
        <f>SUM(AA41:AC41)</f>
        <v>3000</v>
      </c>
      <c r="AE41" s="117">
        <f t="shared" si="50"/>
        <v>37.5</v>
      </c>
      <c r="AG41" s="117">
        <f t="shared" si="46"/>
        <v>4000</v>
      </c>
      <c r="AH41" s="117">
        <f t="shared" si="47"/>
        <v>50</v>
      </c>
      <c r="AJ41" s="117">
        <v>1000</v>
      </c>
      <c r="AK41" s="117">
        <v>1000</v>
      </c>
      <c r="AL41" s="117">
        <v>1000</v>
      </c>
      <c r="AM41" s="117">
        <f>SUM(AJ41:AL41)</f>
        <v>3000</v>
      </c>
      <c r="AN41" s="117">
        <f t="shared" si="51"/>
        <v>37.5</v>
      </c>
      <c r="AP41" s="117"/>
      <c r="AQ41" s="117">
        <v>1000</v>
      </c>
      <c r="AR41" s="117"/>
      <c r="AS41" s="117">
        <f>SUM(AP41:AR41)</f>
        <v>1000</v>
      </c>
      <c r="AT41" s="117">
        <f t="shared" si="52"/>
        <v>12.5</v>
      </c>
      <c r="AV41" s="117">
        <f t="shared" si="53"/>
        <v>4000</v>
      </c>
      <c r="AW41" s="117">
        <f t="shared" si="48"/>
        <v>50</v>
      </c>
      <c r="AY41" s="117">
        <f>AG41+AV41</f>
        <v>8000</v>
      </c>
      <c r="AZ41" s="117">
        <f t="shared" si="49"/>
        <v>100</v>
      </c>
      <c r="BB41" s="117">
        <f t="shared" si="54"/>
        <v>0</v>
      </c>
      <c r="BC41" s="117">
        <f t="shared" si="37"/>
        <v>0</v>
      </c>
      <c r="BD41" s="117">
        <f t="shared" si="55"/>
        <v>8000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104"/>
      <c r="H42" s="130" t="s">
        <v>57</v>
      </c>
      <c r="I42" s="131"/>
      <c r="J42" s="132"/>
      <c r="K42" s="133"/>
      <c r="L42" s="134"/>
      <c r="M42" s="135"/>
      <c r="N42" s="136" t="s">
        <v>58</v>
      </c>
      <c r="O42" s="137">
        <v>108000</v>
      </c>
      <c r="P42" s="139">
        <f>P43</f>
        <v>160000</v>
      </c>
      <c r="Q42" s="138">
        <f>Q43</f>
        <v>161000</v>
      </c>
      <c r="R42" s="175">
        <f>R43</f>
        <v>161000</v>
      </c>
      <c r="S42" s="139">
        <f>S43</f>
        <v>160000</v>
      </c>
      <c r="T42" s="139"/>
      <c r="U42" s="139">
        <f>U43</f>
        <v>0</v>
      </c>
      <c r="V42" s="139">
        <f>V43</f>
        <v>0</v>
      </c>
      <c r="W42" s="139">
        <f>W43</f>
        <v>52000</v>
      </c>
      <c r="X42" s="139">
        <f>X43</f>
        <v>52000</v>
      </c>
      <c r="Y42" s="139">
        <f t="shared" si="45"/>
        <v>32.5</v>
      </c>
      <c r="AA42" s="139">
        <f>AA43</f>
        <v>15000</v>
      </c>
      <c r="AB42" s="139">
        <f>AB43</f>
        <v>17000</v>
      </c>
      <c r="AC42" s="139">
        <f>AC43</f>
        <v>21000</v>
      </c>
      <c r="AD42" s="139">
        <f>AD43</f>
        <v>53000</v>
      </c>
      <c r="AE42" s="139">
        <f t="shared" si="25"/>
        <v>33.125</v>
      </c>
      <c r="AG42" s="139">
        <f t="shared" si="46"/>
        <v>105000</v>
      </c>
      <c r="AH42" s="139">
        <f t="shared" si="47"/>
        <v>65.625</v>
      </c>
      <c r="AJ42" s="139">
        <f>AJ43</f>
        <v>16000</v>
      </c>
      <c r="AK42" s="139">
        <f>AK43</f>
        <v>14000</v>
      </c>
      <c r="AL42" s="139">
        <f>AL43</f>
        <v>13000</v>
      </c>
      <c r="AM42" s="139">
        <f>AM43</f>
        <v>43000</v>
      </c>
      <c r="AN42" s="139">
        <f t="shared" si="29"/>
        <v>26.875</v>
      </c>
      <c r="AP42" s="139">
        <f>AP43</f>
        <v>12000</v>
      </c>
      <c r="AQ42" s="139">
        <f>AQ43</f>
        <v>0</v>
      </c>
      <c r="AR42" s="139">
        <f>AR43</f>
        <v>0</v>
      </c>
      <c r="AS42" s="139">
        <f>AS43</f>
        <v>12000</v>
      </c>
      <c r="AT42" s="139">
        <f t="shared" si="31"/>
        <v>7.5</v>
      </c>
      <c r="AV42" s="139">
        <f t="shared" si="53"/>
        <v>55000</v>
      </c>
      <c r="AW42" s="139">
        <f t="shared" si="48"/>
        <v>34.375</v>
      </c>
      <c r="AY42" s="139">
        <f t="shared" ref="AY42:AY49" si="56">AG42+AV42</f>
        <v>160000</v>
      </c>
      <c r="AZ42" s="139">
        <f t="shared" si="49"/>
        <v>100</v>
      </c>
      <c r="BB42" s="137">
        <f t="shared" si="54"/>
        <v>0</v>
      </c>
      <c r="BC42" s="139">
        <f t="shared" ref="BC42:BC49" si="57">BB42/(P42/100)</f>
        <v>0</v>
      </c>
      <c r="BD42" s="139">
        <f t="shared" si="55"/>
        <v>160000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118">
        <v>2</v>
      </c>
      <c r="J43" s="78"/>
      <c r="K43" s="82"/>
      <c r="L43" s="83"/>
      <c r="M43" s="77"/>
      <c r="N43" s="119" t="s">
        <v>51</v>
      </c>
      <c r="O43" s="120">
        <v>108000</v>
      </c>
      <c r="P43" s="121">
        <f>P44+P46</f>
        <v>160000</v>
      </c>
      <c r="Q43" s="121">
        <f>Q44+Q46</f>
        <v>161000</v>
      </c>
      <c r="R43" s="121">
        <f>R44+R46</f>
        <v>161000</v>
      </c>
      <c r="S43" s="121">
        <f>S44+S46</f>
        <v>160000</v>
      </c>
      <c r="T43" s="121"/>
      <c r="U43" s="121">
        <f>U44+U46</f>
        <v>0</v>
      </c>
      <c r="V43" s="121">
        <f>V44+V46</f>
        <v>0</v>
      </c>
      <c r="W43" s="121">
        <f>W44+W46</f>
        <v>52000</v>
      </c>
      <c r="X43" s="121">
        <f>X44+X46</f>
        <v>52000</v>
      </c>
      <c r="Y43" s="121">
        <f t="shared" si="45"/>
        <v>32.5</v>
      </c>
      <c r="AA43" s="121">
        <f>AA44+AA46</f>
        <v>15000</v>
      </c>
      <c r="AB43" s="121">
        <f>AB44+AB46</f>
        <v>17000</v>
      </c>
      <c r="AC43" s="121">
        <f>AC44+AC46</f>
        <v>21000</v>
      </c>
      <c r="AD43" s="121">
        <f>AD44+AD46</f>
        <v>53000</v>
      </c>
      <c r="AE43" s="121">
        <f t="shared" si="25"/>
        <v>33.125</v>
      </c>
      <c r="AG43" s="121">
        <f t="shared" si="46"/>
        <v>105000</v>
      </c>
      <c r="AH43" s="121">
        <f t="shared" si="47"/>
        <v>65.625</v>
      </c>
      <c r="AJ43" s="121">
        <f>AJ44+AJ46</f>
        <v>16000</v>
      </c>
      <c r="AK43" s="121">
        <f>AK44+AK46</f>
        <v>14000</v>
      </c>
      <c r="AL43" s="121">
        <f>AL44+AL46</f>
        <v>13000</v>
      </c>
      <c r="AM43" s="121">
        <f>AM44+AM46</f>
        <v>43000</v>
      </c>
      <c r="AN43" s="121">
        <f t="shared" si="29"/>
        <v>26.875</v>
      </c>
      <c r="AP43" s="121">
        <f>AP44+AP46</f>
        <v>12000</v>
      </c>
      <c r="AQ43" s="121">
        <f>AQ44+AQ46</f>
        <v>0</v>
      </c>
      <c r="AR43" s="121">
        <f>AR44+AR46</f>
        <v>0</v>
      </c>
      <c r="AS43" s="121">
        <f>AS44+AS46</f>
        <v>12000</v>
      </c>
      <c r="AT43" s="121">
        <f t="shared" si="31"/>
        <v>7.5</v>
      </c>
      <c r="AV43" s="121">
        <f t="shared" si="53"/>
        <v>55000</v>
      </c>
      <c r="AW43" s="121">
        <f t="shared" si="48"/>
        <v>34.375</v>
      </c>
      <c r="AY43" s="121">
        <f t="shared" si="56"/>
        <v>160000</v>
      </c>
      <c r="AZ43" s="121">
        <f t="shared" si="49"/>
        <v>100</v>
      </c>
      <c r="BB43" s="120">
        <f t="shared" si="54"/>
        <v>0</v>
      </c>
      <c r="BC43" s="121">
        <f t="shared" si="57"/>
        <v>0</v>
      </c>
      <c r="BD43" s="121">
        <f t="shared" si="55"/>
        <v>160000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79"/>
      <c r="H44" s="80"/>
      <c r="I44" s="81"/>
      <c r="J44" s="124" t="s">
        <v>60</v>
      </c>
      <c r="K44" s="82"/>
      <c r="L44" s="83"/>
      <c r="M44" s="77"/>
      <c r="N44" s="101" t="s">
        <v>61</v>
      </c>
      <c r="O44" s="102">
        <v>100000</v>
      </c>
      <c r="P44" s="103">
        <f>P45</f>
        <v>150000</v>
      </c>
      <c r="Q44" s="103">
        <f>Q45</f>
        <v>150000</v>
      </c>
      <c r="R44" s="103">
        <f>R45</f>
        <v>150000</v>
      </c>
      <c r="S44" s="103">
        <f>S45</f>
        <v>150000</v>
      </c>
      <c r="T44" s="103"/>
      <c r="U44" s="103">
        <f>U45</f>
        <v>0</v>
      </c>
      <c r="V44" s="103">
        <f>V45</f>
        <v>0</v>
      </c>
      <c r="W44" s="103">
        <f>W45</f>
        <v>50000</v>
      </c>
      <c r="X44" s="103">
        <f>X45</f>
        <v>50000</v>
      </c>
      <c r="Y44" s="103">
        <f t="shared" si="45"/>
        <v>33.333333333333336</v>
      </c>
      <c r="AA44" s="103">
        <f>AA45</f>
        <v>15000</v>
      </c>
      <c r="AB44" s="103">
        <f>AB45</f>
        <v>17000</v>
      </c>
      <c r="AC44" s="103">
        <f>AC45</f>
        <v>17000</v>
      </c>
      <c r="AD44" s="103">
        <f>AD45</f>
        <v>49000</v>
      </c>
      <c r="AE44" s="103">
        <f t="shared" si="25"/>
        <v>32.666666666666664</v>
      </c>
      <c r="AG44" s="103">
        <f t="shared" si="46"/>
        <v>99000</v>
      </c>
      <c r="AH44" s="103">
        <f t="shared" si="47"/>
        <v>66</v>
      </c>
      <c r="AJ44" s="103">
        <f>AJ45</f>
        <v>13000</v>
      </c>
      <c r="AK44" s="103">
        <f>AK45</f>
        <v>13000</v>
      </c>
      <c r="AL44" s="103">
        <f>AL45</f>
        <v>13000</v>
      </c>
      <c r="AM44" s="103">
        <f>AM45</f>
        <v>39000</v>
      </c>
      <c r="AN44" s="103">
        <f t="shared" si="29"/>
        <v>26</v>
      </c>
      <c r="AP44" s="103">
        <f>AP45</f>
        <v>12000</v>
      </c>
      <c r="AQ44" s="103">
        <f>AQ45</f>
        <v>0</v>
      </c>
      <c r="AR44" s="103">
        <f>AR45</f>
        <v>0</v>
      </c>
      <c r="AS44" s="103">
        <f>AS45</f>
        <v>12000</v>
      </c>
      <c r="AT44" s="103">
        <f t="shared" si="31"/>
        <v>8</v>
      </c>
      <c r="AV44" s="103">
        <f t="shared" si="53"/>
        <v>51000</v>
      </c>
      <c r="AW44" s="103">
        <f t="shared" si="48"/>
        <v>34</v>
      </c>
      <c r="AY44" s="103">
        <f t="shared" si="56"/>
        <v>150000</v>
      </c>
      <c r="AZ44" s="103">
        <f t="shared" si="49"/>
        <v>100</v>
      </c>
      <c r="BB44" s="102">
        <f t="shared" si="54"/>
        <v>0</v>
      </c>
      <c r="BC44" s="103">
        <f t="shared" si="57"/>
        <v>0</v>
      </c>
      <c r="BD44" s="103">
        <f t="shared" si="55"/>
        <v>150000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81"/>
      <c r="J45" s="78"/>
      <c r="K45" s="127">
        <v>1</v>
      </c>
      <c r="L45" s="83"/>
      <c r="M45" s="77"/>
      <c r="N45" s="128" t="s">
        <v>62</v>
      </c>
      <c r="O45" s="129">
        <v>100000</v>
      </c>
      <c r="P45" s="117">
        <v>150000</v>
      </c>
      <c r="Q45" s="117">
        <v>150000</v>
      </c>
      <c r="R45" s="117">
        <v>150000</v>
      </c>
      <c r="S45" s="117">
        <v>150000</v>
      </c>
      <c r="T45" s="117"/>
      <c r="U45" s="117"/>
      <c r="V45" s="117"/>
      <c r="W45" s="117">
        <v>50000</v>
      </c>
      <c r="X45" s="117">
        <f>SUM(U45:W45)</f>
        <v>50000</v>
      </c>
      <c r="Y45" s="117">
        <f t="shared" si="45"/>
        <v>33.333333333333336</v>
      </c>
      <c r="AA45" s="117">
        <v>15000</v>
      </c>
      <c r="AB45" s="117">
        <v>17000</v>
      </c>
      <c r="AC45" s="117">
        <v>17000</v>
      </c>
      <c r="AD45" s="117">
        <f>SUM(AA45:AC45)</f>
        <v>49000</v>
      </c>
      <c r="AE45" s="117">
        <f t="shared" si="25"/>
        <v>32.666666666666664</v>
      </c>
      <c r="AG45" s="117">
        <f t="shared" si="46"/>
        <v>99000</v>
      </c>
      <c r="AH45" s="117">
        <f t="shared" si="47"/>
        <v>66</v>
      </c>
      <c r="AJ45" s="117">
        <v>13000</v>
      </c>
      <c r="AK45" s="117">
        <v>13000</v>
      </c>
      <c r="AL45" s="117">
        <v>13000</v>
      </c>
      <c r="AM45" s="117">
        <f>SUM(AJ45:AL45)</f>
        <v>39000</v>
      </c>
      <c r="AN45" s="117">
        <f t="shared" si="29"/>
        <v>26</v>
      </c>
      <c r="AP45" s="117">
        <v>12000</v>
      </c>
      <c r="AQ45" s="117"/>
      <c r="AR45" s="117"/>
      <c r="AS45" s="117">
        <f>SUM(AP45:AR45)</f>
        <v>12000</v>
      </c>
      <c r="AT45" s="117">
        <f t="shared" si="31"/>
        <v>8</v>
      </c>
      <c r="AV45" s="117">
        <f t="shared" si="53"/>
        <v>51000</v>
      </c>
      <c r="AW45" s="117">
        <f t="shared" si="48"/>
        <v>34</v>
      </c>
      <c r="AY45" s="117">
        <f t="shared" si="56"/>
        <v>150000</v>
      </c>
      <c r="AZ45" s="117">
        <f t="shared" si="49"/>
        <v>100</v>
      </c>
      <c r="BB45" s="117">
        <f t="shared" si="54"/>
        <v>0</v>
      </c>
      <c r="BC45" s="117">
        <f t="shared" si="57"/>
        <v>0</v>
      </c>
      <c r="BD45" s="117">
        <f t="shared" si="55"/>
        <v>150000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124" t="s">
        <v>52</v>
      </c>
      <c r="K46" s="82"/>
      <c r="L46" s="83"/>
      <c r="M46" s="77"/>
      <c r="N46" s="101" t="s">
        <v>53</v>
      </c>
      <c r="O46" s="102">
        <v>8000</v>
      </c>
      <c r="P46" s="103">
        <f>P47+P49</f>
        <v>10000</v>
      </c>
      <c r="Q46" s="103">
        <f>Q47+Q49</f>
        <v>11000</v>
      </c>
      <c r="R46" s="103">
        <f>R47+R49</f>
        <v>11000</v>
      </c>
      <c r="S46" s="103">
        <f>S47+S49</f>
        <v>10000</v>
      </c>
      <c r="T46" s="103"/>
      <c r="U46" s="103">
        <f>U47+U48+U49</f>
        <v>0</v>
      </c>
      <c r="V46" s="103">
        <f>V47+V48+V49</f>
        <v>0</v>
      </c>
      <c r="W46" s="103">
        <f>W47+W48+W49</f>
        <v>2000</v>
      </c>
      <c r="X46" s="103">
        <f>SUM(U46:W46)</f>
        <v>2000</v>
      </c>
      <c r="Y46" s="103">
        <f t="shared" si="45"/>
        <v>20</v>
      </c>
      <c r="AA46" s="103">
        <f>AA47+AA48+AA49</f>
        <v>0</v>
      </c>
      <c r="AB46" s="103">
        <f>AB47+AB48+AB49</f>
        <v>0</v>
      </c>
      <c r="AC46" s="103">
        <f>AC47+AC48+AC49</f>
        <v>4000</v>
      </c>
      <c r="AD46" s="103">
        <f>SUM(AA46:AC46)</f>
        <v>4000</v>
      </c>
      <c r="AE46" s="103">
        <f t="shared" si="25"/>
        <v>40</v>
      </c>
      <c r="AG46" s="103">
        <f t="shared" si="46"/>
        <v>6000</v>
      </c>
      <c r="AH46" s="103">
        <f t="shared" si="47"/>
        <v>60</v>
      </c>
      <c r="AJ46" s="103">
        <f>AJ47+AJ48+AJ49</f>
        <v>3000</v>
      </c>
      <c r="AK46" s="103">
        <f>AK47+AK48+AK49</f>
        <v>1000</v>
      </c>
      <c r="AL46" s="103">
        <f>AL47+AL48+AL49</f>
        <v>0</v>
      </c>
      <c r="AM46" s="103">
        <f>SUM(AJ46:AL46)</f>
        <v>4000</v>
      </c>
      <c r="AN46" s="103">
        <f t="shared" si="29"/>
        <v>40</v>
      </c>
      <c r="AP46" s="103">
        <f>AP47+AP48+AP49</f>
        <v>0</v>
      </c>
      <c r="AQ46" s="103">
        <f>AQ47+AQ48+AQ49</f>
        <v>0</v>
      </c>
      <c r="AR46" s="103">
        <f>AR47+AR48+AR49</f>
        <v>0</v>
      </c>
      <c r="AS46" s="103">
        <f>SUM(AP46:AR46)</f>
        <v>0</v>
      </c>
      <c r="AT46" s="103">
        <f t="shared" si="31"/>
        <v>0</v>
      </c>
      <c r="AV46" s="103">
        <f t="shared" si="53"/>
        <v>4000</v>
      </c>
      <c r="AW46" s="103">
        <f t="shared" si="48"/>
        <v>40</v>
      </c>
      <c r="AY46" s="103">
        <f t="shared" si="56"/>
        <v>10000</v>
      </c>
      <c r="AZ46" s="103">
        <f t="shared" si="49"/>
        <v>100</v>
      </c>
      <c r="BB46" s="102">
        <f t="shared" si="54"/>
        <v>0</v>
      </c>
      <c r="BC46" s="103">
        <f t="shared" si="57"/>
        <v>0</v>
      </c>
      <c r="BD46" s="103">
        <f t="shared" si="55"/>
        <v>10000</v>
      </c>
      <c r="BE46" s="93"/>
    </row>
    <row r="47" spans="1:57" ht="24.95" customHeight="1" x14ac:dyDescent="0.2">
      <c r="A47" s="74"/>
      <c r="B47" s="76"/>
      <c r="C47" s="76"/>
      <c r="D47" s="77"/>
      <c r="E47" s="78"/>
      <c r="F47" s="76"/>
      <c r="G47" s="79"/>
      <c r="H47" s="80"/>
      <c r="I47" s="81"/>
      <c r="J47" s="78"/>
      <c r="K47" s="127">
        <v>2</v>
      </c>
      <c r="L47" s="83"/>
      <c r="M47" s="77"/>
      <c r="N47" s="128" t="s">
        <v>54</v>
      </c>
      <c r="O47" s="129">
        <v>7000</v>
      </c>
      <c r="P47" s="117">
        <v>4000</v>
      </c>
      <c r="Q47" s="117">
        <v>4000</v>
      </c>
      <c r="R47" s="117">
        <v>4000</v>
      </c>
      <c r="S47" s="117">
        <v>4000</v>
      </c>
      <c r="T47" s="117"/>
      <c r="U47" s="117"/>
      <c r="V47" s="117"/>
      <c r="W47" s="117">
        <v>1000</v>
      </c>
      <c r="X47" s="117">
        <f>SUM(U47:W47)</f>
        <v>1000</v>
      </c>
      <c r="Y47" s="117">
        <f t="shared" si="45"/>
        <v>25</v>
      </c>
      <c r="AA47" s="117"/>
      <c r="AB47" s="117"/>
      <c r="AC47" s="117">
        <v>1000</v>
      </c>
      <c r="AD47" s="117">
        <f>SUM(AA47:AC47)</f>
        <v>1000</v>
      </c>
      <c r="AE47" s="117">
        <f t="shared" si="25"/>
        <v>25</v>
      </c>
      <c r="AG47" s="117">
        <f t="shared" si="46"/>
        <v>2000</v>
      </c>
      <c r="AH47" s="117">
        <f t="shared" si="47"/>
        <v>50</v>
      </c>
      <c r="AJ47" s="117">
        <v>1000</v>
      </c>
      <c r="AK47" s="117">
        <v>1000</v>
      </c>
      <c r="AL47" s="117"/>
      <c r="AM47" s="117">
        <f>SUM(AJ47:AL47)</f>
        <v>2000</v>
      </c>
      <c r="AN47" s="117">
        <f t="shared" si="29"/>
        <v>50</v>
      </c>
      <c r="AP47" s="117"/>
      <c r="AQ47" s="117"/>
      <c r="AR47" s="117"/>
      <c r="AS47" s="117">
        <f>SUM(AP47:AR47)</f>
        <v>0</v>
      </c>
      <c r="AT47" s="117">
        <f t="shared" si="31"/>
        <v>0</v>
      </c>
      <c r="AV47" s="117">
        <f t="shared" si="53"/>
        <v>2000</v>
      </c>
      <c r="AW47" s="117">
        <f t="shared" si="48"/>
        <v>50</v>
      </c>
      <c r="AY47" s="117">
        <f t="shared" si="56"/>
        <v>4000</v>
      </c>
      <c r="AZ47" s="117">
        <f t="shared" si="49"/>
        <v>100</v>
      </c>
      <c r="BB47" s="117">
        <f t="shared" si="54"/>
        <v>0</v>
      </c>
      <c r="BC47" s="117">
        <f t="shared" si="57"/>
        <v>0</v>
      </c>
      <c r="BD47" s="117">
        <f t="shared" si="55"/>
        <v>4000</v>
      </c>
      <c r="BE47" s="93"/>
    </row>
    <row r="48" spans="1:57" ht="24.95" hidden="1" customHeight="1" x14ac:dyDescent="0.2">
      <c r="A48" s="74"/>
      <c r="B48" s="76"/>
      <c r="C48" s="76"/>
      <c r="D48" s="77"/>
      <c r="E48" s="78"/>
      <c r="F48" s="76"/>
      <c r="G48" s="79"/>
      <c r="H48" s="80"/>
      <c r="I48" s="81"/>
      <c r="J48" s="78"/>
      <c r="K48" s="127">
        <v>5</v>
      </c>
      <c r="L48" s="83"/>
      <c r="M48" s="77"/>
      <c r="N48" s="128" t="s">
        <v>55</v>
      </c>
      <c r="O48" s="129">
        <v>0</v>
      </c>
      <c r="P48" s="117"/>
      <c r="Q48" s="117"/>
      <c r="R48" s="117"/>
      <c r="S48" s="117"/>
      <c r="T48" s="117"/>
      <c r="U48" s="117"/>
      <c r="V48" s="117"/>
      <c r="W48" s="117"/>
      <c r="X48" s="117">
        <f>SUM(U48:W48)</f>
        <v>0</v>
      </c>
      <c r="Y48" s="117" t="e">
        <f t="shared" si="45"/>
        <v>#DIV/0!</v>
      </c>
      <c r="AA48" s="117"/>
      <c r="AB48" s="117"/>
      <c r="AC48" s="117"/>
      <c r="AD48" s="117">
        <f>SUM(AA48:AC48)</f>
        <v>0</v>
      </c>
      <c r="AE48" s="117" t="e">
        <f t="shared" si="25"/>
        <v>#DIV/0!</v>
      </c>
      <c r="AG48" s="117">
        <f t="shared" si="46"/>
        <v>0</v>
      </c>
      <c r="AH48" s="117" t="e">
        <f t="shared" si="47"/>
        <v>#DIV/0!</v>
      </c>
      <c r="AJ48" s="117"/>
      <c r="AK48" s="117"/>
      <c r="AL48" s="117"/>
      <c r="AM48" s="117">
        <f>SUM(AJ48:AL48)</f>
        <v>0</v>
      </c>
      <c r="AN48" s="117" t="e">
        <f t="shared" si="29"/>
        <v>#DIV/0!</v>
      </c>
      <c r="AP48" s="117"/>
      <c r="AQ48" s="117"/>
      <c r="AR48" s="117"/>
      <c r="AS48" s="117">
        <f>SUM(AP48:AR48)</f>
        <v>0</v>
      </c>
      <c r="AT48" s="117" t="e">
        <f t="shared" si="31"/>
        <v>#DIV/0!</v>
      </c>
      <c r="AV48" s="117">
        <f t="shared" si="53"/>
        <v>0</v>
      </c>
      <c r="AW48" s="117" t="e">
        <f t="shared" si="48"/>
        <v>#DIV/0!</v>
      </c>
      <c r="AY48" s="117">
        <f t="shared" si="56"/>
        <v>0</v>
      </c>
      <c r="AZ48" s="117" t="e">
        <f t="shared" si="49"/>
        <v>#DIV/0!</v>
      </c>
      <c r="BB48" s="117">
        <f t="shared" si="54"/>
        <v>0</v>
      </c>
      <c r="BC48" s="117" t="e">
        <f t="shared" si="57"/>
        <v>#DIV/0!</v>
      </c>
      <c r="BD48" s="117">
        <f t="shared" si="55"/>
        <v>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80"/>
      <c r="I49" s="81"/>
      <c r="J49" s="78"/>
      <c r="K49" s="127">
        <v>7</v>
      </c>
      <c r="L49" s="83"/>
      <c r="M49" s="77"/>
      <c r="N49" s="128" t="s">
        <v>56</v>
      </c>
      <c r="O49" s="129">
        <v>1000</v>
      </c>
      <c r="P49" s="117">
        <v>6000</v>
      </c>
      <c r="Q49" s="117">
        <v>7000</v>
      </c>
      <c r="R49" s="117">
        <v>7000</v>
      </c>
      <c r="S49" s="117">
        <v>6000</v>
      </c>
      <c r="T49" s="117"/>
      <c r="U49" s="117"/>
      <c r="V49" s="117"/>
      <c r="W49" s="117">
        <v>1000</v>
      </c>
      <c r="X49" s="117">
        <f>SUM(U49:W49)</f>
        <v>1000</v>
      </c>
      <c r="Y49" s="117">
        <f t="shared" si="45"/>
        <v>16.666666666666668</v>
      </c>
      <c r="AA49" s="117"/>
      <c r="AB49" s="117"/>
      <c r="AC49" s="117">
        <v>3000</v>
      </c>
      <c r="AD49" s="117">
        <f>SUM(AA49:AC49)</f>
        <v>3000</v>
      </c>
      <c r="AE49" s="117">
        <f t="shared" si="25"/>
        <v>50</v>
      </c>
      <c r="AG49" s="117">
        <f t="shared" si="46"/>
        <v>4000</v>
      </c>
      <c r="AH49" s="117">
        <f t="shared" si="47"/>
        <v>66.666666666666671</v>
      </c>
      <c r="AJ49" s="117">
        <v>2000</v>
      </c>
      <c r="AK49" s="117"/>
      <c r="AL49" s="117"/>
      <c r="AM49" s="117">
        <f>SUM(AJ49:AL49)</f>
        <v>2000</v>
      </c>
      <c r="AN49" s="117">
        <f t="shared" si="29"/>
        <v>33.333333333333336</v>
      </c>
      <c r="AP49" s="117"/>
      <c r="AQ49" s="117"/>
      <c r="AR49" s="117"/>
      <c r="AS49" s="117">
        <f>SUM(AP49:AR49)</f>
        <v>0</v>
      </c>
      <c r="AT49" s="117">
        <f t="shared" si="31"/>
        <v>0</v>
      </c>
      <c r="AV49" s="117">
        <f t="shared" si="53"/>
        <v>2000</v>
      </c>
      <c r="AW49" s="117">
        <f t="shared" si="48"/>
        <v>33.333333333333336</v>
      </c>
      <c r="AY49" s="117">
        <f t="shared" si="56"/>
        <v>6000</v>
      </c>
      <c r="AZ49" s="117">
        <f t="shared" si="49"/>
        <v>100</v>
      </c>
      <c r="BB49" s="117">
        <f t="shared" si="54"/>
        <v>0</v>
      </c>
      <c r="BC49" s="117">
        <f t="shared" si="57"/>
        <v>0</v>
      </c>
      <c r="BD49" s="117">
        <f t="shared" si="55"/>
        <v>6000</v>
      </c>
      <c r="BE49" s="93"/>
    </row>
    <row r="50" spans="1:57" ht="24.95" customHeight="1" x14ac:dyDescent="0.2">
      <c r="A50" s="74"/>
      <c r="B50" s="76"/>
      <c r="C50" s="76"/>
      <c r="D50" s="77"/>
      <c r="E50" s="78"/>
      <c r="F50" s="76"/>
      <c r="G50" s="79"/>
      <c r="H50" s="220" t="s">
        <v>71</v>
      </c>
      <c r="I50" s="221"/>
      <c r="J50" s="222"/>
      <c r="K50" s="223"/>
      <c r="L50" s="223"/>
      <c r="M50" s="224"/>
      <c r="N50" s="225" t="s">
        <v>72</v>
      </c>
      <c r="O50" s="226" t="e">
        <f>SUM(#REF!)</f>
        <v>#REF!</v>
      </c>
      <c r="P50" s="227">
        <f>P51</f>
        <v>2000</v>
      </c>
      <c r="Q50" s="227">
        <f t="shared" ref="Q50:R52" si="58">Q51</f>
        <v>2000</v>
      </c>
      <c r="R50" s="227">
        <f t="shared" si="58"/>
        <v>2000</v>
      </c>
      <c r="S50" s="227">
        <f>S51</f>
        <v>2000</v>
      </c>
      <c r="T50" s="227"/>
      <c r="U50" s="227">
        <f t="shared" ref="U50:W52" si="59">U51</f>
        <v>0</v>
      </c>
      <c r="V50" s="227">
        <f t="shared" si="59"/>
        <v>0</v>
      </c>
      <c r="W50" s="227">
        <f t="shared" si="59"/>
        <v>1000</v>
      </c>
      <c r="X50" s="227">
        <f t="shared" si="22"/>
        <v>1000</v>
      </c>
      <c r="Y50" s="227">
        <f t="shared" si="45"/>
        <v>50</v>
      </c>
      <c r="AA50" s="227">
        <f t="shared" ref="AA50:AC52" si="60">AA51</f>
        <v>0</v>
      </c>
      <c r="AB50" s="227">
        <f t="shared" si="60"/>
        <v>0</v>
      </c>
      <c r="AC50" s="227">
        <f t="shared" si="60"/>
        <v>0</v>
      </c>
      <c r="AD50" s="227">
        <f t="shared" si="24"/>
        <v>0</v>
      </c>
      <c r="AE50" s="227">
        <f t="shared" si="25"/>
        <v>0</v>
      </c>
      <c r="AG50" s="227">
        <f t="shared" si="46"/>
        <v>1000</v>
      </c>
      <c r="AH50" s="227">
        <f t="shared" si="47"/>
        <v>50</v>
      </c>
      <c r="AJ50" s="227">
        <f t="shared" ref="AJ50:AL52" si="61">AJ51</f>
        <v>1000</v>
      </c>
      <c r="AK50" s="227">
        <f t="shared" si="61"/>
        <v>0</v>
      </c>
      <c r="AL50" s="227">
        <f t="shared" si="61"/>
        <v>0</v>
      </c>
      <c r="AM50" s="227">
        <f t="shared" si="28"/>
        <v>1000</v>
      </c>
      <c r="AN50" s="227">
        <f t="shared" si="29"/>
        <v>50</v>
      </c>
      <c r="AP50" s="227">
        <f t="shared" ref="AP50:AR52" si="62">AP51</f>
        <v>0</v>
      </c>
      <c r="AQ50" s="227">
        <f t="shared" si="62"/>
        <v>0</v>
      </c>
      <c r="AR50" s="227">
        <f t="shared" si="62"/>
        <v>0</v>
      </c>
      <c r="AS50" s="227">
        <f t="shared" si="30"/>
        <v>0</v>
      </c>
      <c r="AT50" s="227">
        <f t="shared" si="31"/>
        <v>0</v>
      </c>
      <c r="AV50" s="227">
        <f t="shared" si="32"/>
        <v>1000</v>
      </c>
      <c r="AW50" s="227">
        <f t="shared" si="48"/>
        <v>50</v>
      </c>
      <c r="AY50" s="227">
        <f t="shared" si="34"/>
        <v>2000</v>
      </c>
      <c r="AZ50" s="227">
        <f t="shared" si="49"/>
        <v>100</v>
      </c>
      <c r="BB50" s="226">
        <f t="shared" si="54"/>
        <v>0</v>
      </c>
      <c r="BC50" s="227">
        <f t="shared" ref="BC50:BC53" si="63">BB50/(S50/100)</f>
        <v>0</v>
      </c>
      <c r="BD50" s="227">
        <f t="shared" si="55"/>
        <v>2000</v>
      </c>
      <c r="BE50" s="93"/>
    </row>
    <row r="51" spans="1:57" ht="24.95" customHeight="1" thickBot="1" x14ac:dyDescent="0.25">
      <c r="A51" s="74"/>
      <c r="B51" s="76"/>
      <c r="C51" s="76"/>
      <c r="D51" s="77"/>
      <c r="E51" s="78"/>
      <c r="F51" s="76"/>
      <c r="G51" s="79"/>
      <c r="H51" s="80"/>
      <c r="I51" s="118">
        <v>2</v>
      </c>
      <c r="J51" s="78"/>
      <c r="K51" s="76"/>
      <c r="L51" s="76"/>
      <c r="M51" s="77"/>
      <c r="N51" s="119" t="s">
        <v>51</v>
      </c>
      <c r="O51" s="120" t="e">
        <f>SUM(#REF!)</f>
        <v>#REF!</v>
      </c>
      <c r="P51" s="189">
        <f>P52</f>
        <v>2000</v>
      </c>
      <c r="Q51" s="189">
        <f t="shared" si="58"/>
        <v>2000</v>
      </c>
      <c r="R51" s="189">
        <f t="shared" si="58"/>
        <v>2000</v>
      </c>
      <c r="S51" s="189">
        <f>S52</f>
        <v>2000</v>
      </c>
      <c r="T51" s="189"/>
      <c r="U51" s="189">
        <f t="shared" si="59"/>
        <v>0</v>
      </c>
      <c r="V51" s="189">
        <f t="shared" si="59"/>
        <v>0</v>
      </c>
      <c r="W51" s="189">
        <f t="shared" si="59"/>
        <v>1000</v>
      </c>
      <c r="X51" s="189">
        <f t="shared" si="22"/>
        <v>1000</v>
      </c>
      <c r="Y51" s="189">
        <f t="shared" si="45"/>
        <v>50</v>
      </c>
      <c r="AA51" s="189">
        <f t="shared" si="60"/>
        <v>0</v>
      </c>
      <c r="AB51" s="189">
        <f t="shared" si="60"/>
        <v>0</v>
      </c>
      <c r="AC51" s="189">
        <f t="shared" si="60"/>
        <v>0</v>
      </c>
      <c r="AD51" s="189">
        <f t="shared" si="24"/>
        <v>0</v>
      </c>
      <c r="AE51" s="189">
        <f t="shared" si="25"/>
        <v>0</v>
      </c>
      <c r="AG51" s="189">
        <f t="shared" si="46"/>
        <v>1000</v>
      </c>
      <c r="AH51" s="189">
        <f t="shared" si="47"/>
        <v>50</v>
      </c>
      <c r="AJ51" s="189">
        <f t="shared" si="61"/>
        <v>1000</v>
      </c>
      <c r="AK51" s="189">
        <f t="shared" si="61"/>
        <v>0</v>
      </c>
      <c r="AL51" s="189">
        <f t="shared" si="61"/>
        <v>0</v>
      </c>
      <c r="AM51" s="189">
        <f t="shared" si="28"/>
        <v>1000</v>
      </c>
      <c r="AN51" s="189">
        <f t="shared" si="29"/>
        <v>50</v>
      </c>
      <c r="AP51" s="189">
        <f t="shared" si="62"/>
        <v>0</v>
      </c>
      <c r="AQ51" s="189">
        <f t="shared" si="62"/>
        <v>0</v>
      </c>
      <c r="AR51" s="189">
        <f t="shared" si="62"/>
        <v>0</v>
      </c>
      <c r="AS51" s="189">
        <f t="shared" si="30"/>
        <v>0</v>
      </c>
      <c r="AT51" s="189">
        <f t="shared" si="31"/>
        <v>0</v>
      </c>
      <c r="AV51" s="189">
        <f t="shared" si="32"/>
        <v>1000</v>
      </c>
      <c r="AW51" s="189">
        <f t="shared" si="48"/>
        <v>50</v>
      </c>
      <c r="AY51" s="189">
        <f t="shared" si="34"/>
        <v>2000</v>
      </c>
      <c r="AZ51" s="189">
        <f t="shared" si="49"/>
        <v>100</v>
      </c>
      <c r="BB51" s="120">
        <f t="shared" si="54"/>
        <v>0</v>
      </c>
      <c r="BC51" s="189">
        <f t="shared" si="63"/>
        <v>0</v>
      </c>
      <c r="BD51" s="189">
        <f t="shared" si="55"/>
        <v>2000</v>
      </c>
      <c r="BE51" s="93"/>
    </row>
    <row r="52" spans="1:57" ht="24.95" customHeight="1" thickBot="1" x14ac:dyDescent="0.25">
      <c r="A52" s="74"/>
      <c r="B52" s="76"/>
      <c r="C52" s="76"/>
      <c r="D52" s="77"/>
      <c r="E52" s="78"/>
      <c r="F52" s="76"/>
      <c r="G52" s="79"/>
      <c r="H52" s="191"/>
      <c r="I52" s="192"/>
      <c r="J52" s="124" t="s">
        <v>60</v>
      </c>
      <c r="K52" s="178"/>
      <c r="L52" s="178"/>
      <c r="M52" s="179"/>
      <c r="N52" s="101" t="s">
        <v>61</v>
      </c>
      <c r="O52" s="102" t="e">
        <f>SUM(#REF!)</f>
        <v>#REF!</v>
      </c>
      <c r="P52" s="193">
        <f>P53</f>
        <v>2000</v>
      </c>
      <c r="Q52" s="193">
        <f t="shared" si="58"/>
        <v>2000</v>
      </c>
      <c r="R52" s="193">
        <f t="shared" si="58"/>
        <v>2000</v>
      </c>
      <c r="S52" s="193">
        <f>S53</f>
        <v>2000</v>
      </c>
      <c r="T52" s="193"/>
      <c r="U52" s="193">
        <f t="shared" si="59"/>
        <v>0</v>
      </c>
      <c r="V52" s="193">
        <f t="shared" si="59"/>
        <v>0</v>
      </c>
      <c r="W52" s="193">
        <f t="shared" si="59"/>
        <v>1000</v>
      </c>
      <c r="X52" s="193">
        <f t="shared" si="22"/>
        <v>1000</v>
      </c>
      <c r="Y52" s="86">
        <f t="shared" si="45"/>
        <v>50</v>
      </c>
      <c r="AA52" s="193">
        <f t="shared" si="60"/>
        <v>0</v>
      </c>
      <c r="AB52" s="193">
        <f t="shared" si="60"/>
        <v>0</v>
      </c>
      <c r="AC52" s="193">
        <f t="shared" si="60"/>
        <v>0</v>
      </c>
      <c r="AD52" s="193">
        <f t="shared" si="24"/>
        <v>0</v>
      </c>
      <c r="AE52" s="170">
        <f t="shared" si="25"/>
        <v>0</v>
      </c>
      <c r="AG52" s="193">
        <f t="shared" si="46"/>
        <v>1000</v>
      </c>
      <c r="AH52" s="193">
        <f t="shared" si="47"/>
        <v>50</v>
      </c>
      <c r="AJ52" s="193">
        <f t="shared" si="61"/>
        <v>1000</v>
      </c>
      <c r="AK52" s="193">
        <f t="shared" si="61"/>
        <v>0</v>
      </c>
      <c r="AL52" s="193">
        <f t="shared" si="61"/>
        <v>0</v>
      </c>
      <c r="AM52" s="193">
        <f t="shared" si="28"/>
        <v>1000</v>
      </c>
      <c r="AN52" s="170">
        <f t="shared" si="29"/>
        <v>50</v>
      </c>
      <c r="AP52" s="193">
        <f t="shared" si="62"/>
        <v>0</v>
      </c>
      <c r="AQ52" s="193">
        <f t="shared" si="62"/>
        <v>0</v>
      </c>
      <c r="AR52" s="193">
        <f t="shared" si="62"/>
        <v>0</v>
      </c>
      <c r="AS52" s="193">
        <f t="shared" si="30"/>
        <v>0</v>
      </c>
      <c r="AT52" s="170">
        <f t="shared" si="31"/>
        <v>0</v>
      </c>
      <c r="AV52" s="193">
        <f t="shared" si="32"/>
        <v>1000</v>
      </c>
      <c r="AW52" s="86">
        <f t="shared" si="48"/>
        <v>50</v>
      </c>
      <c r="AY52" s="193">
        <f t="shared" si="34"/>
        <v>2000</v>
      </c>
      <c r="AZ52" s="193">
        <f t="shared" si="49"/>
        <v>100</v>
      </c>
      <c r="BB52" s="102">
        <f t="shared" si="54"/>
        <v>0</v>
      </c>
      <c r="BC52" s="193">
        <f t="shared" si="63"/>
        <v>0</v>
      </c>
      <c r="BD52" s="193">
        <f t="shared" si="55"/>
        <v>2000</v>
      </c>
      <c r="BE52" s="93"/>
    </row>
    <row r="53" spans="1:57" ht="24.95" customHeight="1" x14ac:dyDescent="0.2">
      <c r="A53" s="74"/>
      <c r="B53" s="76"/>
      <c r="C53" s="76"/>
      <c r="D53" s="77"/>
      <c r="E53" s="78"/>
      <c r="F53" s="76"/>
      <c r="G53" s="79"/>
      <c r="H53" s="80"/>
      <c r="I53" s="81"/>
      <c r="J53" s="78"/>
      <c r="K53" s="127">
        <v>1</v>
      </c>
      <c r="L53" s="83"/>
      <c r="M53" s="77"/>
      <c r="N53" s="128" t="s">
        <v>62</v>
      </c>
      <c r="O53" s="129" t="e">
        <f>SUM(#REF!)</f>
        <v>#REF!</v>
      </c>
      <c r="P53" s="117">
        <v>2000</v>
      </c>
      <c r="Q53" s="117">
        <v>2000</v>
      </c>
      <c r="R53" s="117">
        <v>2000</v>
      </c>
      <c r="S53" s="117">
        <v>2000</v>
      </c>
      <c r="T53" s="117"/>
      <c r="U53" s="117"/>
      <c r="V53" s="117"/>
      <c r="W53" s="117">
        <v>1000</v>
      </c>
      <c r="X53" s="117">
        <f t="shared" si="22"/>
        <v>1000</v>
      </c>
      <c r="Y53" s="86">
        <f t="shared" si="45"/>
        <v>50</v>
      </c>
      <c r="AA53" s="117"/>
      <c r="AB53" s="117"/>
      <c r="AC53" s="117"/>
      <c r="AD53" s="117">
        <f t="shared" si="24"/>
        <v>0</v>
      </c>
      <c r="AE53" s="170">
        <f t="shared" si="25"/>
        <v>0</v>
      </c>
      <c r="AG53" s="117">
        <f t="shared" si="46"/>
        <v>1000</v>
      </c>
      <c r="AH53" s="117">
        <f t="shared" si="47"/>
        <v>50</v>
      </c>
      <c r="AJ53" s="117">
        <v>1000</v>
      </c>
      <c r="AK53" s="117"/>
      <c r="AL53" s="117"/>
      <c r="AM53" s="117">
        <f t="shared" si="28"/>
        <v>1000</v>
      </c>
      <c r="AN53" s="170">
        <f t="shared" si="29"/>
        <v>50</v>
      </c>
      <c r="AP53" s="117"/>
      <c r="AQ53" s="117"/>
      <c r="AR53" s="117"/>
      <c r="AS53" s="117">
        <f t="shared" si="30"/>
        <v>0</v>
      </c>
      <c r="AT53" s="170">
        <f t="shared" si="31"/>
        <v>0</v>
      </c>
      <c r="AV53" s="117">
        <f t="shared" si="32"/>
        <v>1000</v>
      </c>
      <c r="AW53" s="86">
        <f t="shared" si="48"/>
        <v>50</v>
      </c>
      <c r="AY53" s="117">
        <f t="shared" si="34"/>
        <v>2000</v>
      </c>
      <c r="AZ53" s="117">
        <f t="shared" si="49"/>
        <v>100</v>
      </c>
      <c r="BB53" s="117">
        <f t="shared" si="54"/>
        <v>0</v>
      </c>
      <c r="BC53" s="117">
        <f t="shared" si="63"/>
        <v>0</v>
      </c>
      <c r="BD53" s="117">
        <f t="shared" si="55"/>
        <v>2000</v>
      </c>
      <c r="BE53" s="93"/>
    </row>
    <row r="54" spans="1:57" ht="24.95" customHeight="1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:57" ht="24.95" customHeight="1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:57" ht="24.95" customHeight="1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:57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ht="24.95" customHeight="1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ht="24.95" customHeight="1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ht="24.95" customHeight="1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ht="24.95" customHeight="1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N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90"/>
  <sheetViews>
    <sheetView zoomScale="85" workbookViewId="0">
      <pane xSplit="17" ySplit="12" topLeftCell="AM13" activePane="bottomRight" state="frozen"/>
      <selection activeCell="E26" sqref="E26"/>
      <selection pane="topRight" activeCell="E26" sqref="E26"/>
      <selection pane="bottomLeft" activeCell="E26" sqref="E26"/>
      <selection pane="bottomRight" activeCell="X2" sqref="X2"/>
    </sheetView>
  </sheetViews>
  <sheetFormatPr defaultRowHeight="12.75" x14ac:dyDescent="0.2"/>
  <cols>
    <col min="1" max="3" width="4" style="38" customWidth="1"/>
    <col min="4" max="4" width="5.5703125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3.85546875" style="36" customWidth="1"/>
    <col min="21" max="24" width="14.5703125" style="36" customWidth="1"/>
    <col min="25" max="25" width="7.28515625" style="36" customWidth="1"/>
    <col min="26" max="26" width="3" style="36" customWidth="1"/>
    <col min="27" max="29" width="14.5703125" style="36" customWidth="1"/>
    <col min="30" max="30" width="13.28515625" style="36" customWidth="1"/>
    <col min="31" max="31" width="6.7109375" style="36" customWidth="1"/>
    <col min="32" max="32" width="3.28515625" style="36" customWidth="1"/>
    <col min="33" max="33" width="13.140625" style="36" customWidth="1"/>
    <col min="34" max="34" width="6.5703125" style="36" customWidth="1"/>
    <col min="35" max="35" width="3.28515625" style="36" customWidth="1"/>
    <col min="36" max="37" width="13.42578125" style="36" customWidth="1"/>
    <col min="38" max="38" width="14.5703125" style="36" customWidth="1"/>
    <col min="39" max="39" width="14.140625" style="36" customWidth="1"/>
    <col min="40" max="40" width="6.5703125" style="36" customWidth="1"/>
    <col min="41" max="41" width="2.42578125" style="36" customWidth="1"/>
    <col min="42" max="42" width="13.42578125" style="36" customWidth="1"/>
    <col min="43" max="43" width="13.28515625" style="36" customWidth="1"/>
    <col min="44" max="44" width="13.5703125" style="36" customWidth="1"/>
    <col min="45" max="45" width="14" style="36" customWidth="1"/>
    <col min="46" max="46" width="7.5703125" style="36" customWidth="1"/>
    <col min="47" max="47" width="2.85546875" style="36" customWidth="1"/>
    <col min="48" max="48" width="14.85546875" style="36" customWidth="1"/>
    <col min="49" max="49" width="6.5703125" style="36" customWidth="1"/>
    <col min="50" max="50" width="3.28515625" style="36" customWidth="1"/>
    <col min="51" max="51" width="14.5703125" style="36" customWidth="1"/>
    <col min="52" max="52" width="7.285156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9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9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9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9" s="28" customFormat="1" ht="27.75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9" s="28" customFormat="1" ht="24" customHeight="1" x14ac:dyDescent="0.25">
      <c r="A5" s="383" t="s">
        <v>172</v>
      </c>
      <c r="B5" s="383"/>
      <c r="C5" s="383"/>
      <c r="D5" s="383" t="s">
        <v>174</v>
      </c>
      <c r="E5" s="574" t="s">
        <v>81</v>
      </c>
      <c r="F5" s="574"/>
      <c r="G5" s="574"/>
      <c r="H5" s="574"/>
      <c r="I5" s="574"/>
      <c r="J5" s="574"/>
      <c r="K5" s="574"/>
      <c r="L5" s="574"/>
      <c r="M5" s="574"/>
      <c r="N5" s="574"/>
      <c r="O5" s="384"/>
      <c r="P5" s="385"/>
      <c r="Q5" s="385"/>
      <c r="R5" s="385"/>
      <c r="S5" s="385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9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9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9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9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9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9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15249000</v>
      </c>
      <c r="T11" s="72"/>
      <c r="U11" s="72">
        <f t="shared" ref="U11:W14" si="0">U12</f>
        <v>1459000</v>
      </c>
      <c r="V11" s="72">
        <f t="shared" si="0"/>
        <v>1183000</v>
      </c>
      <c r="W11" s="72">
        <f t="shared" si="0"/>
        <v>1332500</v>
      </c>
      <c r="X11" s="72">
        <f t="shared" ref="X11:X13" si="1">U11+V11+W11</f>
        <v>3974500</v>
      </c>
      <c r="Y11" s="72">
        <f>X11/(S11/100)</f>
        <v>26.064004196996525</v>
      </c>
      <c r="Z11" s="73"/>
      <c r="AA11" s="72">
        <f t="shared" ref="AA11:AC14" si="2">AA12</f>
        <v>1353000</v>
      </c>
      <c r="AB11" s="72">
        <f t="shared" si="2"/>
        <v>1403000</v>
      </c>
      <c r="AC11" s="72">
        <f t="shared" si="2"/>
        <v>1349000</v>
      </c>
      <c r="AD11" s="72">
        <f t="shared" ref="AD11:AD13" si="3">AA11+AB11+AC11</f>
        <v>4105000</v>
      </c>
      <c r="AE11" s="72">
        <f>AD11/(S11/100)</f>
        <v>26.919798019542267</v>
      </c>
      <c r="AF11" s="73"/>
      <c r="AG11" s="72">
        <f t="shared" ref="AG11:AG13" si="4">X11+AD11</f>
        <v>8079500</v>
      </c>
      <c r="AH11" s="72">
        <f>AG11/(S11/100)</f>
        <v>52.983802216538791</v>
      </c>
      <c r="AI11" s="73"/>
      <c r="AJ11" s="72">
        <f t="shared" ref="AJ11:AL14" si="5">AJ12</f>
        <v>1294000</v>
      </c>
      <c r="AK11" s="72">
        <f t="shared" si="5"/>
        <v>1285500</v>
      </c>
      <c r="AL11" s="72">
        <f t="shared" si="5"/>
        <v>1394500</v>
      </c>
      <c r="AM11" s="72">
        <f t="shared" ref="AM11:AM13" si="6">AJ11+AK11+AL11</f>
        <v>3974000</v>
      </c>
      <c r="AN11" s="72">
        <f>AM11/(S11/100)</f>
        <v>26.060725293461868</v>
      </c>
      <c r="AO11" s="73"/>
      <c r="AP11" s="72">
        <f t="shared" ref="AP11:AR14" si="7">AP12</f>
        <v>1409500</v>
      </c>
      <c r="AQ11" s="72">
        <f t="shared" si="7"/>
        <v>894000</v>
      </c>
      <c r="AR11" s="72">
        <f t="shared" si="7"/>
        <v>892000</v>
      </c>
      <c r="AS11" s="72">
        <f t="shared" ref="AS11:AS13" si="8">AP11+AQ11+AR11</f>
        <v>3195500</v>
      </c>
      <c r="AT11" s="72">
        <f>AS11/(S11/100)</f>
        <v>20.955472489999345</v>
      </c>
      <c r="AU11" s="73"/>
      <c r="AV11" s="72">
        <f t="shared" ref="AV11:AV13" si="9">AM11+AS11</f>
        <v>7169500</v>
      </c>
      <c r="AW11" s="72">
        <f>AV11/(S11/100)</f>
        <v>47.016197783461209</v>
      </c>
      <c r="AX11" s="73"/>
      <c r="AY11" s="72">
        <f>AG11+AV11</f>
        <v>15249000</v>
      </c>
      <c r="AZ11" s="72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15249000</v>
      </c>
    </row>
    <row r="12" spans="1:59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P13+#REF!+#REF!+#REF!+#REF!</f>
        <v>#REF!</v>
      </c>
      <c r="Q12" s="86" t="e">
        <f>Q13+#REF!+#REF!+#REF!+#REF!</f>
        <v>#REF!</v>
      </c>
      <c r="R12" s="87" t="e">
        <f>#REF!+R13+#REF!+#REF!+#REF!</f>
        <v>#REF!</v>
      </c>
      <c r="S12" s="86">
        <f>S13</f>
        <v>15249000</v>
      </c>
      <c r="T12" s="86"/>
      <c r="U12" s="86">
        <f t="shared" si="0"/>
        <v>1459000</v>
      </c>
      <c r="V12" s="86">
        <f t="shared" si="0"/>
        <v>1183000</v>
      </c>
      <c r="W12" s="86">
        <f t="shared" si="0"/>
        <v>1332500</v>
      </c>
      <c r="X12" s="86">
        <f t="shared" si="1"/>
        <v>3974500</v>
      </c>
      <c r="Y12" s="86">
        <f t="shared" ref="Y12:Y13" si="13">X12/(S12/100)</f>
        <v>26.064004196996525</v>
      </c>
      <c r="AA12" s="86">
        <f t="shared" si="2"/>
        <v>1353000</v>
      </c>
      <c r="AB12" s="86">
        <f t="shared" si="2"/>
        <v>1403000</v>
      </c>
      <c r="AC12" s="86">
        <f t="shared" si="2"/>
        <v>1349000</v>
      </c>
      <c r="AD12" s="86">
        <f t="shared" si="3"/>
        <v>4105000</v>
      </c>
      <c r="AE12" s="86">
        <f t="shared" ref="AE12:AE13" si="14">AD12/(S12/100)</f>
        <v>26.919798019542267</v>
      </c>
      <c r="AG12" s="86">
        <f t="shared" si="4"/>
        <v>8079500</v>
      </c>
      <c r="AH12" s="86">
        <f t="shared" ref="AH12:AH13" si="15">AG12/(S12/100)</f>
        <v>52.983802216538791</v>
      </c>
      <c r="AJ12" s="86">
        <f t="shared" si="5"/>
        <v>1294000</v>
      </c>
      <c r="AK12" s="86">
        <f t="shared" si="5"/>
        <v>1285500</v>
      </c>
      <c r="AL12" s="86">
        <f t="shared" si="5"/>
        <v>1394500</v>
      </c>
      <c r="AM12" s="86">
        <f t="shared" si="6"/>
        <v>3974000</v>
      </c>
      <c r="AN12" s="86">
        <f t="shared" ref="AN12:AN13" si="16">AM12/(S12/100)</f>
        <v>26.060725293461868</v>
      </c>
      <c r="AP12" s="86">
        <f t="shared" si="7"/>
        <v>1409500</v>
      </c>
      <c r="AQ12" s="86">
        <f t="shared" si="7"/>
        <v>894000</v>
      </c>
      <c r="AR12" s="86">
        <f t="shared" si="7"/>
        <v>892000</v>
      </c>
      <c r="AS12" s="86">
        <f t="shared" si="8"/>
        <v>3195500</v>
      </c>
      <c r="AT12" s="86">
        <f t="shared" ref="AT12:AT13" si="17">AS12/(S12/100)</f>
        <v>20.955472489999345</v>
      </c>
      <c r="AV12" s="86">
        <f t="shared" si="9"/>
        <v>7169500</v>
      </c>
      <c r="AW12" s="86">
        <f t="shared" ref="AW12:AW13" si="18">AV12/(S12/100)</f>
        <v>47.016197783461209</v>
      </c>
      <c r="AY12" s="86">
        <f t="shared" ref="AY12:AY13" si="19">AG12+AV12</f>
        <v>15249000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15249000</v>
      </c>
    </row>
    <row r="13" spans="1:59" ht="30" customHeight="1" x14ac:dyDescent="0.2">
      <c r="A13" s="74"/>
      <c r="B13" s="76"/>
      <c r="C13" s="88" t="s">
        <v>41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89" t="s">
        <v>42</v>
      </c>
      <c r="O13" s="90">
        <v>81326000</v>
      </c>
      <c r="P13" s="91" t="e">
        <f>#REF!+#REF!+#REF!+#REF!+#REF!+#REF!+P14+#REF!</f>
        <v>#REF!</v>
      </c>
      <c r="Q13" s="91" t="e">
        <f>#REF!+#REF!+#REF!+#REF!+#REF!+#REF!+Q14+#REF!</f>
        <v>#REF!</v>
      </c>
      <c r="R13" s="91" t="e">
        <f>#REF!+#REF!+#REF!+#REF!+#REF!+#REF!+R14+#REF!</f>
        <v>#REF!</v>
      </c>
      <c r="S13" s="91">
        <f>S14</f>
        <v>15249000</v>
      </c>
      <c r="T13" s="91"/>
      <c r="U13" s="91">
        <f t="shared" si="0"/>
        <v>1459000</v>
      </c>
      <c r="V13" s="91">
        <f t="shared" si="0"/>
        <v>1183000</v>
      </c>
      <c r="W13" s="91">
        <f t="shared" si="0"/>
        <v>1332500</v>
      </c>
      <c r="X13" s="91">
        <f t="shared" si="1"/>
        <v>3974500</v>
      </c>
      <c r="Y13" s="91">
        <f t="shared" si="13"/>
        <v>26.064004196996525</v>
      </c>
      <c r="Z13" s="92"/>
      <c r="AA13" s="91">
        <f t="shared" si="2"/>
        <v>1353000</v>
      </c>
      <c r="AB13" s="91">
        <f t="shared" si="2"/>
        <v>1403000</v>
      </c>
      <c r="AC13" s="91">
        <f t="shared" si="2"/>
        <v>1349000</v>
      </c>
      <c r="AD13" s="91">
        <f t="shared" si="3"/>
        <v>4105000</v>
      </c>
      <c r="AE13" s="91">
        <f t="shared" si="14"/>
        <v>26.919798019542267</v>
      </c>
      <c r="AF13" s="92"/>
      <c r="AG13" s="91">
        <f t="shared" si="4"/>
        <v>8079500</v>
      </c>
      <c r="AH13" s="91">
        <f t="shared" si="15"/>
        <v>52.983802216538791</v>
      </c>
      <c r="AI13" s="92"/>
      <c r="AJ13" s="91">
        <f t="shared" si="5"/>
        <v>1294000</v>
      </c>
      <c r="AK13" s="91">
        <f t="shared" si="5"/>
        <v>1285500</v>
      </c>
      <c r="AL13" s="91">
        <f t="shared" si="5"/>
        <v>1394500</v>
      </c>
      <c r="AM13" s="91">
        <f t="shared" si="6"/>
        <v>3974000</v>
      </c>
      <c r="AN13" s="91">
        <f t="shared" si="16"/>
        <v>26.060725293461868</v>
      </c>
      <c r="AO13" s="92"/>
      <c r="AP13" s="91">
        <f t="shared" si="7"/>
        <v>1409500</v>
      </c>
      <c r="AQ13" s="91">
        <f t="shared" si="7"/>
        <v>894000</v>
      </c>
      <c r="AR13" s="91">
        <f t="shared" si="7"/>
        <v>892000</v>
      </c>
      <c r="AS13" s="91">
        <f t="shared" si="8"/>
        <v>3195500</v>
      </c>
      <c r="AT13" s="91">
        <f t="shared" si="17"/>
        <v>20.955472489999345</v>
      </c>
      <c r="AU13" s="92"/>
      <c r="AV13" s="91">
        <f t="shared" si="9"/>
        <v>7169500</v>
      </c>
      <c r="AW13" s="91">
        <f t="shared" si="18"/>
        <v>47.016197783461209</v>
      </c>
      <c r="AX13" s="92"/>
      <c r="AY13" s="91">
        <f t="shared" si="19"/>
        <v>15249000</v>
      </c>
      <c r="AZ13" s="91">
        <f t="shared" si="20"/>
        <v>100</v>
      </c>
      <c r="BA13" s="73"/>
      <c r="BB13" s="90">
        <f t="shared" si="10"/>
        <v>0</v>
      </c>
      <c r="BC13" s="91">
        <f t="shared" si="11"/>
        <v>0</v>
      </c>
      <c r="BD13" s="91">
        <f t="shared" si="12"/>
        <v>15249000</v>
      </c>
      <c r="BE13" s="93"/>
    </row>
    <row r="14" spans="1:59" ht="30" customHeight="1" x14ac:dyDescent="0.2">
      <c r="A14" s="74"/>
      <c r="B14" s="76"/>
      <c r="C14" s="76"/>
      <c r="D14" s="386">
        <v>41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81</v>
      </c>
      <c r="O14" s="396">
        <v>10937000</v>
      </c>
      <c r="P14" s="397">
        <f>P15</f>
        <v>15249000</v>
      </c>
      <c r="Q14" s="397">
        <f t="shared" ref="P14:W16" si="21">Q15</f>
        <v>16325000</v>
      </c>
      <c r="R14" s="397">
        <f t="shared" si="21"/>
        <v>17439000</v>
      </c>
      <c r="S14" s="397">
        <f>S15</f>
        <v>15249000</v>
      </c>
      <c r="T14" s="397"/>
      <c r="U14" s="397">
        <f t="shared" si="0"/>
        <v>1459000</v>
      </c>
      <c r="V14" s="397">
        <f t="shared" si="0"/>
        <v>1183000</v>
      </c>
      <c r="W14" s="397">
        <f t="shared" si="0"/>
        <v>1332500</v>
      </c>
      <c r="X14" s="397">
        <f t="shared" ref="X14:X32" si="22">U14+V14+W14</f>
        <v>3974500</v>
      </c>
      <c r="Y14" s="397">
        <f t="shared" ref="Y14:Y49" si="23">X14/(S14/100)</f>
        <v>26.064004196996525</v>
      </c>
      <c r="Z14" s="398"/>
      <c r="AA14" s="397">
        <f t="shared" si="2"/>
        <v>1353000</v>
      </c>
      <c r="AB14" s="397">
        <f t="shared" si="2"/>
        <v>1403000</v>
      </c>
      <c r="AC14" s="397">
        <f t="shared" si="2"/>
        <v>1349000</v>
      </c>
      <c r="AD14" s="397">
        <f t="shared" ref="AD14:AD32" si="24">AA14+AB14+AC14</f>
        <v>4105000</v>
      </c>
      <c r="AE14" s="397">
        <f t="shared" ref="AE14" si="25">AD14/(S14/100)</f>
        <v>26.919798019542267</v>
      </c>
      <c r="AF14" s="398"/>
      <c r="AG14" s="397">
        <f t="shared" ref="AG14:AG49" si="26">X14+AD14</f>
        <v>8079500</v>
      </c>
      <c r="AH14" s="397">
        <f t="shared" ref="AH14:AH49" si="27">AG14/(S14/100)</f>
        <v>52.983802216538791</v>
      </c>
      <c r="AI14" s="398"/>
      <c r="AJ14" s="397">
        <f t="shared" si="5"/>
        <v>1294000</v>
      </c>
      <c r="AK14" s="397">
        <f t="shared" si="5"/>
        <v>1285500</v>
      </c>
      <c r="AL14" s="397">
        <f t="shared" si="5"/>
        <v>1394500</v>
      </c>
      <c r="AM14" s="397">
        <f t="shared" ref="AM14:AM32" si="28">AJ14+AK14+AL14</f>
        <v>3974000</v>
      </c>
      <c r="AN14" s="397">
        <f t="shared" ref="AN14" si="29">AM14/(S14/100)</f>
        <v>26.060725293461868</v>
      </c>
      <c r="AO14" s="398"/>
      <c r="AP14" s="397">
        <f t="shared" si="7"/>
        <v>1409500</v>
      </c>
      <c r="AQ14" s="397">
        <f t="shared" si="7"/>
        <v>894000</v>
      </c>
      <c r="AR14" s="397">
        <f t="shared" si="7"/>
        <v>892000</v>
      </c>
      <c r="AS14" s="397">
        <f t="shared" ref="AS14:AS32" si="30">AP14+AQ14+AR14</f>
        <v>3195500</v>
      </c>
      <c r="AT14" s="397">
        <f t="shared" ref="AT14" si="31">AS14/(S14/100)</f>
        <v>20.955472489999345</v>
      </c>
      <c r="AU14" s="398"/>
      <c r="AV14" s="397">
        <f t="shared" ref="AV14:AV16" si="32">AM14+AS14</f>
        <v>7169500</v>
      </c>
      <c r="AW14" s="397">
        <f t="shared" ref="AW14:AW49" si="33">AV14/(S14/100)</f>
        <v>47.016197783461209</v>
      </c>
      <c r="AX14" s="398"/>
      <c r="AY14" s="397">
        <f t="shared" ref="AY14:AY16" si="34">AG14+AV14</f>
        <v>15249000</v>
      </c>
      <c r="AZ14" s="397">
        <f t="shared" ref="AZ14:AZ49" si="35">AY14/(S14/100)</f>
        <v>100</v>
      </c>
      <c r="BB14" s="95">
        <f t="shared" ref="BB14:BB56" si="36">S14-AY14</f>
        <v>0</v>
      </c>
      <c r="BC14" s="96">
        <f t="shared" ref="BC14:BC44" si="37">BB14/(S14/100)</f>
        <v>0</v>
      </c>
      <c r="BD14" s="96">
        <f t="shared" ref="BD14:BD56" si="38">S14-BB14</f>
        <v>15249000</v>
      </c>
      <c r="BE14" s="93"/>
      <c r="BF14" s="93"/>
      <c r="BG14" s="93"/>
    </row>
    <row r="15" spans="1:59" ht="24.95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10937000</v>
      </c>
      <c r="P15" s="99">
        <f t="shared" si="21"/>
        <v>15249000</v>
      </c>
      <c r="Q15" s="86">
        <f t="shared" si="21"/>
        <v>16325000</v>
      </c>
      <c r="R15" s="87">
        <f t="shared" si="21"/>
        <v>17439000</v>
      </c>
      <c r="S15" s="99">
        <f t="shared" si="21"/>
        <v>15249000</v>
      </c>
      <c r="T15" s="99"/>
      <c r="U15" s="99">
        <f t="shared" si="21"/>
        <v>1459000</v>
      </c>
      <c r="V15" s="99">
        <f t="shared" si="21"/>
        <v>1183000</v>
      </c>
      <c r="W15" s="99">
        <f t="shared" si="21"/>
        <v>1332500</v>
      </c>
      <c r="X15" s="99">
        <f t="shared" si="22"/>
        <v>3974500</v>
      </c>
      <c r="Y15" s="99">
        <f t="shared" si="23"/>
        <v>26.064004196996525</v>
      </c>
      <c r="AA15" s="99">
        <f t="shared" ref="AA15:AC16" si="39">AA16</f>
        <v>1353000</v>
      </c>
      <c r="AB15" s="99">
        <f t="shared" si="39"/>
        <v>1403000</v>
      </c>
      <c r="AC15" s="99">
        <f t="shared" si="39"/>
        <v>1349000</v>
      </c>
      <c r="AD15" s="99">
        <f t="shared" si="24"/>
        <v>4105000</v>
      </c>
      <c r="AE15" s="99">
        <f t="shared" ref="AE15:AE19" si="40">AD15/(S15/100)</f>
        <v>26.919798019542267</v>
      </c>
      <c r="AG15" s="99">
        <f t="shared" si="26"/>
        <v>8079500</v>
      </c>
      <c r="AH15" s="99">
        <f t="shared" si="27"/>
        <v>52.983802216538791</v>
      </c>
      <c r="AJ15" s="99">
        <f t="shared" ref="AJ15:AL16" si="41">AJ16</f>
        <v>1294000</v>
      </c>
      <c r="AK15" s="99">
        <f t="shared" si="41"/>
        <v>1285500</v>
      </c>
      <c r="AL15" s="99">
        <f t="shared" si="41"/>
        <v>1394500</v>
      </c>
      <c r="AM15" s="99">
        <f t="shared" si="28"/>
        <v>3974000</v>
      </c>
      <c r="AN15" s="99">
        <f t="shared" ref="AN15:AN19" si="42">AM15/(S15/100)</f>
        <v>26.060725293461868</v>
      </c>
      <c r="AP15" s="99">
        <f t="shared" ref="AP15:AR16" si="43">AP16</f>
        <v>1409500</v>
      </c>
      <c r="AQ15" s="99">
        <f t="shared" si="43"/>
        <v>894000</v>
      </c>
      <c r="AR15" s="99">
        <f t="shared" si="43"/>
        <v>892000</v>
      </c>
      <c r="AS15" s="99">
        <f t="shared" si="30"/>
        <v>3195500</v>
      </c>
      <c r="AT15" s="99">
        <f t="shared" ref="AT15:AT19" si="44">AS15/(S15/100)</f>
        <v>20.955472489999345</v>
      </c>
      <c r="AV15" s="99">
        <f t="shared" si="32"/>
        <v>7169500</v>
      </c>
      <c r="AW15" s="99">
        <f t="shared" si="33"/>
        <v>47.016197783461209</v>
      </c>
      <c r="AY15" s="99">
        <f t="shared" si="34"/>
        <v>15249000</v>
      </c>
      <c r="AZ15" s="99">
        <f t="shared" si="35"/>
        <v>100</v>
      </c>
      <c r="BB15" s="98">
        <f t="shared" si="36"/>
        <v>0</v>
      </c>
      <c r="BC15" s="99">
        <f t="shared" si="37"/>
        <v>0</v>
      </c>
      <c r="BD15" s="99">
        <f t="shared" si="38"/>
        <v>15249000</v>
      </c>
      <c r="BE15" s="93"/>
      <c r="BF15" s="93"/>
      <c r="BG15" s="93"/>
    </row>
    <row r="16" spans="1:59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10937000</v>
      </c>
      <c r="P16" s="103">
        <f t="shared" si="21"/>
        <v>15249000</v>
      </c>
      <c r="Q16" s="125">
        <f t="shared" si="21"/>
        <v>16325000</v>
      </c>
      <c r="R16" s="126">
        <f t="shared" si="21"/>
        <v>17439000</v>
      </c>
      <c r="S16" s="103">
        <f t="shared" si="21"/>
        <v>15249000</v>
      </c>
      <c r="T16" s="103"/>
      <c r="U16" s="103">
        <f t="shared" si="21"/>
        <v>1459000</v>
      </c>
      <c r="V16" s="103">
        <f t="shared" si="21"/>
        <v>1183000</v>
      </c>
      <c r="W16" s="103">
        <f t="shared" si="21"/>
        <v>1332500</v>
      </c>
      <c r="X16" s="103">
        <f t="shared" si="22"/>
        <v>3974500</v>
      </c>
      <c r="Y16" s="103">
        <f t="shared" si="23"/>
        <v>26.064004196996525</v>
      </c>
      <c r="AA16" s="103">
        <f t="shared" si="39"/>
        <v>1353000</v>
      </c>
      <c r="AB16" s="103">
        <f t="shared" si="39"/>
        <v>1403000</v>
      </c>
      <c r="AC16" s="103">
        <f t="shared" si="39"/>
        <v>1349000</v>
      </c>
      <c r="AD16" s="103">
        <f t="shared" si="24"/>
        <v>4105000</v>
      </c>
      <c r="AE16" s="103">
        <f t="shared" si="40"/>
        <v>26.919798019542267</v>
      </c>
      <c r="AG16" s="103">
        <f t="shared" si="26"/>
        <v>8079500</v>
      </c>
      <c r="AH16" s="103">
        <f t="shared" si="27"/>
        <v>52.983802216538791</v>
      </c>
      <c r="AJ16" s="103">
        <f t="shared" si="41"/>
        <v>1294000</v>
      </c>
      <c r="AK16" s="103">
        <f t="shared" si="41"/>
        <v>1285500</v>
      </c>
      <c r="AL16" s="103">
        <f t="shared" si="41"/>
        <v>1394500</v>
      </c>
      <c r="AM16" s="103">
        <f t="shared" si="28"/>
        <v>3974000</v>
      </c>
      <c r="AN16" s="103">
        <f t="shared" si="42"/>
        <v>26.060725293461868</v>
      </c>
      <c r="AP16" s="103">
        <f t="shared" si="43"/>
        <v>1409500</v>
      </c>
      <c r="AQ16" s="103">
        <f t="shared" si="43"/>
        <v>894000</v>
      </c>
      <c r="AR16" s="103">
        <f t="shared" si="43"/>
        <v>892000</v>
      </c>
      <c r="AS16" s="103">
        <f t="shared" si="30"/>
        <v>3195500</v>
      </c>
      <c r="AT16" s="103">
        <f t="shared" si="44"/>
        <v>20.955472489999345</v>
      </c>
      <c r="AV16" s="103">
        <f t="shared" si="32"/>
        <v>7169500</v>
      </c>
      <c r="AW16" s="103">
        <f t="shared" si="33"/>
        <v>47.016197783461209</v>
      </c>
      <c r="AY16" s="103">
        <f t="shared" si="34"/>
        <v>15249000</v>
      </c>
      <c r="AZ16" s="103">
        <f t="shared" si="35"/>
        <v>100</v>
      </c>
      <c r="BB16" s="102">
        <f t="shared" si="36"/>
        <v>0</v>
      </c>
      <c r="BC16" s="103">
        <f t="shared" si="37"/>
        <v>0</v>
      </c>
      <c r="BD16" s="103">
        <f t="shared" si="38"/>
        <v>15249000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10937000</v>
      </c>
      <c r="P17" s="103">
        <f>P18+P33+P45+P53</f>
        <v>15249000</v>
      </c>
      <c r="Q17" s="125">
        <f>Q18+Q33+Q45+Q53</f>
        <v>16325000</v>
      </c>
      <c r="R17" s="126">
        <f>R18+R33+R45+R53</f>
        <v>17439000</v>
      </c>
      <c r="S17" s="103">
        <f>S18+S33+S45+S53</f>
        <v>15249000</v>
      </c>
      <c r="T17" s="103"/>
      <c r="U17" s="103">
        <f>U18+U33+U45+U53</f>
        <v>1459000</v>
      </c>
      <c r="V17" s="103">
        <f>V18+V33+V45+V53</f>
        <v>1183000</v>
      </c>
      <c r="W17" s="103">
        <f>W18+W33+W45+W53</f>
        <v>1332500</v>
      </c>
      <c r="X17" s="103">
        <f t="shared" si="22"/>
        <v>3974500</v>
      </c>
      <c r="Y17" s="103">
        <f t="shared" si="23"/>
        <v>26.064004196996525</v>
      </c>
      <c r="AA17" s="103">
        <f>AA18+AA33+AA45+AA53</f>
        <v>1353000</v>
      </c>
      <c r="AB17" s="103">
        <f>AB18+AB33+AB45+AB53</f>
        <v>1403000</v>
      </c>
      <c r="AC17" s="103">
        <f>AC18+AC33+AC45+AC53</f>
        <v>1349000</v>
      </c>
      <c r="AD17" s="103">
        <f t="shared" si="24"/>
        <v>4105000</v>
      </c>
      <c r="AE17" s="103">
        <f t="shared" si="40"/>
        <v>26.919798019542267</v>
      </c>
      <c r="AG17" s="103">
        <f t="shared" si="26"/>
        <v>8079500</v>
      </c>
      <c r="AH17" s="103">
        <f t="shared" si="27"/>
        <v>52.983802216538791</v>
      </c>
      <c r="AJ17" s="103">
        <f>AJ18+AJ33+AJ45+AJ53</f>
        <v>1294000</v>
      </c>
      <c r="AK17" s="103">
        <f>AK18+AK33+AK45+AK53</f>
        <v>1285500</v>
      </c>
      <c r="AL17" s="103">
        <f>AL18+AL33+AL45+AL53</f>
        <v>1394500</v>
      </c>
      <c r="AM17" s="103">
        <f t="shared" si="28"/>
        <v>3974000</v>
      </c>
      <c r="AN17" s="103">
        <f t="shared" si="42"/>
        <v>26.060725293461868</v>
      </c>
      <c r="AP17" s="103">
        <f>AP18+AP33+AP45+AP53</f>
        <v>1409500</v>
      </c>
      <c r="AQ17" s="103">
        <f>AQ18+AQ33+AQ45+AQ53</f>
        <v>894000</v>
      </c>
      <c r="AR17" s="103">
        <f>AR18+AR33+AR45+AR53</f>
        <v>892000</v>
      </c>
      <c r="AS17" s="103">
        <f t="shared" si="30"/>
        <v>3195500</v>
      </c>
      <c r="AT17" s="103">
        <f t="shared" si="44"/>
        <v>20.955472489999345</v>
      </c>
      <c r="AV17" s="103">
        <f t="shared" ref="AV17:AV32" si="45">AM17+AS17</f>
        <v>7169500</v>
      </c>
      <c r="AW17" s="103">
        <f t="shared" si="33"/>
        <v>47.016197783461209</v>
      </c>
      <c r="AY17" s="103">
        <f t="shared" ref="AY17:AY39" si="46">AG17+AV17</f>
        <v>15249000</v>
      </c>
      <c r="AZ17" s="103">
        <f t="shared" si="35"/>
        <v>100</v>
      </c>
      <c r="BB17" s="102">
        <f t="shared" si="36"/>
        <v>0</v>
      </c>
      <c r="BC17" s="103">
        <f t="shared" si="37"/>
        <v>0</v>
      </c>
      <c r="BD17" s="103">
        <f t="shared" si="38"/>
        <v>15249000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9797000</v>
      </c>
      <c r="P18" s="103">
        <f>P19</f>
        <v>14007000</v>
      </c>
      <c r="Q18" s="125">
        <f>Q19</f>
        <v>15071000</v>
      </c>
      <c r="R18" s="126">
        <f>R19</f>
        <v>16185000</v>
      </c>
      <c r="S18" s="103">
        <f>S19</f>
        <v>14007000</v>
      </c>
      <c r="T18" s="103"/>
      <c r="U18" s="103">
        <f>U19</f>
        <v>1453000</v>
      </c>
      <c r="V18" s="103">
        <f>V19</f>
        <v>1182000</v>
      </c>
      <c r="W18" s="103">
        <f>W19</f>
        <v>990000</v>
      </c>
      <c r="X18" s="103">
        <f t="shared" si="22"/>
        <v>3625000</v>
      </c>
      <c r="Y18" s="103">
        <f t="shared" si="23"/>
        <v>25.879917184265011</v>
      </c>
      <c r="AA18" s="103">
        <f>AA19</f>
        <v>1147000</v>
      </c>
      <c r="AB18" s="103">
        <f>AB19</f>
        <v>1197000</v>
      </c>
      <c r="AC18" s="103">
        <f>AC19</f>
        <v>1239000</v>
      </c>
      <c r="AD18" s="103">
        <f t="shared" si="24"/>
        <v>3583000</v>
      </c>
      <c r="AE18" s="103">
        <f t="shared" si="40"/>
        <v>25.58006710930249</v>
      </c>
      <c r="AG18" s="103">
        <f t="shared" si="26"/>
        <v>7208000</v>
      </c>
      <c r="AH18" s="103">
        <f t="shared" si="27"/>
        <v>51.459984293567501</v>
      </c>
      <c r="AJ18" s="103">
        <f>AJ19</f>
        <v>1193000</v>
      </c>
      <c r="AK18" s="103">
        <f>AK19</f>
        <v>1187000</v>
      </c>
      <c r="AL18" s="103">
        <f>AL19</f>
        <v>1294500</v>
      </c>
      <c r="AM18" s="103">
        <f t="shared" si="28"/>
        <v>3674500</v>
      </c>
      <c r="AN18" s="103">
        <f t="shared" si="42"/>
        <v>26.233311915470836</v>
      </c>
      <c r="AP18" s="103">
        <f>AP19</f>
        <v>1341500</v>
      </c>
      <c r="AQ18" s="103">
        <f>AQ19</f>
        <v>891000</v>
      </c>
      <c r="AR18" s="103">
        <f>AR19</f>
        <v>892000</v>
      </c>
      <c r="AS18" s="103">
        <f t="shared" si="30"/>
        <v>3124500</v>
      </c>
      <c r="AT18" s="103">
        <f t="shared" si="44"/>
        <v>22.306703790961663</v>
      </c>
      <c r="AV18" s="103">
        <f t="shared" si="45"/>
        <v>6799000</v>
      </c>
      <c r="AW18" s="103">
        <f t="shared" si="33"/>
        <v>48.540015706432499</v>
      </c>
      <c r="AY18" s="103">
        <f t="shared" si="46"/>
        <v>14007000</v>
      </c>
      <c r="AZ18" s="103">
        <f t="shared" si="35"/>
        <v>100</v>
      </c>
      <c r="BB18" s="102">
        <f t="shared" si="36"/>
        <v>0</v>
      </c>
      <c r="BC18" s="103">
        <f t="shared" si="37"/>
        <v>0</v>
      </c>
      <c r="BD18" s="103">
        <f t="shared" si="38"/>
        <v>14007000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9797000</v>
      </c>
      <c r="P19" s="121">
        <f>P20+P24+P28</f>
        <v>14007000</v>
      </c>
      <c r="Q19" s="122">
        <f>Q20+Q24+Q28</f>
        <v>15071000</v>
      </c>
      <c r="R19" s="123">
        <f>R20+R24+R28</f>
        <v>16185000</v>
      </c>
      <c r="S19" s="121">
        <f>S20+S24+S28</f>
        <v>14007000</v>
      </c>
      <c r="T19" s="121"/>
      <c r="U19" s="121">
        <f>U20+U24+U28</f>
        <v>1453000</v>
      </c>
      <c r="V19" s="121">
        <f>V20+V24+V28</f>
        <v>1182000</v>
      </c>
      <c r="W19" s="121">
        <f>W20+W24+W28</f>
        <v>990000</v>
      </c>
      <c r="X19" s="121">
        <f t="shared" si="22"/>
        <v>3625000</v>
      </c>
      <c r="Y19" s="121">
        <f t="shared" si="23"/>
        <v>25.879917184265011</v>
      </c>
      <c r="AA19" s="121">
        <f>AA20+AA24+AA28</f>
        <v>1147000</v>
      </c>
      <c r="AB19" s="121">
        <f>AB20+AB24+AB28</f>
        <v>1197000</v>
      </c>
      <c r="AC19" s="121">
        <f>AC20+AC24+AC28</f>
        <v>1239000</v>
      </c>
      <c r="AD19" s="121">
        <f t="shared" si="24"/>
        <v>3583000</v>
      </c>
      <c r="AE19" s="121">
        <f t="shared" si="40"/>
        <v>25.58006710930249</v>
      </c>
      <c r="AG19" s="121">
        <f t="shared" si="26"/>
        <v>7208000</v>
      </c>
      <c r="AH19" s="121">
        <f t="shared" si="27"/>
        <v>51.459984293567501</v>
      </c>
      <c r="AJ19" s="121">
        <f>AJ20+AJ24+AJ28</f>
        <v>1193000</v>
      </c>
      <c r="AK19" s="121">
        <f>AK20+AK24+AK28</f>
        <v>1187000</v>
      </c>
      <c r="AL19" s="121">
        <f>AL20+AL24+AL28</f>
        <v>1294500</v>
      </c>
      <c r="AM19" s="121">
        <f t="shared" si="28"/>
        <v>3674500</v>
      </c>
      <c r="AN19" s="121">
        <f t="shared" si="42"/>
        <v>26.233311915470836</v>
      </c>
      <c r="AP19" s="121">
        <f>AP20+AP24+AP28</f>
        <v>1341500</v>
      </c>
      <c r="AQ19" s="121">
        <f>AQ20+AQ24+AQ28</f>
        <v>891000</v>
      </c>
      <c r="AR19" s="121">
        <f>AR20+AR24+AR28</f>
        <v>892000</v>
      </c>
      <c r="AS19" s="121">
        <f t="shared" si="30"/>
        <v>3124500</v>
      </c>
      <c r="AT19" s="121">
        <f t="shared" si="44"/>
        <v>22.306703790961663</v>
      </c>
      <c r="AV19" s="121">
        <f t="shared" si="45"/>
        <v>6799000</v>
      </c>
      <c r="AW19" s="121">
        <f t="shared" si="33"/>
        <v>48.540015706432499</v>
      </c>
      <c r="AY19" s="121">
        <f t="shared" si="46"/>
        <v>14007000</v>
      </c>
      <c r="AZ19" s="121">
        <f t="shared" si="35"/>
        <v>100</v>
      </c>
      <c r="BB19" s="120">
        <f t="shared" si="36"/>
        <v>0</v>
      </c>
      <c r="BC19" s="121">
        <f t="shared" si="37"/>
        <v>0</v>
      </c>
      <c r="BD19" s="121">
        <f t="shared" si="38"/>
        <v>14007000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3">
        <v>8166000</v>
      </c>
      <c r="P20" s="103">
        <f>P21+P22+P23</f>
        <v>11940000</v>
      </c>
      <c r="Q20" s="125">
        <f>Q21+Q22+Q23</f>
        <v>12793000</v>
      </c>
      <c r="R20" s="126">
        <f>R21+R22+R23</f>
        <v>13736000</v>
      </c>
      <c r="S20" s="103">
        <f>S21+S22+S23</f>
        <v>11940000</v>
      </c>
      <c r="T20" s="103"/>
      <c r="U20" s="103">
        <f>U21+U22+U23</f>
        <v>1217000</v>
      </c>
      <c r="V20" s="103">
        <f>V21+V22+V23</f>
        <v>1018000</v>
      </c>
      <c r="W20" s="103">
        <f>W21+W22+W23</f>
        <v>801000</v>
      </c>
      <c r="X20" s="103">
        <f t="shared" si="22"/>
        <v>3036000</v>
      </c>
      <c r="Y20" s="103">
        <f t="shared" si="23"/>
        <v>25.427135678391959</v>
      </c>
      <c r="AA20" s="103">
        <f>AA21+AA22+AA23</f>
        <v>973000</v>
      </c>
      <c r="AB20" s="103">
        <f>AB21+AB22+AB23</f>
        <v>1023000</v>
      </c>
      <c r="AC20" s="103">
        <f>AC21+AC22+AC23</f>
        <v>1065000</v>
      </c>
      <c r="AD20" s="103">
        <f t="shared" si="24"/>
        <v>3061000</v>
      </c>
      <c r="AE20" s="170">
        <f t="shared" ref="AE20:AE27" si="47">AD20/(P20/100)</f>
        <v>25.636515912897824</v>
      </c>
      <c r="AG20" s="103">
        <f t="shared" si="26"/>
        <v>6097000</v>
      </c>
      <c r="AH20" s="103">
        <f t="shared" si="27"/>
        <v>51.063651591289783</v>
      </c>
      <c r="AJ20" s="103">
        <f>AJ21+AJ22+AJ23</f>
        <v>1015000</v>
      </c>
      <c r="AK20" s="103">
        <f>AK21+AK22+AK23</f>
        <v>1013000</v>
      </c>
      <c r="AL20" s="103">
        <f>AL21+AL22+AL23</f>
        <v>1111000</v>
      </c>
      <c r="AM20" s="103">
        <f t="shared" si="28"/>
        <v>3139000</v>
      </c>
      <c r="AN20" s="170">
        <f t="shared" ref="AN20:AN27" si="48">AM20/(P20/100)</f>
        <v>26.289782244556115</v>
      </c>
      <c r="AP20" s="103">
        <f>AP21+AP22+AP23</f>
        <v>1180000</v>
      </c>
      <c r="AQ20" s="103">
        <f>AQ21+AQ22+AQ23</f>
        <v>742000</v>
      </c>
      <c r="AR20" s="103">
        <f>AR21+AR22+AR23</f>
        <v>782000</v>
      </c>
      <c r="AS20" s="103">
        <f t="shared" si="30"/>
        <v>2704000</v>
      </c>
      <c r="AT20" s="170">
        <f t="shared" ref="AT20:AT27" si="49">AS20/(P20/100)</f>
        <v>22.646566164154105</v>
      </c>
      <c r="AV20" s="103">
        <f t="shared" si="45"/>
        <v>5843000</v>
      </c>
      <c r="AW20" s="103">
        <f t="shared" si="33"/>
        <v>48.936348408710217</v>
      </c>
      <c r="AY20" s="103">
        <f t="shared" si="46"/>
        <v>11940000</v>
      </c>
      <c r="AZ20" s="103">
        <f t="shared" si="35"/>
        <v>100</v>
      </c>
      <c r="BB20" s="102">
        <f t="shared" si="36"/>
        <v>0</v>
      </c>
      <c r="BC20" s="103">
        <f t="shared" si="37"/>
        <v>0</v>
      </c>
      <c r="BD20" s="103">
        <f t="shared" si="38"/>
        <v>11940000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8045000</v>
      </c>
      <c r="P21" s="117">
        <v>11720000</v>
      </c>
      <c r="Q21" s="117">
        <v>12550000</v>
      </c>
      <c r="R21" s="117">
        <v>13470000</v>
      </c>
      <c r="S21" s="117">
        <v>11720000</v>
      </c>
      <c r="T21" s="117"/>
      <c r="U21" s="160">
        <v>1200000</v>
      </c>
      <c r="V21" s="160">
        <v>1000000</v>
      </c>
      <c r="W21" s="160">
        <v>800000</v>
      </c>
      <c r="X21" s="117">
        <f t="shared" si="22"/>
        <v>3000000</v>
      </c>
      <c r="Y21" s="117">
        <f t="shared" si="23"/>
        <v>25.597269624573379</v>
      </c>
      <c r="AA21" s="160">
        <v>950000</v>
      </c>
      <c r="AB21" s="160">
        <v>1000000</v>
      </c>
      <c r="AC21" s="160">
        <v>1042000</v>
      </c>
      <c r="AD21" s="117">
        <f t="shared" si="24"/>
        <v>2992000</v>
      </c>
      <c r="AE21" s="170">
        <f t="shared" si="47"/>
        <v>25.529010238907851</v>
      </c>
      <c r="AG21" s="117">
        <f t="shared" si="26"/>
        <v>5992000</v>
      </c>
      <c r="AH21" s="117">
        <f t="shared" si="27"/>
        <v>51.12627986348123</v>
      </c>
      <c r="AJ21" s="160">
        <v>990000</v>
      </c>
      <c r="AK21" s="160">
        <v>990000</v>
      </c>
      <c r="AL21" s="160">
        <v>1090000</v>
      </c>
      <c r="AM21" s="117">
        <f t="shared" si="28"/>
        <v>3070000</v>
      </c>
      <c r="AN21" s="170">
        <f t="shared" si="48"/>
        <v>26.194539249146757</v>
      </c>
      <c r="AP21" s="160">
        <v>1162000</v>
      </c>
      <c r="AQ21" s="160">
        <v>724000</v>
      </c>
      <c r="AR21" s="160">
        <v>772000</v>
      </c>
      <c r="AS21" s="117">
        <f t="shared" si="30"/>
        <v>2658000</v>
      </c>
      <c r="AT21" s="170">
        <f t="shared" si="49"/>
        <v>22.679180887372013</v>
      </c>
      <c r="AV21" s="117">
        <f t="shared" si="45"/>
        <v>5728000</v>
      </c>
      <c r="AW21" s="117">
        <f t="shared" si="33"/>
        <v>48.87372013651877</v>
      </c>
      <c r="AY21" s="117">
        <f t="shared" si="46"/>
        <v>11720000</v>
      </c>
      <c r="AZ21" s="117">
        <f t="shared" si="35"/>
        <v>100</v>
      </c>
      <c r="BB21" s="117">
        <f t="shared" si="36"/>
        <v>0</v>
      </c>
      <c r="BC21" s="117">
        <f t="shared" si="37"/>
        <v>0</v>
      </c>
      <c r="BD21" s="117">
        <f t="shared" si="38"/>
        <v>11720000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2</v>
      </c>
      <c r="L22" s="83"/>
      <c r="M22" s="77"/>
      <c r="N22" s="128" t="s">
        <v>70</v>
      </c>
      <c r="O22" s="117">
        <v>91000</v>
      </c>
      <c r="P22" s="117">
        <v>190000</v>
      </c>
      <c r="Q22" s="117">
        <v>210000</v>
      </c>
      <c r="R22" s="117">
        <v>230000</v>
      </c>
      <c r="S22" s="117">
        <v>190000</v>
      </c>
      <c r="T22" s="117"/>
      <c r="U22" s="160">
        <v>17000</v>
      </c>
      <c r="V22" s="160">
        <v>18000</v>
      </c>
      <c r="W22" s="160"/>
      <c r="X22" s="117">
        <f t="shared" si="22"/>
        <v>35000</v>
      </c>
      <c r="Y22" s="117">
        <f t="shared" si="23"/>
        <v>18.421052631578949</v>
      </c>
      <c r="AA22" s="160">
        <v>20000</v>
      </c>
      <c r="AB22" s="160">
        <v>20000</v>
      </c>
      <c r="AC22" s="160">
        <v>20000</v>
      </c>
      <c r="AD22" s="117">
        <f t="shared" si="24"/>
        <v>60000</v>
      </c>
      <c r="AE22" s="170">
        <f t="shared" si="47"/>
        <v>31.578947368421051</v>
      </c>
      <c r="AG22" s="117">
        <f t="shared" si="26"/>
        <v>95000</v>
      </c>
      <c r="AH22" s="117">
        <f t="shared" si="27"/>
        <v>50</v>
      </c>
      <c r="AJ22" s="160">
        <v>20000</v>
      </c>
      <c r="AK22" s="160">
        <v>20000</v>
      </c>
      <c r="AL22" s="160">
        <v>15000</v>
      </c>
      <c r="AM22" s="117">
        <f t="shared" si="28"/>
        <v>55000</v>
      </c>
      <c r="AN22" s="170">
        <f t="shared" si="48"/>
        <v>28.94736842105263</v>
      </c>
      <c r="AP22" s="160">
        <v>15000</v>
      </c>
      <c r="AQ22" s="160">
        <v>15000</v>
      </c>
      <c r="AR22" s="160">
        <v>10000</v>
      </c>
      <c r="AS22" s="117">
        <f t="shared" si="30"/>
        <v>40000</v>
      </c>
      <c r="AT22" s="170">
        <f t="shared" si="49"/>
        <v>21.05263157894737</v>
      </c>
      <c r="AV22" s="117">
        <f t="shared" si="45"/>
        <v>95000</v>
      </c>
      <c r="AW22" s="117">
        <f t="shared" si="33"/>
        <v>50</v>
      </c>
      <c r="AY22" s="117">
        <f t="shared" si="46"/>
        <v>190000</v>
      </c>
      <c r="AZ22" s="117">
        <f t="shared" si="35"/>
        <v>100</v>
      </c>
      <c r="BB22" s="117">
        <f t="shared" si="36"/>
        <v>0</v>
      </c>
      <c r="BC22" s="117">
        <f t="shared" si="37"/>
        <v>0</v>
      </c>
      <c r="BD22" s="117">
        <f t="shared" si="38"/>
        <v>190000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4</v>
      </c>
      <c r="L23" s="83"/>
      <c r="M23" s="77"/>
      <c r="N23" s="128" t="s">
        <v>63</v>
      </c>
      <c r="O23" s="117">
        <v>30000</v>
      </c>
      <c r="P23" s="117">
        <v>30000</v>
      </c>
      <c r="Q23" s="117">
        <v>33000</v>
      </c>
      <c r="R23" s="117">
        <v>36000</v>
      </c>
      <c r="S23" s="117">
        <v>30000</v>
      </c>
      <c r="T23" s="117"/>
      <c r="U23" s="160"/>
      <c r="V23" s="160"/>
      <c r="W23" s="160">
        <v>1000</v>
      </c>
      <c r="X23" s="117">
        <f t="shared" si="22"/>
        <v>1000</v>
      </c>
      <c r="Y23" s="117">
        <f t="shared" si="23"/>
        <v>3.3333333333333335</v>
      </c>
      <c r="AA23" s="160">
        <v>3000</v>
      </c>
      <c r="AB23" s="160">
        <v>3000</v>
      </c>
      <c r="AC23" s="160">
        <v>3000</v>
      </c>
      <c r="AD23" s="117">
        <f t="shared" si="24"/>
        <v>9000</v>
      </c>
      <c r="AE23" s="170">
        <f t="shared" si="47"/>
        <v>30</v>
      </c>
      <c r="AG23" s="117">
        <f t="shared" si="26"/>
        <v>10000</v>
      </c>
      <c r="AH23" s="117">
        <f t="shared" si="27"/>
        <v>33.333333333333336</v>
      </c>
      <c r="AJ23" s="160">
        <v>5000</v>
      </c>
      <c r="AK23" s="160">
        <v>3000</v>
      </c>
      <c r="AL23" s="160">
        <v>6000</v>
      </c>
      <c r="AM23" s="117">
        <f t="shared" si="28"/>
        <v>14000</v>
      </c>
      <c r="AN23" s="170">
        <f t="shared" si="48"/>
        <v>46.666666666666664</v>
      </c>
      <c r="AP23" s="160">
        <v>3000</v>
      </c>
      <c r="AQ23" s="160">
        <v>3000</v>
      </c>
      <c r="AR23" s="160"/>
      <c r="AS23" s="117">
        <f t="shared" si="30"/>
        <v>6000</v>
      </c>
      <c r="AT23" s="170">
        <f t="shared" si="49"/>
        <v>20</v>
      </c>
      <c r="AV23" s="117">
        <f t="shared" si="45"/>
        <v>20000</v>
      </c>
      <c r="AW23" s="117">
        <f t="shared" si="33"/>
        <v>66.666666666666671</v>
      </c>
      <c r="AY23" s="117">
        <f t="shared" si="46"/>
        <v>30000</v>
      </c>
      <c r="AZ23" s="117">
        <f t="shared" si="35"/>
        <v>100</v>
      </c>
      <c r="BB23" s="117">
        <f t="shared" si="36"/>
        <v>0</v>
      </c>
      <c r="BC23" s="117">
        <f t="shared" si="37"/>
        <v>0</v>
      </c>
      <c r="BD23" s="117">
        <f t="shared" si="38"/>
        <v>30000</v>
      </c>
      <c r="BE23" s="93"/>
    </row>
    <row r="24" spans="1:57" s="195" customFormat="1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64</v>
      </c>
      <c r="K24" s="82"/>
      <c r="L24" s="83"/>
      <c r="M24" s="77"/>
      <c r="N24" s="101" t="s">
        <v>65</v>
      </c>
      <c r="O24" s="103">
        <v>1482000</v>
      </c>
      <c r="P24" s="103">
        <f>P25+P26+P27</f>
        <v>1943000</v>
      </c>
      <c r="Q24" s="125">
        <f>Q25+Q26+Q27</f>
        <v>2150000</v>
      </c>
      <c r="R24" s="126">
        <f>R25+R26+R27</f>
        <v>2313000</v>
      </c>
      <c r="S24" s="103">
        <f>S25+S26+S27</f>
        <v>1943000</v>
      </c>
      <c r="T24" s="103"/>
      <c r="U24" s="103">
        <f>U25+U26+U27</f>
        <v>234000</v>
      </c>
      <c r="V24" s="103">
        <f>V25+V26+V27</f>
        <v>160000</v>
      </c>
      <c r="W24" s="103">
        <f>W25+W26+W27</f>
        <v>157000</v>
      </c>
      <c r="X24" s="103">
        <f t="shared" si="22"/>
        <v>551000</v>
      </c>
      <c r="Y24" s="103">
        <f t="shared" si="23"/>
        <v>28.35820895522388</v>
      </c>
      <c r="Z24" s="36"/>
      <c r="AA24" s="103">
        <f>AA25+AA26+AA27</f>
        <v>164000</v>
      </c>
      <c r="AB24" s="103">
        <f>AB25+AB26+AB27</f>
        <v>164000</v>
      </c>
      <c r="AC24" s="103">
        <f>AC25+AC26+AC27</f>
        <v>164000</v>
      </c>
      <c r="AD24" s="103">
        <f t="shared" si="24"/>
        <v>492000</v>
      </c>
      <c r="AE24" s="170">
        <f t="shared" si="47"/>
        <v>25.321667524446731</v>
      </c>
      <c r="AF24" s="36"/>
      <c r="AG24" s="103">
        <f t="shared" si="26"/>
        <v>1043000</v>
      </c>
      <c r="AH24" s="103">
        <f t="shared" si="27"/>
        <v>53.679876479670611</v>
      </c>
      <c r="AI24" s="36"/>
      <c r="AJ24" s="103">
        <f>AJ25+AJ26+AJ27</f>
        <v>168500</v>
      </c>
      <c r="AK24" s="103">
        <f>AK25+AK26+AK27</f>
        <v>164000</v>
      </c>
      <c r="AL24" s="103">
        <f>AL25+AL26+AL27</f>
        <v>174000</v>
      </c>
      <c r="AM24" s="103">
        <f t="shared" si="28"/>
        <v>506500</v>
      </c>
      <c r="AN24" s="170">
        <f t="shared" si="48"/>
        <v>26.067936181163148</v>
      </c>
      <c r="AO24" s="36"/>
      <c r="AP24" s="103">
        <f>AP25+AP26+AP27</f>
        <v>153000</v>
      </c>
      <c r="AQ24" s="103">
        <f>AQ25+AQ26+AQ27</f>
        <v>139500</v>
      </c>
      <c r="AR24" s="103">
        <f>AR25+AR26+AR27</f>
        <v>101000</v>
      </c>
      <c r="AS24" s="103">
        <f t="shared" si="30"/>
        <v>393500</v>
      </c>
      <c r="AT24" s="170">
        <f t="shared" si="49"/>
        <v>20.252187339166237</v>
      </c>
      <c r="AU24" s="194"/>
      <c r="AV24" s="103">
        <f t="shared" si="45"/>
        <v>900000</v>
      </c>
      <c r="AW24" s="103">
        <f t="shared" si="33"/>
        <v>46.320123520329389</v>
      </c>
      <c r="AX24" s="194"/>
      <c r="AY24" s="103">
        <f t="shared" si="46"/>
        <v>1943000</v>
      </c>
      <c r="AZ24" s="103">
        <f t="shared" si="35"/>
        <v>100</v>
      </c>
      <c r="BA24" s="194"/>
      <c r="BB24" s="102">
        <f t="shared" si="36"/>
        <v>0</v>
      </c>
      <c r="BC24" s="103">
        <f t="shared" si="37"/>
        <v>0</v>
      </c>
      <c r="BD24" s="103">
        <f t="shared" si="38"/>
        <v>1943000</v>
      </c>
      <c r="BE24" s="93"/>
    </row>
    <row r="25" spans="1:57" ht="24.95" customHeight="1" thickBot="1" x14ac:dyDescent="0.25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1</v>
      </c>
      <c r="L25" s="83"/>
      <c r="M25" s="77"/>
      <c r="N25" s="128" t="s">
        <v>62</v>
      </c>
      <c r="O25" s="117">
        <v>1460000</v>
      </c>
      <c r="P25" s="117">
        <v>1900000</v>
      </c>
      <c r="Q25" s="117">
        <v>2100000</v>
      </c>
      <c r="R25" s="117">
        <v>2260000</v>
      </c>
      <c r="S25" s="117">
        <v>1900000</v>
      </c>
      <c r="T25" s="117"/>
      <c r="U25" s="160">
        <v>230000</v>
      </c>
      <c r="V25" s="160">
        <v>156000</v>
      </c>
      <c r="W25" s="160">
        <v>156000</v>
      </c>
      <c r="X25" s="117">
        <f t="shared" si="22"/>
        <v>542000</v>
      </c>
      <c r="Y25" s="117">
        <f t="shared" si="23"/>
        <v>28.526315789473685</v>
      </c>
      <c r="AA25" s="160">
        <v>160000</v>
      </c>
      <c r="AB25" s="160">
        <v>160000</v>
      </c>
      <c r="AC25" s="160">
        <v>160000</v>
      </c>
      <c r="AD25" s="117">
        <f t="shared" si="24"/>
        <v>480000</v>
      </c>
      <c r="AE25" s="170">
        <f t="shared" si="47"/>
        <v>25.263157894736842</v>
      </c>
      <c r="AG25" s="117">
        <f t="shared" si="26"/>
        <v>1022000</v>
      </c>
      <c r="AH25" s="117">
        <f t="shared" si="27"/>
        <v>53.789473684210527</v>
      </c>
      <c r="AJ25" s="160">
        <v>163500</v>
      </c>
      <c r="AK25" s="160">
        <v>160000</v>
      </c>
      <c r="AL25" s="160">
        <v>170000</v>
      </c>
      <c r="AM25" s="117">
        <f t="shared" si="28"/>
        <v>493500</v>
      </c>
      <c r="AN25" s="170">
        <f t="shared" si="48"/>
        <v>25.973684210526315</v>
      </c>
      <c r="AP25" s="160">
        <v>150000</v>
      </c>
      <c r="AQ25" s="160">
        <v>136500</v>
      </c>
      <c r="AR25" s="160">
        <v>98000</v>
      </c>
      <c r="AS25" s="117">
        <f t="shared" si="30"/>
        <v>384500</v>
      </c>
      <c r="AT25" s="170">
        <f t="shared" si="49"/>
        <v>20.236842105263158</v>
      </c>
      <c r="AV25" s="117">
        <f t="shared" si="45"/>
        <v>878000</v>
      </c>
      <c r="AW25" s="117">
        <f t="shared" si="33"/>
        <v>46.210526315789473</v>
      </c>
      <c r="AY25" s="117">
        <f t="shared" si="46"/>
        <v>1900000</v>
      </c>
      <c r="AZ25" s="117">
        <f t="shared" si="35"/>
        <v>100</v>
      </c>
      <c r="BB25" s="117">
        <f t="shared" si="36"/>
        <v>0</v>
      </c>
      <c r="BC25" s="117">
        <f t="shared" si="37"/>
        <v>0</v>
      </c>
      <c r="BD25" s="117">
        <f t="shared" si="38"/>
        <v>1900000</v>
      </c>
      <c r="BE25" s="93"/>
    </row>
    <row r="26" spans="1:57" ht="24.95" customHeight="1" thickBot="1" x14ac:dyDescent="0.25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2</v>
      </c>
      <c r="L26" s="83"/>
      <c r="M26" s="77"/>
      <c r="N26" s="128" t="s">
        <v>70</v>
      </c>
      <c r="O26" s="117">
        <v>17000</v>
      </c>
      <c r="P26" s="117">
        <v>42000</v>
      </c>
      <c r="Q26" s="117">
        <v>49000</v>
      </c>
      <c r="R26" s="117">
        <v>52000</v>
      </c>
      <c r="S26" s="117">
        <v>42000</v>
      </c>
      <c r="T26" s="117"/>
      <c r="U26" s="160">
        <v>4000</v>
      </c>
      <c r="V26" s="160">
        <v>4000</v>
      </c>
      <c r="W26" s="160"/>
      <c r="X26" s="117">
        <f t="shared" si="22"/>
        <v>8000</v>
      </c>
      <c r="Y26" s="117">
        <f t="shared" si="23"/>
        <v>19.047619047619047</v>
      </c>
      <c r="AA26" s="160">
        <v>4000</v>
      </c>
      <c r="AB26" s="160">
        <v>4000</v>
      </c>
      <c r="AC26" s="160">
        <v>4000</v>
      </c>
      <c r="AD26" s="117">
        <f t="shared" si="24"/>
        <v>12000</v>
      </c>
      <c r="AE26" s="170">
        <f t="shared" si="47"/>
        <v>28.571428571428573</v>
      </c>
      <c r="AG26" s="117">
        <f t="shared" si="26"/>
        <v>20000</v>
      </c>
      <c r="AH26" s="117">
        <f t="shared" si="27"/>
        <v>47.61904761904762</v>
      </c>
      <c r="AJ26" s="160">
        <v>5000</v>
      </c>
      <c r="AK26" s="160">
        <v>4000</v>
      </c>
      <c r="AL26" s="160">
        <v>4000</v>
      </c>
      <c r="AM26" s="117">
        <f t="shared" si="28"/>
        <v>13000</v>
      </c>
      <c r="AN26" s="170">
        <f t="shared" si="48"/>
        <v>30.952380952380953</v>
      </c>
      <c r="AP26" s="160">
        <v>3000</v>
      </c>
      <c r="AQ26" s="160">
        <v>3000</v>
      </c>
      <c r="AR26" s="160">
        <v>3000</v>
      </c>
      <c r="AS26" s="117">
        <f t="shared" si="30"/>
        <v>9000</v>
      </c>
      <c r="AT26" s="170">
        <f t="shared" si="49"/>
        <v>21.428571428571427</v>
      </c>
      <c r="AV26" s="117">
        <f t="shared" si="45"/>
        <v>22000</v>
      </c>
      <c r="AW26" s="117">
        <f t="shared" si="33"/>
        <v>52.38095238095238</v>
      </c>
      <c r="AY26" s="117">
        <f t="shared" si="46"/>
        <v>42000</v>
      </c>
      <c r="AZ26" s="117">
        <f t="shared" si="35"/>
        <v>100</v>
      </c>
      <c r="BB26" s="117">
        <f t="shared" si="36"/>
        <v>0</v>
      </c>
      <c r="BC26" s="117">
        <f t="shared" si="37"/>
        <v>0</v>
      </c>
      <c r="BD26" s="117">
        <f t="shared" si="38"/>
        <v>42000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4</v>
      </c>
      <c r="L27" s="83"/>
      <c r="M27" s="77"/>
      <c r="N27" s="128" t="s">
        <v>63</v>
      </c>
      <c r="O27" s="117">
        <v>5000</v>
      </c>
      <c r="P27" s="117">
        <v>1000</v>
      </c>
      <c r="Q27" s="117">
        <v>1000</v>
      </c>
      <c r="R27" s="117">
        <v>1000</v>
      </c>
      <c r="S27" s="117">
        <v>1000</v>
      </c>
      <c r="T27" s="117"/>
      <c r="U27" s="160"/>
      <c r="V27" s="160"/>
      <c r="W27" s="160">
        <v>1000</v>
      </c>
      <c r="X27" s="117">
        <f t="shared" si="22"/>
        <v>1000</v>
      </c>
      <c r="Y27" s="117">
        <f t="shared" si="23"/>
        <v>100</v>
      </c>
      <c r="AA27" s="160"/>
      <c r="AB27" s="160"/>
      <c r="AC27" s="160"/>
      <c r="AD27" s="117">
        <f t="shared" si="24"/>
        <v>0</v>
      </c>
      <c r="AE27" s="170">
        <f t="shared" si="47"/>
        <v>0</v>
      </c>
      <c r="AG27" s="117">
        <f t="shared" si="26"/>
        <v>1000</v>
      </c>
      <c r="AH27" s="117">
        <f t="shared" si="27"/>
        <v>100</v>
      </c>
      <c r="AJ27" s="160"/>
      <c r="AK27" s="160"/>
      <c r="AL27" s="160"/>
      <c r="AM27" s="117">
        <f t="shared" si="28"/>
        <v>0</v>
      </c>
      <c r="AN27" s="170">
        <f t="shared" si="48"/>
        <v>0</v>
      </c>
      <c r="AP27" s="160"/>
      <c r="AQ27" s="160"/>
      <c r="AR27" s="160"/>
      <c r="AS27" s="117">
        <f t="shared" si="30"/>
        <v>0</v>
      </c>
      <c r="AT27" s="170">
        <f t="shared" si="49"/>
        <v>0</v>
      </c>
      <c r="AV27" s="117">
        <f t="shared" si="45"/>
        <v>0</v>
      </c>
      <c r="AW27" s="117">
        <f t="shared" si="33"/>
        <v>0</v>
      </c>
      <c r="AY27" s="117">
        <f t="shared" si="46"/>
        <v>1000</v>
      </c>
      <c r="AZ27" s="117">
        <f t="shared" si="35"/>
        <v>100</v>
      </c>
      <c r="BB27" s="117">
        <f t="shared" si="36"/>
        <v>0</v>
      </c>
      <c r="BC27" s="117">
        <f t="shared" si="37"/>
        <v>0</v>
      </c>
      <c r="BD27" s="117">
        <f t="shared" si="38"/>
        <v>1000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124" t="s">
        <v>52</v>
      </c>
      <c r="K28" s="82"/>
      <c r="L28" s="83"/>
      <c r="M28" s="77"/>
      <c r="N28" s="101" t="s">
        <v>53</v>
      </c>
      <c r="O28" s="102">
        <v>149000</v>
      </c>
      <c r="P28" s="103">
        <f>P29+P30+P31+P32</f>
        <v>124000</v>
      </c>
      <c r="Q28" s="125">
        <f>Q29+Q30+Q31+Q32</f>
        <v>128000</v>
      </c>
      <c r="R28" s="126">
        <f>R29+R30+R31+R32</f>
        <v>136000</v>
      </c>
      <c r="S28" s="103">
        <f>S29+S30+S31+S32</f>
        <v>124000</v>
      </c>
      <c r="T28" s="103"/>
      <c r="U28" s="103">
        <f>U29+U30+U31+U32</f>
        <v>2000</v>
      </c>
      <c r="V28" s="103">
        <f>V29+V30+V31+V32</f>
        <v>4000</v>
      </c>
      <c r="W28" s="103">
        <f>W29+W30+W31+W32</f>
        <v>32000</v>
      </c>
      <c r="X28" s="103">
        <f t="shared" si="22"/>
        <v>38000</v>
      </c>
      <c r="Y28" s="103">
        <f t="shared" si="23"/>
        <v>30.64516129032258</v>
      </c>
      <c r="AA28" s="103">
        <f>AA29+AA30+AA31+AA32</f>
        <v>10000</v>
      </c>
      <c r="AB28" s="103">
        <f>AB29+AB30+AB31+AB32</f>
        <v>10000</v>
      </c>
      <c r="AC28" s="103">
        <f>AC29+AC30+AC31+AC32</f>
        <v>10000</v>
      </c>
      <c r="AD28" s="103">
        <f t="shared" si="24"/>
        <v>30000</v>
      </c>
      <c r="AE28" s="103">
        <f>AD28/(S28/100)</f>
        <v>24.193548387096776</v>
      </c>
      <c r="AG28" s="103">
        <f t="shared" si="26"/>
        <v>68000</v>
      </c>
      <c r="AH28" s="103">
        <f t="shared" si="27"/>
        <v>54.838709677419352</v>
      </c>
      <c r="AJ28" s="103">
        <f>AJ29+AJ30+AJ31+AJ32</f>
        <v>9500</v>
      </c>
      <c r="AK28" s="103">
        <f>AK29+AK30+AK31+AK32</f>
        <v>10000</v>
      </c>
      <c r="AL28" s="103">
        <f>AL29+AL30+AL31+AL32</f>
        <v>9500</v>
      </c>
      <c r="AM28" s="103">
        <f t="shared" si="28"/>
        <v>29000</v>
      </c>
      <c r="AN28" s="103">
        <f>AM28/(S28/100)</f>
        <v>23.387096774193548</v>
      </c>
      <c r="AP28" s="103">
        <f>AP29+AP30+AP31+AP32</f>
        <v>8500</v>
      </c>
      <c r="AQ28" s="103">
        <f>AQ29+AQ30+AQ31+AQ32</f>
        <v>9500</v>
      </c>
      <c r="AR28" s="103">
        <f>AR29+AR30+AR31+AR32</f>
        <v>9000</v>
      </c>
      <c r="AS28" s="103">
        <f t="shared" si="30"/>
        <v>27000</v>
      </c>
      <c r="AT28" s="103">
        <f>AS28/(S28/100)</f>
        <v>21.774193548387096</v>
      </c>
      <c r="AV28" s="103">
        <f t="shared" si="45"/>
        <v>56000</v>
      </c>
      <c r="AW28" s="103">
        <f t="shared" si="33"/>
        <v>45.161290322580648</v>
      </c>
      <c r="AY28" s="103">
        <f t="shared" si="46"/>
        <v>124000</v>
      </c>
      <c r="AZ28" s="103">
        <f t="shared" si="35"/>
        <v>100</v>
      </c>
      <c r="BB28" s="102">
        <f t="shared" si="36"/>
        <v>0</v>
      </c>
      <c r="BC28" s="103">
        <f t="shared" si="37"/>
        <v>0</v>
      </c>
      <c r="BD28" s="103">
        <f t="shared" si="38"/>
        <v>124000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2</v>
      </c>
      <c r="L29" s="83"/>
      <c r="M29" s="77"/>
      <c r="N29" s="128" t="s">
        <v>54</v>
      </c>
      <c r="O29" s="129">
        <v>13000</v>
      </c>
      <c r="P29" s="117">
        <v>20000</v>
      </c>
      <c r="Q29" s="117">
        <v>21000</v>
      </c>
      <c r="R29" s="117">
        <v>21000</v>
      </c>
      <c r="S29" s="117">
        <v>20000</v>
      </c>
      <c r="T29" s="117"/>
      <c r="U29" s="160"/>
      <c r="V29" s="160"/>
      <c r="W29" s="160">
        <v>4000</v>
      </c>
      <c r="X29" s="117">
        <f t="shared" si="22"/>
        <v>4000</v>
      </c>
      <c r="Y29" s="117">
        <f t="shared" si="23"/>
        <v>20</v>
      </c>
      <c r="AA29" s="160">
        <v>1000</v>
      </c>
      <c r="AB29" s="160">
        <v>1000</v>
      </c>
      <c r="AC29" s="160">
        <v>1000</v>
      </c>
      <c r="AD29" s="117">
        <f t="shared" si="24"/>
        <v>3000</v>
      </c>
      <c r="AE29" s="117">
        <f>AD29/(S29/100)</f>
        <v>15</v>
      </c>
      <c r="AG29" s="117">
        <f t="shared" si="26"/>
        <v>7000</v>
      </c>
      <c r="AH29" s="117">
        <f t="shared" si="27"/>
        <v>35</v>
      </c>
      <c r="AJ29" s="160">
        <v>1500</v>
      </c>
      <c r="AK29" s="160">
        <v>2000</v>
      </c>
      <c r="AL29" s="160">
        <v>1500</v>
      </c>
      <c r="AM29" s="117">
        <f t="shared" si="28"/>
        <v>5000</v>
      </c>
      <c r="AN29" s="117">
        <f>AM29/(S29/100)</f>
        <v>25</v>
      </c>
      <c r="AP29" s="160">
        <v>2000</v>
      </c>
      <c r="AQ29" s="160">
        <v>3000</v>
      </c>
      <c r="AR29" s="160">
        <v>3000</v>
      </c>
      <c r="AS29" s="117">
        <f t="shared" si="30"/>
        <v>8000</v>
      </c>
      <c r="AT29" s="117">
        <f>AS29/(S29/100)</f>
        <v>40</v>
      </c>
      <c r="AV29" s="117">
        <f t="shared" si="45"/>
        <v>13000</v>
      </c>
      <c r="AW29" s="117">
        <f t="shared" si="33"/>
        <v>65</v>
      </c>
      <c r="AY29" s="117">
        <f t="shared" si="46"/>
        <v>20000</v>
      </c>
      <c r="AZ29" s="117">
        <f t="shared" si="35"/>
        <v>100</v>
      </c>
      <c r="BB29" s="117">
        <f t="shared" si="36"/>
        <v>0</v>
      </c>
      <c r="BC29" s="117">
        <f t="shared" si="37"/>
        <v>0</v>
      </c>
      <c r="BD29" s="117">
        <f t="shared" si="38"/>
        <v>20000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3</v>
      </c>
      <c r="L30" s="83"/>
      <c r="M30" s="77"/>
      <c r="N30" s="128" t="s">
        <v>66</v>
      </c>
      <c r="O30" s="129">
        <v>120000</v>
      </c>
      <c r="P30" s="117">
        <v>88000</v>
      </c>
      <c r="Q30" s="117">
        <v>93000</v>
      </c>
      <c r="R30" s="117">
        <v>99000</v>
      </c>
      <c r="S30" s="117">
        <v>88000</v>
      </c>
      <c r="T30" s="117"/>
      <c r="U30" s="160"/>
      <c r="V30" s="160">
        <v>1000</v>
      </c>
      <c r="W30" s="160">
        <v>24000</v>
      </c>
      <c r="X30" s="117">
        <f t="shared" si="22"/>
        <v>25000</v>
      </c>
      <c r="Y30" s="117">
        <f t="shared" si="23"/>
        <v>28.40909090909091</v>
      </c>
      <c r="AA30" s="160">
        <v>8000</v>
      </c>
      <c r="AB30" s="160">
        <v>8000</v>
      </c>
      <c r="AC30" s="160">
        <v>8000</v>
      </c>
      <c r="AD30" s="117">
        <f t="shared" si="24"/>
        <v>24000</v>
      </c>
      <c r="AE30" s="117">
        <f>AD30/(S30/100)</f>
        <v>27.272727272727273</v>
      </c>
      <c r="AG30" s="117">
        <f t="shared" si="26"/>
        <v>49000</v>
      </c>
      <c r="AH30" s="117">
        <f t="shared" si="27"/>
        <v>55.68181818181818</v>
      </c>
      <c r="AJ30" s="160">
        <v>7000</v>
      </c>
      <c r="AK30" s="160">
        <v>7000</v>
      </c>
      <c r="AL30" s="160">
        <v>7000</v>
      </c>
      <c r="AM30" s="117">
        <f t="shared" si="28"/>
        <v>21000</v>
      </c>
      <c r="AN30" s="117">
        <f>AM30/(S30/100)</f>
        <v>23.863636363636363</v>
      </c>
      <c r="AP30" s="160">
        <v>6000</v>
      </c>
      <c r="AQ30" s="160">
        <v>6000</v>
      </c>
      <c r="AR30" s="160">
        <v>6000</v>
      </c>
      <c r="AS30" s="117">
        <f t="shared" si="30"/>
        <v>18000</v>
      </c>
      <c r="AT30" s="117">
        <f>AS30/(S30/100)</f>
        <v>20.454545454545453</v>
      </c>
      <c r="AV30" s="117">
        <f t="shared" si="45"/>
        <v>39000</v>
      </c>
      <c r="AW30" s="117">
        <f t="shared" si="33"/>
        <v>44.31818181818182</v>
      </c>
      <c r="AY30" s="117">
        <f t="shared" si="46"/>
        <v>88000</v>
      </c>
      <c r="AZ30" s="117">
        <f t="shared" si="35"/>
        <v>100</v>
      </c>
      <c r="BB30" s="117">
        <f t="shared" si="36"/>
        <v>0</v>
      </c>
      <c r="BC30" s="117">
        <f t="shared" si="37"/>
        <v>0</v>
      </c>
      <c r="BD30" s="117">
        <f t="shared" si="38"/>
        <v>88000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81"/>
      <c r="J31" s="78"/>
      <c r="K31" s="127">
        <v>5</v>
      </c>
      <c r="L31" s="83"/>
      <c r="M31" s="77"/>
      <c r="N31" s="128" t="s">
        <v>55</v>
      </c>
      <c r="O31" s="129">
        <v>7000</v>
      </c>
      <c r="P31" s="117">
        <v>6000</v>
      </c>
      <c r="Q31" s="117">
        <v>4000</v>
      </c>
      <c r="R31" s="117">
        <v>6000</v>
      </c>
      <c r="S31" s="117">
        <v>6000</v>
      </c>
      <c r="T31" s="117"/>
      <c r="U31" s="160">
        <v>2000</v>
      </c>
      <c r="V31" s="160">
        <v>2000</v>
      </c>
      <c r="W31" s="160">
        <v>2000</v>
      </c>
      <c r="X31" s="117">
        <f t="shared" si="22"/>
        <v>6000</v>
      </c>
      <c r="Y31" s="117">
        <f t="shared" si="23"/>
        <v>100</v>
      </c>
      <c r="AA31" s="160"/>
      <c r="AB31" s="160"/>
      <c r="AC31" s="160"/>
      <c r="AD31" s="117">
        <f t="shared" si="24"/>
        <v>0</v>
      </c>
      <c r="AE31" s="117">
        <f>AD31/(S31/100)</f>
        <v>0</v>
      </c>
      <c r="AG31" s="117">
        <f t="shared" si="26"/>
        <v>6000</v>
      </c>
      <c r="AH31" s="117">
        <f t="shared" si="27"/>
        <v>100</v>
      </c>
      <c r="AJ31" s="160"/>
      <c r="AK31" s="160"/>
      <c r="AL31" s="160"/>
      <c r="AM31" s="117">
        <f t="shared" si="28"/>
        <v>0</v>
      </c>
      <c r="AN31" s="117">
        <f>AM31/(S31/100)</f>
        <v>0</v>
      </c>
      <c r="AP31" s="160"/>
      <c r="AQ31" s="160"/>
      <c r="AR31" s="160"/>
      <c r="AS31" s="117">
        <f t="shared" si="30"/>
        <v>0</v>
      </c>
      <c r="AT31" s="117">
        <f>AS31/(S31/100)</f>
        <v>0</v>
      </c>
      <c r="AV31" s="117">
        <f t="shared" si="45"/>
        <v>0</v>
      </c>
      <c r="AW31" s="117">
        <f t="shared" si="33"/>
        <v>0</v>
      </c>
      <c r="AY31" s="117">
        <f t="shared" si="46"/>
        <v>6000</v>
      </c>
      <c r="AZ31" s="117">
        <f t="shared" si="35"/>
        <v>100</v>
      </c>
      <c r="BB31" s="117">
        <f t="shared" si="36"/>
        <v>0</v>
      </c>
      <c r="BC31" s="117">
        <f t="shared" si="37"/>
        <v>0</v>
      </c>
      <c r="BD31" s="117">
        <f t="shared" si="38"/>
        <v>6000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81"/>
      <c r="J32" s="78"/>
      <c r="K32" s="127">
        <v>7</v>
      </c>
      <c r="L32" s="83"/>
      <c r="M32" s="77"/>
      <c r="N32" s="128" t="s">
        <v>56</v>
      </c>
      <c r="O32" s="129">
        <v>9000</v>
      </c>
      <c r="P32" s="117">
        <v>10000</v>
      </c>
      <c r="Q32" s="117">
        <v>10000</v>
      </c>
      <c r="R32" s="117">
        <v>10000</v>
      </c>
      <c r="S32" s="117">
        <v>10000</v>
      </c>
      <c r="T32" s="117"/>
      <c r="U32" s="160"/>
      <c r="V32" s="160">
        <v>1000</v>
      </c>
      <c r="W32" s="160">
        <v>2000</v>
      </c>
      <c r="X32" s="117">
        <f t="shared" si="22"/>
        <v>3000</v>
      </c>
      <c r="Y32" s="117">
        <f t="shared" si="23"/>
        <v>30</v>
      </c>
      <c r="AA32" s="160">
        <v>1000</v>
      </c>
      <c r="AB32" s="160">
        <v>1000</v>
      </c>
      <c r="AC32" s="160">
        <v>1000</v>
      </c>
      <c r="AD32" s="117">
        <f t="shared" si="24"/>
        <v>3000</v>
      </c>
      <c r="AE32" s="117">
        <f>AD32/(S32/100)</f>
        <v>30</v>
      </c>
      <c r="AG32" s="117">
        <f t="shared" si="26"/>
        <v>6000</v>
      </c>
      <c r="AH32" s="117">
        <f t="shared" si="27"/>
        <v>60</v>
      </c>
      <c r="AJ32" s="160">
        <v>1000</v>
      </c>
      <c r="AK32" s="160">
        <v>1000</v>
      </c>
      <c r="AL32" s="160">
        <v>1000</v>
      </c>
      <c r="AM32" s="117">
        <f t="shared" si="28"/>
        <v>3000</v>
      </c>
      <c r="AN32" s="117">
        <f>AM32/(S32/100)</f>
        <v>30</v>
      </c>
      <c r="AP32" s="160">
        <v>500</v>
      </c>
      <c r="AQ32" s="160">
        <v>500</v>
      </c>
      <c r="AR32" s="160"/>
      <c r="AS32" s="117">
        <f t="shared" si="30"/>
        <v>1000</v>
      </c>
      <c r="AT32" s="117">
        <f>AS32/(S32/100)</f>
        <v>10</v>
      </c>
      <c r="AV32" s="117">
        <f t="shared" si="45"/>
        <v>4000</v>
      </c>
      <c r="AW32" s="117">
        <f t="shared" si="33"/>
        <v>40</v>
      </c>
      <c r="AY32" s="117">
        <f t="shared" si="46"/>
        <v>10000</v>
      </c>
      <c r="AZ32" s="117">
        <f t="shared" si="35"/>
        <v>100</v>
      </c>
      <c r="BB32" s="117">
        <f t="shared" si="36"/>
        <v>0</v>
      </c>
      <c r="BC32" s="117">
        <f t="shared" si="37"/>
        <v>0</v>
      </c>
      <c r="BD32" s="117">
        <f t="shared" si="38"/>
        <v>10000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104"/>
      <c r="H33" s="106" t="s">
        <v>49</v>
      </c>
      <c r="I33" s="107"/>
      <c r="J33" s="108"/>
      <c r="K33" s="109"/>
      <c r="L33" s="110"/>
      <c r="M33" s="111"/>
      <c r="N33" s="112" t="s">
        <v>50</v>
      </c>
      <c r="O33" s="113">
        <v>1042000</v>
      </c>
      <c r="P33" s="114">
        <f>P34</f>
        <v>1186000</v>
      </c>
      <c r="Q33" s="115">
        <f>Q34</f>
        <v>1195000</v>
      </c>
      <c r="R33" s="116">
        <f>R34</f>
        <v>1195000</v>
      </c>
      <c r="S33" s="114">
        <f>S34</f>
        <v>1186000</v>
      </c>
      <c r="T33" s="114"/>
      <c r="U33" s="114">
        <f>U34</f>
        <v>6000</v>
      </c>
      <c r="V33" s="114">
        <f>V34</f>
        <v>1000</v>
      </c>
      <c r="W33" s="114">
        <f>W34</f>
        <v>318000</v>
      </c>
      <c r="X33" s="114">
        <f>SUM(U33:W33)</f>
        <v>325000</v>
      </c>
      <c r="Y33" s="114">
        <f t="shared" si="23"/>
        <v>27.403035413153457</v>
      </c>
      <c r="AA33" s="114">
        <f>AA34</f>
        <v>196000</v>
      </c>
      <c r="AB33" s="114">
        <f>AB34</f>
        <v>196000</v>
      </c>
      <c r="AC33" s="114">
        <f>AC34</f>
        <v>106000</v>
      </c>
      <c r="AD33" s="114">
        <f>SUM(AA33:AC33)</f>
        <v>498000</v>
      </c>
      <c r="AE33" s="114">
        <f t="shared" ref="AE33:AE56" si="50">AD33/(S33/100)</f>
        <v>41.989881956155145</v>
      </c>
      <c r="AG33" s="114">
        <f t="shared" si="26"/>
        <v>823000</v>
      </c>
      <c r="AH33" s="114">
        <f t="shared" si="27"/>
        <v>69.392917369308606</v>
      </c>
      <c r="AJ33" s="114">
        <f>AJ34</f>
        <v>96000</v>
      </c>
      <c r="AK33" s="114">
        <f>AK34</f>
        <v>96000</v>
      </c>
      <c r="AL33" s="114">
        <f>AL34</f>
        <v>100000</v>
      </c>
      <c r="AM33" s="114">
        <f>SUM(AJ33:AL33)</f>
        <v>292000</v>
      </c>
      <c r="AN33" s="114">
        <f t="shared" ref="AN33:AN56" si="51">AM33/(S33/100)</f>
        <v>24.620573355817875</v>
      </c>
      <c r="AP33" s="114">
        <f>AP34</f>
        <v>68000</v>
      </c>
      <c r="AQ33" s="114">
        <f>AQ34</f>
        <v>3000</v>
      </c>
      <c r="AR33" s="114">
        <f>AR34</f>
        <v>0</v>
      </c>
      <c r="AS33" s="114">
        <f>SUM(AP33:AR33)</f>
        <v>71000</v>
      </c>
      <c r="AT33" s="114">
        <f t="shared" ref="AT33:AT56" si="52">AS33/(S33/100)</f>
        <v>5.9865092748735247</v>
      </c>
      <c r="AV33" s="114">
        <f>AM33+AS33</f>
        <v>363000</v>
      </c>
      <c r="AW33" s="114">
        <f t="shared" si="33"/>
        <v>30.607082630691398</v>
      </c>
      <c r="AY33" s="114">
        <f t="shared" si="46"/>
        <v>1186000</v>
      </c>
      <c r="AZ33" s="114">
        <f t="shared" si="35"/>
        <v>100</v>
      </c>
      <c r="BB33" s="114">
        <f t="shared" si="36"/>
        <v>0</v>
      </c>
      <c r="BC33" s="117">
        <f t="shared" si="37"/>
        <v>0</v>
      </c>
      <c r="BD33" s="114">
        <f t="shared" si="38"/>
        <v>1186000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118">
        <v>2</v>
      </c>
      <c r="J34" s="78"/>
      <c r="K34" s="82"/>
      <c r="L34" s="83"/>
      <c r="M34" s="77"/>
      <c r="N34" s="119" t="s">
        <v>51</v>
      </c>
      <c r="O34" s="120">
        <v>1042000</v>
      </c>
      <c r="P34" s="121">
        <f>P35+P38+P40</f>
        <v>1186000</v>
      </c>
      <c r="Q34" s="122">
        <f>Q35+Q38+Q40</f>
        <v>1195000</v>
      </c>
      <c r="R34" s="123">
        <f>R35+R38+R40</f>
        <v>1195000</v>
      </c>
      <c r="S34" s="121">
        <f>S35+S38+S40</f>
        <v>1186000</v>
      </c>
      <c r="T34" s="121"/>
      <c r="U34" s="121">
        <f>U35+U38+U40</f>
        <v>6000</v>
      </c>
      <c r="V34" s="121">
        <f>V35+V38+V40</f>
        <v>1000</v>
      </c>
      <c r="W34" s="121">
        <f>W35+W38+W40</f>
        <v>318000</v>
      </c>
      <c r="X34" s="121">
        <f>X35+X38+X40</f>
        <v>325000</v>
      </c>
      <c r="Y34" s="121">
        <f t="shared" si="23"/>
        <v>27.403035413153457</v>
      </c>
      <c r="AA34" s="121">
        <f>AA35+AA38+AA40</f>
        <v>196000</v>
      </c>
      <c r="AB34" s="121">
        <f>AB35+AB38+AB40</f>
        <v>196000</v>
      </c>
      <c r="AC34" s="121">
        <f>AC35+AC38+AC40</f>
        <v>106000</v>
      </c>
      <c r="AD34" s="121">
        <f>AD35+AD38+AD40</f>
        <v>498000</v>
      </c>
      <c r="AE34" s="121">
        <f t="shared" si="50"/>
        <v>41.989881956155145</v>
      </c>
      <c r="AG34" s="121">
        <f t="shared" si="26"/>
        <v>823000</v>
      </c>
      <c r="AH34" s="121">
        <f t="shared" si="27"/>
        <v>69.392917369308606</v>
      </c>
      <c r="AJ34" s="121">
        <f>AJ35+AJ38+AJ40</f>
        <v>96000</v>
      </c>
      <c r="AK34" s="121">
        <f>AK35+AK38+AK40</f>
        <v>96000</v>
      </c>
      <c r="AL34" s="121">
        <f>AL35+AL38+AL40</f>
        <v>100000</v>
      </c>
      <c r="AM34" s="121">
        <f>AM35+AM38+AM40</f>
        <v>292000</v>
      </c>
      <c r="AN34" s="121">
        <f t="shared" si="51"/>
        <v>24.620573355817875</v>
      </c>
      <c r="AP34" s="121">
        <f>AP35+AP38+AP40</f>
        <v>68000</v>
      </c>
      <c r="AQ34" s="121">
        <f>AQ35+AQ38+AQ40</f>
        <v>3000</v>
      </c>
      <c r="AR34" s="121">
        <f>AR35+AR38+AR40</f>
        <v>0</v>
      </c>
      <c r="AS34" s="121">
        <f>AS35+AS38+AS40</f>
        <v>71000</v>
      </c>
      <c r="AT34" s="121">
        <f t="shared" si="52"/>
        <v>5.9865092748735247</v>
      </c>
      <c r="AV34" s="121">
        <f>AM34+AS34</f>
        <v>363000</v>
      </c>
      <c r="AW34" s="121">
        <f t="shared" si="33"/>
        <v>30.607082630691398</v>
      </c>
      <c r="AY34" s="121">
        <f t="shared" si="46"/>
        <v>1186000</v>
      </c>
      <c r="AZ34" s="121">
        <f t="shared" si="35"/>
        <v>100</v>
      </c>
      <c r="BB34" s="121">
        <f t="shared" si="36"/>
        <v>0</v>
      </c>
      <c r="BC34" s="117">
        <f t="shared" si="37"/>
        <v>0</v>
      </c>
      <c r="BD34" s="121">
        <f t="shared" si="38"/>
        <v>1186000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124" t="s">
        <v>60</v>
      </c>
      <c r="K35" s="82"/>
      <c r="L35" s="83"/>
      <c r="M35" s="77"/>
      <c r="N35" s="101" t="s">
        <v>61</v>
      </c>
      <c r="O35" s="102">
        <v>1012000</v>
      </c>
      <c r="P35" s="103">
        <f>P36+P37</f>
        <v>1155000</v>
      </c>
      <c r="Q35" s="125">
        <f>Q36+Q37</f>
        <v>1160000</v>
      </c>
      <c r="R35" s="126">
        <f>R36+R37</f>
        <v>1160000</v>
      </c>
      <c r="S35" s="103">
        <f>S36+S37</f>
        <v>1155000</v>
      </c>
      <c r="T35" s="103"/>
      <c r="U35" s="103">
        <f>U36+U37</f>
        <v>6000</v>
      </c>
      <c r="V35" s="103">
        <f>V36+V37</f>
        <v>1000</v>
      </c>
      <c r="W35" s="103">
        <f>W36+W37</f>
        <v>308000</v>
      </c>
      <c r="X35" s="103">
        <f>SUM(U35:W35)</f>
        <v>315000</v>
      </c>
      <c r="Y35" s="103">
        <f t="shared" si="23"/>
        <v>27.272727272727273</v>
      </c>
      <c r="AA35" s="103">
        <f>AA36+AA37</f>
        <v>191000</v>
      </c>
      <c r="AB35" s="103">
        <f>AB36+AB37</f>
        <v>193000</v>
      </c>
      <c r="AC35" s="103">
        <f>AC36+AC37</f>
        <v>103000</v>
      </c>
      <c r="AD35" s="103">
        <f>SUM(AA35:AC35)</f>
        <v>487000</v>
      </c>
      <c r="AE35" s="103">
        <f t="shared" si="50"/>
        <v>42.164502164502167</v>
      </c>
      <c r="AG35" s="103">
        <f t="shared" si="26"/>
        <v>802000</v>
      </c>
      <c r="AH35" s="103">
        <f t="shared" si="27"/>
        <v>69.437229437229433</v>
      </c>
      <c r="AJ35" s="103">
        <f>AJ36+AJ37</f>
        <v>93000</v>
      </c>
      <c r="AK35" s="103">
        <f>AK36+AK37</f>
        <v>94000</v>
      </c>
      <c r="AL35" s="103">
        <f>AL36+AL37</f>
        <v>98000</v>
      </c>
      <c r="AM35" s="103">
        <f>SUM(AJ35:AL35)</f>
        <v>285000</v>
      </c>
      <c r="AN35" s="103">
        <f t="shared" si="51"/>
        <v>24.675324675324674</v>
      </c>
      <c r="AP35" s="103">
        <f>AP36+AP37</f>
        <v>66000</v>
      </c>
      <c r="AQ35" s="103">
        <f>AQ36+AQ37</f>
        <v>2000</v>
      </c>
      <c r="AR35" s="103">
        <f>AR36+AR37</f>
        <v>0</v>
      </c>
      <c r="AS35" s="103">
        <f>SUM(AP35:AR35)</f>
        <v>68000</v>
      </c>
      <c r="AT35" s="103">
        <f t="shared" si="52"/>
        <v>5.887445887445887</v>
      </c>
      <c r="AV35" s="103">
        <f>AM35+AS35</f>
        <v>353000</v>
      </c>
      <c r="AW35" s="103">
        <f t="shared" si="33"/>
        <v>30.562770562770563</v>
      </c>
      <c r="AY35" s="103">
        <f t="shared" si="46"/>
        <v>1155000</v>
      </c>
      <c r="AZ35" s="103">
        <f t="shared" si="35"/>
        <v>100</v>
      </c>
      <c r="BB35" s="103">
        <f t="shared" si="36"/>
        <v>0</v>
      </c>
      <c r="BC35" s="117">
        <f t="shared" si="37"/>
        <v>0</v>
      </c>
      <c r="BD35" s="103">
        <f t="shared" si="38"/>
        <v>1155000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78"/>
      <c r="K36" s="127">
        <v>1</v>
      </c>
      <c r="L36" s="83"/>
      <c r="M36" s="77"/>
      <c r="N36" s="128" t="s">
        <v>62</v>
      </c>
      <c r="O36" s="129">
        <v>970000</v>
      </c>
      <c r="P36" s="117">
        <v>1120000</v>
      </c>
      <c r="Q36" s="117">
        <v>1120000</v>
      </c>
      <c r="R36" s="117">
        <v>1120000</v>
      </c>
      <c r="S36" s="117">
        <v>1120000</v>
      </c>
      <c r="T36" s="117"/>
      <c r="U36" s="117">
        <v>6000</v>
      </c>
      <c r="V36" s="117">
        <v>1000</v>
      </c>
      <c r="W36" s="117">
        <v>299000</v>
      </c>
      <c r="X36" s="117">
        <f>SUM(U36:W36)</f>
        <v>306000</v>
      </c>
      <c r="Y36" s="117">
        <f t="shared" si="23"/>
        <v>27.321428571428573</v>
      </c>
      <c r="AA36" s="117">
        <v>186000</v>
      </c>
      <c r="AB36" s="117">
        <v>190000</v>
      </c>
      <c r="AC36" s="117">
        <v>100000</v>
      </c>
      <c r="AD36" s="117">
        <f>SUM(AA36:AC36)</f>
        <v>476000</v>
      </c>
      <c r="AE36" s="117">
        <f t="shared" si="50"/>
        <v>42.5</v>
      </c>
      <c r="AG36" s="117">
        <f t="shared" si="26"/>
        <v>782000</v>
      </c>
      <c r="AH36" s="117">
        <f t="shared" si="27"/>
        <v>69.821428571428569</v>
      </c>
      <c r="AJ36" s="117">
        <v>90000</v>
      </c>
      <c r="AK36" s="117">
        <v>90000</v>
      </c>
      <c r="AL36" s="117">
        <v>94000</v>
      </c>
      <c r="AM36" s="117">
        <f>SUM(AJ36:AL36)</f>
        <v>274000</v>
      </c>
      <c r="AN36" s="117">
        <f t="shared" si="51"/>
        <v>24.464285714285715</v>
      </c>
      <c r="AP36" s="117">
        <v>64000</v>
      </c>
      <c r="AQ36" s="117"/>
      <c r="AR36" s="117"/>
      <c r="AS36" s="117">
        <f>SUM(AP36:AR36)</f>
        <v>64000</v>
      </c>
      <c r="AT36" s="117">
        <f t="shared" si="52"/>
        <v>5.7142857142857144</v>
      </c>
      <c r="AV36" s="117">
        <f>AM36+AS36</f>
        <v>338000</v>
      </c>
      <c r="AW36" s="117">
        <f t="shared" si="33"/>
        <v>30.178571428571427</v>
      </c>
      <c r="AY36" s="117">
        <f t="shared" si="46"/>
        <v>1120000</v>
      </c>
      <c r="AZ36" s="117">
        <f t="shared" si="35"/>
        <v>100</v>
      </c>
      <c r="BB36" s="117">
        <f t="shared" si="36"/>
        <v>0</v>
      </c>
      <c r="BC36" s="117">
        <f t="shared" si="37"/>
        <v>0</v>
      </c>
      <c r="BD36" s="117">
        <f t="shared" si="38"/>
        <v>1120000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4</v>
      </c>
      <c r="L37" s="83"/>
      <c r="M37" s="77"/>
      <c r="N37" s="128" t="s">
        <v>63</v>
      </c>
      <c r="O37" s="129">
        <v>42000</v>
      </c>
      <c r="P37" s="117">
        <v>35000</v>
      </c>
      <c r="Q37" s="117">
        <v>40000</v>
      </c>
      <c r="R37" s="117">
        <v>40000</v>
      </c>
      <c r="S37" s="117">
        <v>35000</v>
      </c>
      <c r="T37" s="117"/>
      <c r="U37" s="117"/>
      <c r="V37" s="117"/>
      <c r="W37" s="117">
        <v>9000</v>
      </c>
      <c r="X37" s="117">
        <f>SUM(U37:W37)</f>
        <v>9000</v>
      </c>
      <c r="Y37" s="117">
        <f t="shared" si="23"/>
        <v>25.714285714285715</v>
      </c>
      <c r="AA37" s="117">
        <v>5000</v>
      </c>
      <c r="AB37" s="117">
        <v>3000</v>
      </c>
      <c r="AC37" s="117">
        <v>3000</v>
      </c>
      <c r="AD37" s="117">
        <f>SUM(AA37:AC37)</f>
        <v>11000</v>
      </c>
      <c r="AE37" s="117">
        <f t="shared" si="50"/>
        <v>31.428571428571427</v>
      </c>
      <c r="AG37" s="117">
        <f t="shared" si="26"/>
        <v>20000</v>
      </c>
      <c r="AH37" s="117">
        <f t="shared" si="27"/>
        <v>57.142857142857146</v>
      </c>
      <c r="AJ37" s="117">
        <v>3000</v>
      </c>
      <c r="AK37" s="117">
        <v>4000</v>
      </c>
      <c r="AL37" s="117">
        <v>4000</v>
      </c>
      <c r="AM37" s="117">
        <f>SUM(AJ37:AL37)</f>
        <v>11000</v>
      </c>
      <c r="AN37" s="117">
        <f t="shared" si="51"/>
        <v>31.428571428571427</v>
      </c>
      <c r="AP37" s="117">
        <v>2000</v>
      </c>
      <c r="AQ37" s="117">
        <v>2000</v>
      </c>
      <c r="AR37" s="117"/>
      <c r="AS37" s="117">
        <f>SUM(AP37:AR37)</f>
        <v>4000</v>
      </c>
      <c r="AT37" s="117">
        <f t="shared" si="52"/>
        <v>11.428571428571429</v>
      </c>
      <c r="AV37" s="117">
        <f>AM37+AS37</f>
        <v>15000</v>
      </c>
      <c r="AW37" s="117">
        <f t="shared" si="33"/>
        <v>42.857142857142854</v>
      </c>
      <c r="AY37" s="117">
        <f t="shared" si="46"/>
        <v>35000</v>
      </c>
      <c r="AZ37" s="117">
        <f t="shared" si="35"/>
        <v>100</v>
      </c>
      <c r="BB37" s="117">
        <f t="shared" si="36"/>
        <v>0</v>
      </c>
      <c r="BC37" s="117">
        <f t="shared" si="37"/>
        <v>0</v>
      </c>
      <c r="BD37" s="117">
        <f t="shared" si="38"/>
        <v>35000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124" t="s">
        <v>64</v>
      </c>
      <c r="K38" s="82"/>
      <c r="L38" s="83"/>
      <c r="M38" s="77"/>
      <c r="N38" s="101" t="s">
        <v>65</v>
      </c>
      <c r="O38" s="102">
        <v>9000</v>
      </c>
      <c r="P38" s="103">
        <f>P39</f>
        <v>5000</v>
      </c>
      <c r="Q38" s="125">
        <f>Q39</f>
        <v>6000</v>
      </c>
      <c r="R38" s="126">
        <f>R39</f>
        <v>6000</v>
      </c>
      <c r="S38" s="103">
        <f>S39</f>
        <v>5000</v>
      </c>
      <c r="T38" s="103"/>
      <c r="U38" s="103">
        <f>U39</f>
        <v>0</v>
      </c>
      <c r="V38" s="103">
        <f>V39</f>
        <v>0</v>
      </c>
      <c r="W38" s="103">
        <f>W39</f>
        <v>4000</v>
      </c>
      <c r="X38" s="103">
        <f>X39</f>
        <v>4000</v>
      </c>
      <c r="Y38" s="103">
        <f t="shared" si="23"/>
        <v>80</v>
      </c>
      <c r="AA38" s="103">
        <f>AA39</f>
        <v>1000</v>
      </c>
      <c r="AB38" s="103">
        <f>AB39</f>
        <v>0</v>
      </c>
      <c r="AC38" s="103">
        <f>AC39</f>
        <v>0</v>
      </c>
      <c r="AD38" s="103">
        <f>AD39</f>
        <v>1000</v>
      </c>
      <c r="AE38" s="103">
        <f t="shared" si="50"/>
        <v>20</v>
      </c>
      <c r="AG38" s="103">
        <f t="shared" si="26"/>
        <v>5000</v>
      </c>
      <c r="AH38" s="103">
        <f t="shared" si="27"/>
        <v>100</v>
      </c>
      <c r="AJ38" s="103">
        <f>AJ39</f>
        <v>0</v>
      </c>
      <c r="AK38" s="103">
        <f>AK39</f>
        <v>0</v>
      </c>
      <c r="AL38" s="103">
        <f>AL39</f>
        <v>0</v>
      </c>
      <c r="AM38" s="103">
        <f>AM39</f>
        <v>0</v>
      </c>
      <c r="AN38" s="103">
        <f t="shared" si="51"/>
        <v>0</v>
      </c>
      <c r="AP38" s="103">
        <f>AP39</f>
        <v>0</v>
      </c>
      <c r="AQ38" s="103">
        <f>AQ39</f>
        <v>0</v>
      </c>
      <c r="AR38" s="103">
        <f>AR39</f>
        <v>0</v>
      </c>
      <c r="AS38" s="103">
        <f>AS39</f>
        <v>0</v>
      </c>
      <c r="AT38" s="103">
        <f t="shared" si="52"/>
        <v>0</v>
      </c>
      <c r="AV38" s="103">
        <f>AV39</f>
        <v>0</v>
      </c>
      <c r="AW38" s="103">
        <f t="shared" si="33"/>
        <v>0</v>
      </c>
      <c r="AY38" s="103">
        <f t="shared" si="46"/>
        <v>5000</v>
      </c>
      <c r="AZ38" s="103">
        <f t="shared" si="35"/>
        <v>100</v>
      </c>
      <c r="BB38" s="103">
        <f t="shared" si="36"/>
        <v>0</v>
      </c>
      <c r="BC38" s="117">
        <f t="shared" si="37"/>
        <v>0</v>
      </c>
      <c r="BD38" s="103">
        <f t="shared" si="38"/>
        <v>5000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79"/>
      <c r="H39" s="80"/>
      <c r="I39" s="81"/>
      <c r="J39" s="78"/>
      <c r="K39" s="127">
        <v>4</v>
      </c>
      <c r="L39" s="83"/>
      <c r="M39" s="77"/>
      <c r="N39" s="128" t="s">
        <v>63</v>
      </c>
      <c r="O39" s="129">
        <v>9000</v>
      </c>
      <c r="P39" s="117">
        <v>5000</v>
      </c>
      <c r="Q39" s="117">
        <v>6000</v>
      </c>
      <c r="R39" s="117">
        <v>6000</v>
      </c>
      <c r="S39" s="117">
        <v>5000</v>
      </c>
      <c r="T39" s="117"/>
      <c r="U39" s="117"/>
      <c r="V39" s="117"/>
      <c r="W39" s="117">
        <v>4000</v>
      </c>
      <c r="X39" s="117">
        <f>SUM(U39:W39)</f>
        <v>4000</v>
      </c>
      <c r="Y39" s="117">
        <f t="shared" si="23"/>
        <v>80</v>
      </c>
      <c r="AA39" s="117">
        <v>1000</v>
      </c>
      <c r="AB39" s="117"/>
      <c r="AC39" s="117"/>
      <c r="AD39" s="117">
        <f>SUM(AA39:AC39)</f>
        <v>1000</v>
      </c>
      <c r="AE39" s="117">
        <f t="shared" si="50"/>
        <v>20</v>
      </c>
      <c r="AG39" s="117">
        <f t="shared" si="26"/>
        <v>5000</v>
      </c>
      <c r="AH39" s="117">
        <f t="shared" si="27"/>
        <v>100</v>
      </c>
      <c r="AJ39" s="117"/>
      <c r="AK39" s="117"/>
      <c r="AL39" s="117"/>
      <c r="AM39" s="117">
        <f>SUM(AJ39:AL39)</f>
        <v>0</v>
      </c>
      <c r="AN39" s="117">
        <f t="shared" si="51"/>
        <v>0</v>
      </c>
      <c r="AP39" s="117"/>
      <c r="AQ39" s="117"/>
      <c r="AR39" s="117"/>
      <c r="AS39" s="117">
        <f>SUM(AP39:AR39)</f>
        <v>0</v>
      </c>
      <c r="AT39" s="117">
        <f t="shared" si="52"/>
        <v>0</v>
      </c>
      <c r="AV39" s="117">
        <f t="shared" ref="AV39:AV56" si="53">AM39+AS39</f>
        <v>0</v>
      </c>
      <c r="AW39" s="117">
        <f t="shared" si="33"/>
        <v>0</v>
      </c>
      <c r="AY39" s="117">
        <f t="shared" si="46"/>
        <v>5000</v>
      </c>
      <c r="AZ39" s="117">
        <f t="shared" si="35"/>
        <v>100</v>
      </c>
      <c r="BB39" s="117">
        <f t="shared" si="36"/>
        <v>0</v>
      </c>
      <c r="BC39" s="117">
        <f t="shared" si="37"/>
        <v>0</v>
      </c>
      <c r="BD39" s="117">
        <f t="shared" si="38"/>
        <v>5000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81"/>
      <c r="J40" s="124" t="s">
        <v>52</v>
      </c>
      <c r="K40" s="82"/>
      <c r="L40" s="83"/>
      <c r="M40" s="77"/>
      <c r="N40" s="101" t="s">
        <v>53</v>
      </c>
      <c r="O40" s="102">
        <v>21000</v>
      </c>
      <c r="P40" s="102">
        <f>P41+P43+P42+P44</f>
        <v>26000</v>
      </c>
      <c r="Q40" s="125">
        <f>Q41+Q43+Q42+Q44</f>
        <v>29000</v>
      </c>
      <c r="R40" s="126">
        <f>R41+R43+R42+R44</f>
        <v>29000</v>
      </c>
      <c r="S40" s="102">
        <f>S41+S43+S42+S44</f>
        <v>26000</v>
      </c>
      <c r="T40" s="102"/>
      <c r="U40" s="102">
        <f>U41+U43+U42+U44</f>
        <v>0</v>
      </c>
      <c r="V40" s="102">
        <f>V41+V43+V42+V44</f>
        <v>0</v>
      </c>
      <c r="W40" s="102">
        <f>W41+W43+W42+W44</f>
        <v>6000</v>
      </c>
      <c r="X40" s="102">
        <f>X41+X42+X43+X44</f>
        <v>6000</v>
      </c>
      <c r="Y40" s="102">
        <f t="shared" si="23"/>
        <v>23.076923076923077</v>
      </c>
      <c r="AA40" s="102">
        <f>AA41+AA43+AA42+AA44</f>
        <v>4000</v>
      </c>
      <c r="AB40" s="102">
        <f>AB41+AB43+AB42+AB44</f>
        <v>3000</v>
      </c>
      <c r="AC40" s="102">
        <f>AC41+AC43+AC42+AC44</f>
        <v>3000</v>
      </c>
      <c r="AD40" s="102">
        <f>AD41+AD42+AD43+AD44</f>
        <v>10000</v>
      </c>
      <c r="AE40" s="102">
        <f t="shared" si="50"/>
        <v>38.46153846153846</v>
      </c>
      <c r="AG40" s="102">
        <f t="shared" si="26"/>
        <v>16000</v>
      </c>
      <c r="AH40" s="102">
        <f t="shared" si="27"/>
        <v>61.53846153846154</v>
      </c>
      <c r="AJ40" s="102">
        <f>AJ41+AJ43+AJ42+AJ44</f>
        <v>3000</v>
      </c>
      <c r="AK40" s="102">
        <f>AK41+AK43+AK42+AK44</f>
        <v>2000</v>
      </c>
      <c r="AL40" s="102">
        <f>AL41+AL43+AL42+AL44</f>
        <v>2000</v>
      </c>
      <c r="AM40" s="102">
        <f>AM41+AM42+AM43+AM44</f>
        <v>7000</v>
      </c>
      <c r="AN40" s="102">
        <f t="shared" si="51"/>
        <v>26.923076923076923</v>
      </c>
      <c r="AP40" s="102">
        <f>AP41+AP43+AP42+AP44</f>
        <v>2000</v>
      </c>
      <c r="AQ40" s="102">
        <f>AQ41+AQ43+AQ42+AQ44</f>
        <v>1000</v>
      </c>
      <c r="AR40" s="102">
        <f>AR41+AR43+AR42+AR44</f>
        <v>0</v>
      </c>
      <c r="AS40" s="102">
        <f>AS41+AS42+AS43+AS44</f>
        <v>3000</v>
      </c>
      <c r="AT40" s="102">
        <f t="shared" si="52"/>
        <v>11.538461538461538</v>
      </c>
      <c r="AV40" s="102">
        <f t="shared" si="53"/>
        <v>10000</v>
      </c>
      <c r="AW40" s="102">
        <f t="shared" si="33"/>
        <v>38.46153846153846</v>
      </c>
      <c r="AY40" s="102">
        <f>AY41+AY42+AY43+AY44</f>
        <v>26000</v>
      </c>
      <c r="AZ40" s="102">
        <f t="shared" si="35"/>
        <v>100</v>
      </c>
      <c r="BB40" s="102">
        <f t="shared" si="36"/>
        <v>0</v>
      </c>
      <c r="BC40" s="117">
        <f t="shared" si="37"/>
        <v>0</v>
      </c>
      <c r="BD40" s="102">
        <f t="shared" si="38"/>
        <v>26000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78"/>
      <c r="K41" s="127">
        <v>2</v>
      </c>
      <c r="L41" s="83"/>
      <c r="M41" s="77"/>
      <c r="N41" s="128" t="s">
        <v>54</v>
      </c>
      <c r="O41" s="129">
        <v>11000</v>
      </c>
      <c r="P41" s="117">
        <v>9000</v>
      </c>
      <c r="Q41" s="117">
        <v>10000</v>
      </c>
      <c r="R41" s="117">
        <v>10000</v>
      </c>
      <c r="S41" s="117">
        <v>9000</v>
      </c>
      <c r="T41" s="117"/>
      <c r="U41" s="117"/>
      <c r="V41" s="117"/>
      <c r="W41" s="117">
        <v>2000</v>
      </c>
      <c r="X41" s="117">
        <f t="shared" ref="X41:X46" si="54">SUM(U41:W41)</f>
        <v>2000</v>
      </c>
      <c r="Y41" s="117">
        <f t="shared" si="23"/>
        <v>22.222222222222221</v>
      </c>
      <c r="AA41" s="117">
        <v>1000</v>
      </c>
      <c r="AB41" s="117">
        <v>1000</v>
      </c>
      <c r="AC41" s="117">
        <v>1000</v>
      </c>
      <c r="AD41" s="117">
        <f t="shared" ref="AD41:AD46" si="55">SUM(AA41:AC41)</f>
        <v>3000</v>
      </c>
      <c r="AE41" s="117">
        <f t="shared" si="50"/>
        <v>33.333333333333336</v>
      </c>
      <c r="AG41" s="117">
        <f t="shared" si="26"/>
        <v>5000</v>
      </c>
      <c r="AH41" s="117">
        <f t="shared" si="27"/>
        <v>55.555555555555557</v>
      </c>
      <c r="AJ41" s="117">
        <v>1000</v>
      </c>
      <c r="AK41" s="117">
        <v>1000</v>
      </c>
      <c r="AL41" s="117">
        <v>1000</v>
      </c>
      <c r="AM41" s="117">
        <f t="shared" ref="AM41:AM46" si="56">SUM(AJ41:AL41)</f>
        <v>3000</v>
      </c>
      <c r="AN41" s="117">
        <f t="shared" si="51"/>
        <v>33.333333333333336</v>
      </c>
      <c r="AP41" s="117">
        <v>1000</v>
      </c>
      <c r="AQ41" s="117"/>
      <c r="AR41" s="117"/>
      <c r="AS41" s="117">
        <f t="shared" ref="AS41:AS46" si="57">SUM(AP41:AR41)</f>
        <v>1000</v>
      </c>
      <c r="AT41" s="117">
        <f t="shared" si="52"/>
        <v>11.111111111111111</v>
      </c>
      <c r="AV41" s="117">
        <f t="shared" si="53"/>
        <v>4000</v>
      </c>
      <c r="AW41" s="117">
        <f t="shared" si="33"/>
        <v>44.444444444444443</v>
      </c>
      <c r="AY41" s="117">
        <f>AG41+AV41</f>
        <v>9000</v>
      </c>
      <c r="AZ41" s="117">
        <f t="shared" si="35"/>
        <v>100</v>
      </c>
      <c r="BB41" s="117">
        <f t="shared" si="36"/>
        <v>0</v>
      </c>
      <c r="BC41" s="117">
        <f t="shared" si="37"/>
        <v>0</v>
      </c>
      <c r="BD41" s="117">
        <f t="shared" si="38"/>
        <v>9000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79"/>
      <c r="H42" s="80"/>
      <c r="I42" s="81"/>
      <c r="J42" s="78"/>
      <c r="K42" s="127">
        <v>3</v>
      </c>
      <c r="L42" s="83"/>
      <c r="M42" s="77"/>
      <c r="N42" s="128" t="s">
        <v>82</v>
      </c>
      <c r="O42" s="129">
        <v>0</v>
      </c>
      <c r="P42" s="117">
        <v>10000</v>
      </c>
      <c r="Q42" s="117">
        <v>11000</v>
      </c>
      <c r="R42" s="117">
        <v>11000</v>
      </c>
      <c r="S42" s="117">
        <v>10000</v>
      </c>
      <c r="T42" s="129"/>
      <c r="U42" s="129"/>
      <c r="V42" s="129"/>
      <c r="W42" s="129">
        <v>2000</v>
      </c>
      <c r="X42" s="129">
        <f t="shared" si="54"/>
        <v>2000</v>
      </c>
      <c r="Y42" s="129">
        <f t="shared" si="23"/>
        <v>20</v>
      </c>
      <c r="AA42" s="129">
        <v>1000</v>
      </c>
      <c r="AB42" s="129">
        <v>1000</v>
      </c>
      <c r="AC42" s="129">
        <v>1000</v>
      </c>
      <c r="AD42" s="129">
        <f t="shared" si="55"/>
        <v>3000</v>
      </c>
      <c r="AE42" s="129">
        <f t="shared" si="50"/>
        <v>30</v>
      </c>
      <c r="AG42" s="129">
        <f t="shared" si="26"/>
        <v>5000</v>
      </c>
      <c r="AH42" s="129">
        <f t="shared" si="27"/>
        <v>50</v>
      </c>
      <c r="AJ42" s="129">
        <v>1000</v>
      </c>
      <c r="AK42" s="129">
        <v>1000</v>
      </c>
      <c r="AL42" s="129">
        <v>1000</v>
      </c>
      <c r="AM42" s="129">
        <f t="shared" si="56"/>
        <v>3000</v>
      </c>
      <c r="AN42" s="129">
        <f t="shared" si="51"/>
        <v>30</v>
      </c>
      <c r="AP42" s="129">
        <v>1000</v>
      </c>
      <c r="AQ42" s="129">
        <v>1000</v>
      </c>
      <c r="AR42" s="129"/>
      <c r="AS42" s="129">
        <f t="shared" si="57"/>
        <v>2000</v>
      </c>
      <c r="AT42" s="129">
        <f t="shared" si="52"/>
        <v>20</v>
      </c>
      <c r="AV42" s="117">
        <f t="shared" si="53"/>
        <v>5000</v>
      </c>
      <c r="AW42" s="129">
        <f t="shared" si="33"/>
        <v>50</v>
      </c>
      <c r="AY42" s="129">
        <f>AG42+AV42</f>
        <v>10000</v>
      </c>
      <c r="AZ42" s="129">
        <f t="shared" si="35"/>
        <v>100</v>
      </c>
      <c r="BB42" s="129">
        <f t="shared" si="36"/>
        <v>0</v>
      </c>
      <c r="BC42" s="117">
        <f t="shared" si="37"/>
        <v>0</v>
      </c>
      <c r="BD42" s="129">
        <f t="shared" si="38"/>
        <v>10000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81"/>
      <c r="J43" s="78"/>
      <c r="K43" s="127">
        <v>5</v>
      </c>
      <c r="L43" s="83"/>
      <c r="M43" s="77"/>
      <c r="N43" s="128" t="s">
        <v>55</v>
      </c>
      <c r="O43" s="129">
        <v>2000</v>
      </c>
      <c r="P43" s="117">
        <v>2000</v>
      </c>
      <c r="Q43" s="117">
        <v>3000</v>
      </c>
      <c r="R43" s="117">
        <v>3000</v>
      </c>
      <c r="S43" s="117">
        <v>2000</v>
      </c>
      <c r="T43" s="117"/>
      <c r="U43" s="117"/>
      <c r="V43" s="117"/>
      <c r="W43" s="117">
        <v>1000</v>
      </c>
      <c r="X43" s="117">
        <f t="shared" si="54"/>
        <v>1000</v>
      </c>
      <c r="Y43" s="117">
        <f t="shared" si="23"/>
        <v>50</v>
      </c>
      <c r="AA43" s="117">
        <v>1000</v>
      </c>
      <c r="AB43" s="117"/>
      <c r="AC43" s="117"/>
      <c r="AD43" s="117">
        <f t="shared" si="55"/>
        <v>1000</v>
      </c>
      <c r="AE43" s="117">
        <f t="shared" si="50"/>
        <v>50</v>
      </c>
      <c r="AG43" s="117">
        <f t="shared" si="26"/>
        <v>2000</v>
      </c>
      <c r="AH43" s="117">
        <f t="shared" si="27"/>
        <v>100</v>
      </c>
      <c r="AJ43" s="117"/>
      <c r="AK43" s="117"/>
      <c r="AL43" s="117"/>
      <c r="AM43" s="117">
        <f t="shared" si="56"/>
        <v>0</v>
      </c>
      <c r="AN43" s="117">
        <f t="shared" si="51"/>
        <v>0</v>
      </c>
      <c r="AP43" s="117"/>
      <c r="AQ43" s="117"/>
      <c r="AR43" s="117"/>
      <c r="AS43" s="117">
        <f t="shared" si="57"/>
        <v>0</v>
      </c>
      <c r="AT43" s="117">
        <f t="shared" si="52"/>
        <v>0</v>
      </c>
      <c r="AV43" s="117">
        <f t="shared" si="53"/>
        <v>0</v>
      </c>
      <c r="AW43" s="117">
        <f t="shared" si="33"/>
        <v>0</v>
      </c>
      <c r="AY43" s="117">
        <f>AG43+AV43</f>
        <v>2000</v>
      </c>
      <c r="AZ43" s="117">
        <f t="shared" si="35"/>
        <v>100</v>
      </c>
      <c r="BB43" s="117">
        <f t="shared" si="36"/>
        <v>0</v>
      </c>
      <c r="BC43" s="117">
        <f t="shared" si="37"/>
        <v>0</v>
      </c>
      <c r="BD43" s="117">
        <f t="shared" si="38"/>
        <v>2000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79"/>
      <c r="H44" s="80"/>
      <c r="I44" s="81"/>
      <c r="J44" s="78"/>
      <c r="K44" s="127">
        <v>7</v>
      </c>
      <c r="L44" s="83"/>
      <c r="M44" s="77"/>
      <c r="N44" s="128" t="s">
        <v>56</v>
      </c>
      <c r="O44" s="129">
        <v>8000</v>
      </c>
      <c r="P44" s="117">
        <v>5000</v>
      </c>
      <c r="Q44" s="117">
        <v>5000</v>
      </c>
      <c r="R44" s="117">
        <v>5000</v>
      </c>
      <c r="S44" s="117">
        <v>5000</v>
      </c>
      <c r="T44" s="117"/>
      <c r="U44" s="117"/>
      <c r="V44" s="117"/>
      <c r="W44" s="117">
        <v>1000</v>
      </c>
      <c r="X44" s="117">
        <f t="shared" si="54"/>
        <v>1000</v>
      </c>
      <c r="Y44" s="117">
        <f t="shared" si="23"/>
        <v>20</v>
      </c>
      <c r="AA44" s="117">
        <v>1000</v>
      </c>
      <c r="AB44" s="117">
        <v>1000</v>
      </c>
      <c r="AC44" s="117">
        <v>1000</v>
      </c>
      <c r="AD44" s="117">
        <f t="shared" si="55"/>
        <v>3000</v>
      </c>
      <c r="AE44" s="117">
        <f t="shared" si="50"/>
        <v>60</v>
      </c>
      <c r="AG44" s="117">
        <f t="shared" si="26"/>
        <v>4000</v>
      </c>
      <c r="AH44" s="117">
        <f t="shared" si="27"/>
        <v>80</v>
      </c>
      <c r="AJ44" s="117">
        <v>1000</v>
      </c>
      <c r="AK44" s="117"/>
      <c r="AL44" s="117"/>
      <c r="AM44" s="117">
        <f t="shared" si="56"/>
        <v>1000</v>
      </c>
      <c r="AN44" s="117">
        <f t="shared" si="51"/>
        <v>20</v>
      </c>
      <c r="AP44" s="117"/>
      <c r="AQ44" s="117"/>
      <c r="AR44" s="117"/>
      <c r="AS44" s="117">
        <f t="shared" si="57"/>
        <v>0</v>
      </c>
      <c r="AT44" s="117">
        <f t="shared" si="52"/>
        <v>0</v>
      </c>
      <c r="AV44" s="117">
        <f t="shared" si="53"/>
        <v>1000</v>
      </c>
      <c r="AW44" s="117">
        <f t="shared" si="33"/>
        <v>20</v>
      </c>
      <c r="AY44" s="117">
        <f>AG44+AV44</f>
        <v>5000</v>
      </c>
      <c r="AZ44" s="117">
        <f t="shared" si="35"/>
        <v>100</v>
      </c>
      <c r="BB44" s="117">
        <f t="shared" si="36"/>
        <v>0</v>
      </c>
      <c r="BC44" s="117">
        <f t="shared" si="37"/>
        <v>0</v>
      </c>
      <c r="BD44" s="117">
        <f t="shared" si="38"/>
        <v>5000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104"/>
      <c r="H45" s="130" t="s">
        <v>57</v>
      </c>
      <c r="I45" s="131"/>
      <c r="J45" s="132"/>
      <c r="K45" s="133"/>
      <c r="L45" s="134"/>
      <c r="M45" s="135"/>
      <c r="N45" s="136" t="s">
        <v>58</v>
      </c>
      <c r="O45" s="137">
        <v>98000</v>
      </c>
      <c r="P45" s="139">
        <f>P46</f>
        <v>54000</v>
      </c>
      <c r="Q45" s="138">
        <f>Q46</f>
        <v>57000</v>
      </c>
      <c r="R45" s="175">
        <f>R46</f>
        <v>57000</v>
      </c>
      <c r="S45" s="139">
        <f>S46</f>
        <v>54000</v>
      </c>
      <c r="T45" s="139"/>
      <c r="U45" s="139">
        <f>U46</f>
        <v>0</v>
      </c>
      <c r="V45" s="139">
        <f>V46</f>
        <v>0</v>
      </c>
      <c r="W45" s="139">
        <f>W46</f>
        <v>24000</v>
      </c>
      <c r="X45" s="139">
        <f t="shared" si="54"/>
        <v>24000</v>
      </c>
      <c r="Y45" s="139">
        <f t="shared" si="23"/>
        <v>44.444444444444443</v>
      </c>
      <c r="AA45" s="139">
        <f>AA46</f>
        <v>10000</v>
      </c>
      <c r="AB45" s="139">
        <f>AB46</f>
        <v>10000</v>
      </c>
      <c r="AC45" s="139">
        <f>AC46</f>
        <v>4000</v>
      </c>
      <c r="AD45" s="139">
        <f t="shared" si="55"/>
        <v>24000</v>
      </c>
      <c r="AE45" s="139">
        <f t="shared" si="50"/>
        <v>44.444444444444443</v>
      </c>
      <c r="AG45" s="139">
        <f t="shared" si="26"/>
        <v>48000</v>
      </c>
      <c r="AH45" s="139">
        <f t="shared" si="27"/>
        <v>88.888888888888886</v>
      </c>
      <c r="AJ45" s="139">
        <f>AJ46</f>
        <v>4000</v>
      </c>
      <c r="AK45" s="139">
        <f>AK46</f>
        <v>2000</v>
      </c>
      <c r="AL45" s="139">
        <f>AL46</f>
        <v>0</v>
      </c>
      <c r="AM45" s="139">
        <f t="shared" si="56"/>
        <v>6000</v>
      </c>
      <c r="AN45" s="139">
        <f t="shared" si="51"/>
        <v>11.111111111111111</v>
      </c>
      <c r="AP45" s="139">
        <f>AP46</f>
        <v>0</v>
      </c>
      <c r="AQ45" s="139">
        <f>AQ46</f>
        <v>0</v>
      </c>
      <c r="AR45" s="139">
        <f>AR46</f>
        <v>0</v>
      </c>
      <c r="AS45" s="139">
        <f t="shared" si="57"/>
        <v>0</v>
      </c>
      <c r="AT45" s="139">
        <f t="shared" si="52"/>
        <v>0</v>
      </c>
      <c r="AV45" s="139">
        <f t="shared" si="53"/>
        <v>6000</v>
      </c>
      <c r="AW45" s="139">
        <f t="shared" si="33"/>
        <v>11.111111111111111</v>
      </c>
      <c r="AY45" s="139">
        <f t="shared" ref="AY45:AY56" si="58">AG45+AV45</f>
        <v>54000</v>
      </c>
      <c r="AZ45" s="139">
        <f t="shared" si="35"/>
        <v>100</v>
      </c>
      <c r="BB45" s="139">
        <f t="shared" si="36"/>
        <v>0</v>
      </c>
      <c r="BC45" s="139">
        <f t="shared" ref="BC45:BC52" si="59">BB45/(P45/100)</f>
        <v>0</v>
      </c>
      <c r="BD45" s="139">
        <f t="shared" si="38"/>
        <v>54000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118">
        <v>2</v>
      </c>
      <c r="J46" s="78"/>
      <c r="K46" s="82"/>
      <c r="L46" s="83"/>
      <c r="M46" s="77"/>
      <c r="N46" s="119" t="s">
        <v>51</v>
      </c>
      <c r="O46" s="120">
        <v>98000</v>
      </c>
      <c r="P46" s="121">
        <f>P47+P49</f>
        <v>54000</v>
      </c>
      <c r="Q46" s="121">
        <f>Q47+Q49</f>
        <v>57000</v>
      </c>
      <c r="R46" s="121">
        <f>R47+R49</f>
        <v>57000</v>
      </c>
      <c r="S46" s="121">
        <f>S47+S49</f>
        <v>54000</v>
      </c>
      <c r="T46" s="121"/>
      <c r="U46" s="121">
        <f>U47+U49</f>
        <v>0</v>
      </c>
      <c r="V46" s="121">
        <f>V47+V49</f>
        <v>0</v>
      </c>
      <c r="W46" s="121">
        <f>W47+W49</f>
        <v>24000</v>
      </c>
      <c r="X46" s="121">
        <f t="shared" si="54"/>
        <v>24000</v>
      </c>
      <c r="Y46" s="121">
        <f t="shared" si="23"/>
        <v>44.444444444444443</v>
      </c>
      <c r="AA46" s="121">
        <f>AA47+AA49</f>
        <v>10000</v>
      </c>
      <c r="AB46" s="121">
        <f>AB47+AB49</f>
        <v>10000</v>
      </c>
      <c r="AC46" s="121">
        <f>AC47+AC49</f>
        <v>4000</v>
      </c>
      <c r="AD46" s="121">
        <f t="shared" si="55"/>
        <v>24000</v>
      </c>
      <c r="AE46" s="121">
        <f t="shared" si="50"/>
        <v>44.444444444444443</v>
      </c>
      <c r="AG46" s="121">
        <f t="shared" si="26"/>
        <v>48000</v>
      </c>
      <c r="AH46" s="121">
        <f t="shared" si="27"/>
        <v>88.888888888888886</v>
      </c>
      <c r="AJ46" s="121">
        <f>AJ47+AJ49</f>
        <v>4000</v>
      </c>
      <c r="AK46" s="121">
        <f>AK47+AK49</f>
        <v>2000</v>
      </c>
      <c r="AL46" s="121">
        <f>AL47+AL49</f>
        <v>0</v>
      </c>
      <c r="AM46" s="121">
        <f t="shared" si="56"/>
        <v>6000</v>
      </c>
      <c r="AN46" s="121">
        <f t="shared" si="51"/>
        <v>11.111111111111111</v>
      </c>
      <c r="AP46" s="121">
        <f>AP47+AP49</f>
        <v>0</v>
      </c>
      <c r="AQ46" s="121">
        <f>AQ47+AQ49</f>
        <v>0</v>
      </c>
      <c r="AR46" s="121">
        <f>AR47+AR49</f>
        <v>0</v>
      </c>
      <c r="AS46" s="121">
        <f t="shared" si="57"/>
        <v>0</v>
      </c>
      <c r="AT46" s="121">
        <f t="shared" si="52"/>
        <v>0</v>
      </c>
      <c r="AV46" s="121">
        <f t="shared" si="53"/>
        <v>6000</v>
      </c>
      <c r="AW46" s="121">
        <f t="shared" si="33"/>
        <v>11.111111111111111</v>
      </c>
      <c r="AY46" s="121">
        <f t="shared" si="58"/>
        <v>54000</v>
      </c>
      <c r="AZ46" s="121">
        <f t="shared" si="35"/>
        <v>100</v>
      </c>
      <c r="BB46" s="121">
        <f t="shared" si="36"/>
        <v>0</v>
      </c>
      <c r="BC46" s="121">
        <f t="shared" si="59"/>
        <v>0</v>
      </c>
      <c r="BD46" s="121">
        <f t="shared" si="38"/>
        <v>54000</v>
      </c>
      <c r="BE46" s="93"/>
    </row>
    <row r="47" spans="1:57" ht="24.95" customHeight="1" x14ac:dyDescent="0.2">
      <c r="A47" s="74"/>
      <c r="B47" s="76"/>
      <c r="C47" s="76"/>
      <c r="D47" s="77"/>
      <c r="E47" s="78"/>
      <c r="F47" s="76"/>
      <c r="G47" s="79"/>
      <c r="H47" s="80"/>
      <c r="I47" s="81"/>
      <c r="J47" s="124" t="s">
        <v>60</v>
      </c>
      <c r="K47" s="82"/>
      <c r="L47" s="83"/>
      <c r="M47" s="77"/>
      <c r="N47" s="101" t="s">
        <v>61</v>
      </c>
      <c r="O47" s="102">
        <v>90000</v>
      </c>
      <c r="P47" s="103">
        <f>P48</f>
        <v>40000</v>
      </c>
      <c r="Q47" s="103">
        <f>Q48</f>
        <v>40000</v>
      </c>
      <c r="R47" s="103">
        <f>R48</f>
        <v>40000</v>
      </c>
      <c r="S47" s="103">
        <f>S48</f>
        <v>40000</v>
      </c>
      <c r="T47" s="103"/>
      <c r="U47" s="103">
        <f>U48</f>
        <v>0</v>
      </c>
      <c r="V47" s="103">
        <f>V48</f>
        <v>0</v>
      </c>
      <c r="W47" s="103">
        <f>W48</f>
        <v>20000</v>
      </c>
      <c r="X47" s="103">
        <f>X48</f>
        <v>20000</v>
      </c>
      <c r="Y47" s="103">
        <f t="shared" si="23"/>
        <v>50</v>
      </c>
      <c r="AA47" s="103">
        <f>AA48</f>
        <v>10000</v>
      </c>
      <c r="AB47" s="103">
        <f>AB48</f>
        <v>10000</v>
      </c>
      <c r="AC47" s="103">
        <f>AC48</f>
        <v>0</v>
      </c>
      <c r="AD47" s="103">
        <f>AD48</f>
        <v>20000</v>
      </c>
      <c r="AE47" s="103">
        <f t="shared" si="50"/>
        <v>50</v>
      </c>
      <c r="AG47" s="103">
        <f t="shared" si="26"/>
        <v>40000</v>
      </c>
      <c r="AH47" s="103">
        <f t="shared" si="27"/>
        <v>100</v>
      </c>
      <c r="AJ47" s="103">
        <f>AJ48</f>
        <v>0</v>
      </c>
      <c r="AK47" s="103">
        <f>AK48</f>
        <v>0</v>
      </c>
      <c r="AL47" s="103">
        <f>AL48</f>
        <v>0</v>
      </c>
      <c r="AM47" s="103">
        <f>AM48</f>
        <v>0</v>
      </c>
      <c r="AN47" s="103">
        <f t="shared" si="51"/>
        <v>0</v>
      </c>
      <c r="AP47" s="103">
        <f>AP48</f>
        <v>0</v>
      </c>
      <c r="AQ47" s="103">
        <f>AQ48</f>
        <v>0</v>
      </c>
      <c r="AR47" s="103">
        <f>AR48</f>
        <v>0</v>
      </c>
      <c r="AS47" s="103">
        <f>AS48</f>
        <v>0</v>
      </c>
      <c r="AT47" s="103">
        <f t="shared" si="52"/>
        <v>0</v>
      </c>
      <c r="AV47" s="103">
        <f t="shared" si="53"/>
        <v>0</v>
      </c>
      <c r="AW47" s="103">
        <f t="shared" si="33"/>
        <v>0</v>
      </c>
      <c r="AY47" s="103">
        <f t="shared" si="58"/>
        <v>40000</v>
      </c>
      <c r="AZ47" s="103">
        <f t="shared" si="35"/>
        <v>100</v>
      </c>
      <c r="BB47" s="103">
        <f t="shared" si="36"/>
        <v>0</v>
      </c>
      <c r="BC47" s="103">
        <f t="shared" si="59"/>
        <v>0</v>
      </c>
      <c r="BD47" s="103">
        <f t="shared" si="38"/>
        <v>40000</v>
      </c>
      <c r="BE47" s="93"/>
    </row>
    <row r="48" spans="1:57" ht="24.95" customHeight="1" x14ac:dyDescent="0.2">
      <c r="A48" s="74"/>
      <c r="B48" s="76"/>
      <c r="C48" s="76"/>
      <c r="D48" s="77"/>
      <c r="E48" s="78"/>
      <c r="F48" s="76"/>
      <c r="G48" s="79"/>
      <c r="H48" s="80"/>
      <c r="I48" s="81"/>
      <c r="J48" s="78"/>
      <c r="K48" s="127">
        <v>1</v>
      </c>
      <c r="L48" s="83"/>
      <c r="M48" s="77"/>
      <c r="N48" s="128" t="s">
        <v>62</v>
      </c>
      <c r="O48" s="129">
        <v>90000</v>
      </c>
      <c r="P48" s="117">
        <v>40000</v>
      </c>
      <c r="Q48" s="117">
        <v>40000</v>
      </c>
      <c r="R48" s="117">
        <v>40000</v>
      </c>
      <c r="S48" s="117">
        <v>40000</v>
      </c>
      <c r="T48" s="117"/>
      <c r="U48" s="117"/>
      <c r="V48" s="117"/>
      <c r="W48" s="117">
        <v>20000</v>
      </c>
      <c r="X48" s="117">
        <f>SUM(U48:W48)</f>
        <v>20000</v>
      </c>
      <c r="Y48" s="117">
        <f t="shared" si="23"/>
        <v>50</v>
      </c>
      <c r="AA48" s="117">
        <v>10000</v>
      </c>
      <c r="AB48" s="117">
        <v>10000</v>
      </c>
      <c r="AC48" s="117"/>
      <c r="AD48" s="117">
        <f>SUM(AA48:AC48)</f>
        <v>20000</v>
      </c>
      <c r="AE48" s="117">
        <f t="shared" si="50"/>
        <v>50</v>
      </c>
      <c r="AG48" s="117">
        <f t="shared" si="26"/>
        <v>40000</v>
      </c>
      <c r="AH48" s="117">
        <f t="shared" si="27"/>
        <v>100</v>
      </c>
      <c r="AJ48" s="117"/>
      <c r="AK48" s="117"/>
      <c r="AL48" s="117"/>
      <c r="AM48" s="117">
        <f>SUM(AJ48:AL48)</f>
        <v>0</v>
      </c>
      <c r="AN48" s="117">
        <f t="shared" si="51"/>
        <v>0</v>
      </c>
      <c r="AP48" s="117"/>
      <c r="AQ48" s="117"/>
      <c r="AR48" s="117"/>
      <c r="AS48" s="117">
        <f>SUM(AP48:AR48)</f>
        <v>0</v>
      </c>
      <c r="AT48" s="117">
        <f t="shared" si="52"/>
        <v>0</v>
      </c>
      <c r="AV48" s="117">
        <f t="shared" si="53"/>
        <v>0</v>
      </c>
      <c r="AW48" s="117">
        <f t="shared" si="33"/>
        <v>0</v>
      </c>
      <c r="AY48" s="117">
        <f t="shared" si="58"/>
        <v>40000</v>
      </c>
      <c r="AZ48" s="117">
        <f t="shared" si="35"/>
        <v>100</v>
      </c>
      <c r="BB48" s="117">
        <f t="shared" si="36"/>
        <v>0</v>
      </c>
      <c r="BC48" s="117">
        <f t="shared" si="59"/>
        <v>0</v>
      </c>
      <c r="BD48" s="117">
        <f t="shared" si="38"/>
        <v>40000</v>
      </c>
      <c r="BE48" s="93"/>
    </row>
    <row r="49" spans="1:57" ht="24.95" customHeight="1" x14ac:dyDescent="0.2">
      <c r="A49" s="74"/>
      <c r="B49" s="76"/>
      <c r="C49" s="76"/>
      <c r="D49" s="77"/>
      <c r="E49" s="78"/>
      <c r="F49" s="76"/>
      <c r="G49" s="79"/>
      <c r="H49" s="80"/>
      <c r="I49" s="81"/>
      <c r="J49" s="124" t="s">
        <v>52</v>
      </c>
      <c r="K49" s="82"/>
      <c r="L49" s="83"/>
      <c r="M49" s="77"/>
      <c r="N49" s="101" t="s">
        <v>53</v>
      </c>
      <c r="O49" s="102">
        <v>8000</v>
      </c>
      <c r="P49" s="103">
        <f>P50+P51+P52</f>
        <v>14000</v>
      </c>
      <c r="Q49" s="125">
        <f>Q50+Q51+Q52</f>
        <v>17000</v>
      </c>
      <c r="R49" s="126">
        <f>R50+R51+R52</f>
        <v>17000</v>
      </c>
      <c r="S49" s="103">
        <f>S50+S51+S52</f>
        <v>14000</v>
      </c>
      <c r="T49" s="103"/>
      <c r="U49" s="103">
        <f>U50+U51+U52</f>
        <v>0</v>
      </c>
      <c r="V49" s="103">
        <f>V50+V51+V52</f>
        <v>0</v>
      </c>
      <c r="W49" s="103">
        <f>W50+W51+W52</f>
        <v>4000</v>
      </c>
      <c r="X49" s="103">
        <f>X50+X51+X52</f>
        <v>4000</v>
      </c>
      <c r="Y49" s="103">
        <f t="shared" si="23"/>
        <v>28.571428571428573</v>
      </c>
      <c r="AA49" s="103">
        <f>AA50+AA51+AA52</f>
        <v>0</v>
      </c>
      <c r="AB49" s="103">
        <f>AB50+AB51+AB52</f>
        <v>0</v>
      </c>
      <c r="AC49" s="103">
        <f>AC50+AC51+AC52</f>
        <v>4000</v>
      </c>
      <c r="AD49" s="103">
        <f>AD50+AD51+AD52</f>
        <v>4000</v>
      </c>
      <c r="AE49" s="103">
        <f t="shared" si="50"/>
        <v>28.571428571428573</v>
      </c>
      <c r="AG49" s="103">
        <f t="shared" si="26"/>
        <v>8000</v>
      </c>
      <c r="AH49" s="103">
        <f t="shared" si="27"/>
        <v>57.142857142857146</v>
      </c>
      <c r="AJ49" s="103">
        <f>AJ50+AJ51+AJ52</f>
        <v>4000</v>
      </c>
      <c r="AK49" s="103">
        <f>AK50+AK51+AK52</f>
        <v>2000</v>
      </c>
      <c r="AL49" s="103">
        <f>AL50+AL51+AL52</f>
        <v>0</v>
      </c>
      <c r="AM49" s="103">
        <f>AM50+AM51+AM52</f>
        <v>6000</v>
      </c>
      <c r="AN49" s="103">
        <f t="shared" si="51"/>
        <v>42.857142857142854</v>
      </c>
      <c r="AP49" s="103">
        <f>AP50+AP51+AP52</f>
        <v>0</v>
      </c>
      <c r="AQ49" s="103">
        <f>AQ50+AQ51+AQ52</f>
        <v>0</v>
      </c>
      <c r="AR49" s="103">
        <f>AR50+AR51+AR52</f>
        <v>0</v>
      </c>
      <c r="AS49" s="103">
        <f>AS50+AS51+AS52</f>
        <v>0</v>
      </c>
      <c r="AT49" s="103">
        <f t="shared" si="52"/>
        <v>0</v>
      </c>
      <c r="AV49" s="103">
        <f t="shared" si="53"/>
        <v>6000</v>
      </c>
      <c r="AW49" s="103">
        <f t="shared" si="33"/>
        <v>42.857142857142854</v>
      </c>
      <c r="AY49" s="103">
        <f t="shared" si="58"/>
        <v>14000</v>
      </c>
      <c r="AZ49" s="103">
        <f t="shared" si="35"/>
        <v>100</v>
      </c>
      <c r="BB49" s="103">
        <f t="shared" si="36"/>
        <v>0</v>
      </c>
      <c r="BC49" s="103">
        <f t="shared" si="59"/>
        <v>0</v>
      </c>
      <c r="BD49" s="103">
        <f t="shared" si="38"/>
        <v>14000</v>
      </c>
      <c r="BE49" s="93"/>
    </row>
    <row r="50" spans="1:57" ht="24.95" customHeight="1" x14ac:dyDescent="0.2">
      <c r="A50" s="74"/>
      <c r="B50" s="76"/>
      <c r="C50" s="76"/>
      <c r="D50" s="77"/>
      <c r="E50" s="78"/>
      <c r="F50" s="76"/>
      <c r="G50" s="79"/>
      <c r="H50" s="80"/>
      <c r="I50" s="81"/>
      <c r="J50" s="78"/>
      <c r="K50" s="127">
        <v>2</v>
      </c>
      <c r="L50" s="83"/>
      <c r="M50" s="77"/>
      <c r="N50" s="128" t="s">
        <v>54</v>
      </c>
      <c r="O50" s="129">
        <v>5000</v>
      </c>
      <c r="P50" s="117">
        <v>8000</v>
      </c>
      <c r="Q50" s="117">
        <v>9000</v>
      </c>
      <c r="R50" s="117">
        <v>9000</v>
      </c>
      <c r="S50" s="117">
        <v>8000</v>
      </c>
      <c r="T50" s="117"/>
      <c r="U50" s="117"/>
      <c r="V50" s="117"/>
      <c r="W50" s="117">
        <v>2000</v>
      </c>
      <c r="X50" s="117">
        <f>SUM(U50:W50)</f>
        <v>2000</v>
      </c>
      <c r="Y50" s="117">
        <f t="shared" ref="Y50:Y56" si="60">X50/(S50/100)</f>
        <v>25</v>
      </c>
      <c r="AA50" s="117"/>
      <c r="AB50" s="117"/>
      <c r="AC50" s="117">
        <v>2000</v>
      </c>
      <c r="AD50" s="117">
        <f>SUM(AA50:AC50)</f>
        <v>2000</v>
      </c>
      <c r="AE50" s="117">
        <f t="shared" si="50"/>
        <v>25</v>
      </c>
      <c r="AG50" s="117">
        <f t="shared" ref="AG50:AG52" si="61">X50+AD50</f>
        <v>4000</v>
      </c>
      <c r="AH50" s="117">
        <f t="shared" ref="AH50:AH56" si="62">AG50/(S50/100)</f>
        <v>50</v>
      </c>
      <c r="AJ50" s="117">
        <v>3000</v>
      </c>
      <c r="AK50" s="117">
        <v>1000</v>
      </c>
      <c r="AL50" s="117"/>
      <c r="AM50" s="117">
        <f>SUM(AJ50:AL50)</f>
        <v>4000</v>
      </c>
      <c r="AN50" s="117">
        <f t="shared" si="51"/>
        <v>50</v>
      </c>
      <c r="AP50" s="117"/>
      <c r="AQ50" s="117"/>
      <c r="AR50" s="117"/>
      <c r="AS50" s="117">
        <f>SUM(AP50:AR50)</f>
        <v>0</v>
      </c>
      <c r="AT50" s="117">
        <f t="shared" si="52"/>
        <v>0</v>
      </c>
      <c r="AV50" s="117">
        <f t="shared" si="53"/>
        <v>4000</v>
      </c>
      <c r="AW50" s="117">
        <f t="shared" ref="AW50:AW56" si="63">AV50/(S50/100)</f>
        <v>50</v>
      </c>
      <c r="AY50" s="117">
        <f t="shared" si="58"/>
        <v>8000</v>
      </c>
      <c r="AZ50" s="117">
        <f t="shared" ref="AZ50:AZ56" si="64">AY50/(S50/100)</f>
        <v>100</v>
      </c>
      <c r="BB50" s="117">
        <f t="shared" si="36"/>
        <v>0</v>
      </c>
      <c r="BC50" s="117">
        <f t="shared" si="59"/>
        <v>0</v>
      </c>
      <c r="BD50" s="117">
        <f t="shared" si="38"/>
        <v>8000</v>
      </c>
      <c r="BE50" s="93"/>
    </row>
    <row r="51" spans="1:57" ht="24.95" customHeight="1" x14ac:dyDescent="0.2">
      <c r="A51" s="74"/>
      <c r="B51" s="76"/>
      <c r="C51" s="76"/>
      <c r="D51" s="77"/>
      <c r="E51" s="78"/>
      <c r="F51" s="76"/>
      <c r="G51" s="79"/>
      <c r="H51" s="80"/>
      <c r="I51" s="81"/>
      <c r="J51" s="78"/>
      <c r="K51" s="127">
        <v>5</v>
      </c>
      <c r="L51" s="83"/>
      <c r="M51" s="77"/>
      <c r="N51" s="128" t="s">
        <v>55</v>
      </c>
      <c r="O51" s="129">
        <v>1000</v>
      </c>
      <c r="P51" s="117">
        <v>2000</v>
      </c>
      <c r="Q51" s="117">
        <v>3000</v>
      </c>
      <c r="R51" s="117">
        <v>3000</v>
      </c>
      <c r="S51" s="117">
        <v>2000</v>
      </c>
      <c r="T51" s="117"/>
      <c r="U51" s="117"/>
      <c r="V51" s="117"/>
      <c r="W51" s="117">
        <v>1000</v>
      </c>
      <c r="X51" s="117">
        <f>SUM(U51:W51)</f>
        <v>1000</v>
      </c>
      <c r="Y51" s="117">
        <f t="shared" si="60"/>
        <v>50</v>
      </c>
      <c r="AA51" s="117"/>
      <c r="AB51" s="117"/>
      <c r="AC51" s="117">
        <v>1000</v>
      </c>
      <c r="AD51" s="117">
        <f>SUM(AA51:AC51)</f>
        <v>1000</v>
      </c>
      <c r="AE51" s="117">
        <f t="shared" si="50"/>
        <v>50</v>
      </c>
      <c r="AG51" s="117">
        <f t="shared" si="61"/>
        <v>2000</v>
      </c>
      <c r="AH51" s="117">
        <f t="shared" si="62"/>
        <v>100</v>
      </c>
      <c r="AJ51" s="117"/>
      <c r="AK51" s="117"/>
      <c r="AL51" s="117"/>
      <c r="AM51" s="117">
        <f>SUM(AJ51:AL51)</f>
        <v>0</v>
      </c>
      <c r="AN51" s="117">
        <f t="shared" si="51"/>
        <v>0</v>
      </c>
      <c r="AP51" s="117"/>
      <c r="AQ51" s="117"/>
      <c r="AR51" s="117"/>
      <c r="AS51" s="117">
        <f>SUM(AP51:AR51)</f>
        <v>0</v>
      </c>
      <c r="AT51" s="117">
        <f t="shared" si="52"/>
        <v>0</v>
      </c>
      <c r="AV51" s="117">
        <f t="shared" si="53"/>
        <v>0</v>
      </c>
      <c r="AW51" s="117">
        <f t="shared" si="63"/>
        <v>0</v>
      </c>
      <c r="AY51" s="117">
        <f t="shared" si="58"/>
        <v>2000</v>
      </c>
      <c r="AZ51" s="117">
        <f t="shared" si="64"/>
        <v>100</v>
      </c>
      <c r="BB51" s="117">
        <f t="shared" si="36"/>
        <v>0</v>
      </c>
      <c r="BC51" s="117">
        <f t="shared" si="59"/>
        <v>0</v>
      </c>
      <c r="BD51" s="117">
        <f t="shared" si="38"/>
        <v>2000</v>
      </c>
      <c r="BE51" s="93"/>
    </row>
    <row r="52" spans="1:57" ht="24.95" customHeight="1" x14ac:dyDescent="0.2">
      <c r="A52" s="74"/>
      <c r="B52" s="76"/>
      <c r="C52" s="76"/>
      <c r="D52" s="77"/>
      <c r="E52" s="78"/>
      <c r="F52" s="76"/>
      <c r="G52" s="79"/>
      <c r="H52" s="80"/>
      <c r="I52" s="81"/>
      <c r="J52" s="78"/>
      <c r="K52" s="127">
        <v>7</v>
      </c>
      <c r="L52" s="83"/>
      <c r="M52" s="77"/>
      <c r="N52" s="128" t="s">
        <v>56</v>
      </c>
      <c r="O52" s="129">
        <v>2000</v>
      </c>
      <c r="P52" s="117">
        <v>4000</v>
      </c>
      <c r="Q52" s="117">
        <v>5000</v>
      </c>
      <c r="R52" s="117">
        <v>5000</v>
      </c>
      <c r="S52" s="117">
        <v>4000</v>
      </c>
      <c r="T52" s="117"/>
      <c r="U52" s="117"/>
      <c r="V52" s="117"/>
      <c r="W52" s="117">
        <v>1000</v>
      </c>
      <c r="X52" s="117">
        <f>SUM(U52:W52)</f>
        <v>1000</v>
      </c>
      <c r="Y52" s="117">
        <f t="shared" si="60"/>
        <v>25</v>
      </c>
      <c r="AA52" s="117"/>
      <c r="AB52" s="117"/>
      <c r="AC52" s="117">
        <v>1000</v>
      </c>
      <c r="AD52" s="117">
        <f>SUM(AA52:AC52)</f>
        <v>1000</v>
      </c>
      <c r="AE52" s="117">
        <f t="shared" si="50"/>
        <v>25</v>
      </c>
      <c r="AG52" s="117">
        <f t="shared" si="61"/>
        <v>2000</v>
      </c>
      <c r="AH52" s="117">
        <f t="shared" si="62"/>
        <v>50</v>
      </c>
      <c r="AJ52" s="117">
        <v>1000</v>
      </c>
      <c r="AK52" s="117">
        <v>1000</v>
      </c>
      <c r="AL52" s="117"/>
      <c r="AM52" s="117">
        <f>SUM(AJ52:AL52)</f>
        <v>2000</v>
      </c>
      <c r="AN52" s="117">
        <f t="shared" si="51"/>
        <v>50</v>
      </c>
      <c r="AP52" s="117"/>
      <c r="AQ52" s="117"/>
      <c r="AR52" s="117"/>
      <c r="AS52" s="117">
        <f>SUM(AP52:AR52)</f>
        <v>0</v>
      </c>
      <c r="AT52" s="117">
        <f t="shared" si="52"/>
        <v>0</v>
      </c>
      <c r="AV52" s="117">
        <f t="shared" si="53"/>
        <v>2000</v>
      </c>
      <c r="AW52" s="117">
        <f t="shared" si="63"/>
        <v>50</v>
      </c>
      <c r="AY52" s="117">
        <f t="shared" si="58"/>
        <v>4000</v>
      </c>
      <c r="AZ52" s="117">
        <f t="shared" si="64"/>
        <v>100</v>
      </c>
      <c r="BB52" s="117">
        <f t="shared" si="36"/>
        <v>0</v>
      </c>
      <c r="BC52" s="117">
        <f t="shared" si="59"/>
        <v>0</v>
      </c>
      <c r="BD52" s="117">
        <f t="shared" si="38"/>
        <v>4000</v>
      </c>
      <c r="BE52" s="93"/>
    </row>
    <row r="53" spans="1:57" ht="24.95" customHeight="1" x14ac:dyDescent="0.2">
      <c r="A53" s="74"/>
      <c r="B53" s="76"/>
      <c r="C53" s="76"/>
      <c r="D53" s="77"/>
      <c r="E53" s="78"/>
      <c r="F53" s="76"/>
      <c r="G53" s="79"/>
      <c r="H53" s="220" t="s">
        <v>71</v>
      </c>
      <c r="I53" s="221"/>
      <c r="J53" s="222"/>
      <c r="K53" s="223"/>
      <c r="L53" s="223"/>
      <c r="M53" s="224"/>
      <c r="N53" s="225" t="s">
        <v>72</v>
      </c>
      <c r="O53" s="226">
        <v>0</v>
      </c>
      <c r="P53" s="227">
        <f>P54</f>
        <v>2000</v>
      </c>
      <c r="Q53" s="227">
        <f t="shared" ref="Q53:R55" si="65">Q54</f>
        <v>2000</v>
      </c>
      <c r="R53" s="227">
        <f t="shared" si="65"/>
        <v>2000</v>
      </c>
      <c r="S53" s="227">
        <f>S54</f>
        <v>2000</v>
      </c>
      <c r="T53" s="227"/>
      <c r="U53" s="227">
        <f t="shared" ref="U53:W55" si="66">U54</f>
        <v>0</v>
      </c>
      <c r="V53" s="227">
        <f t="shared" si="66"/>
        <v>0</v>
      </c>
      <c r="W53" s="227">
        <f t="shared" si="66"/>
        <v>500</v>
      </c>
      <c r="X53" s="227">
        <f t="shared" ref="X53:X56" si="67">U53+V53+W53</f>
        <v>500</v>
      </c>
      <c r="Y53" s="227">
        <f t="shared" si="60"/>
        <v>25</v>
      </c>
      <c r="AA53" s="227">
        <f t="shared" ref="AA53:AC55" si="68">AA54</f>
        <v>0</v>
      </c>
      <c r="AB53" s="227">
        <f t="shared" si="68"/>
        <v>0</v>
      </c>
      <c r="AC53" s="227">
        <f t="shared" si="68"/>
        <v>0</v>
      </c>
      <c r="AD53" s="227">
        <f t="shared" ref="AD53:AD56" si="69">AA53+AB53+AC53</f>
        <v>0</v>
      </c>
      <c r="AE53" s="227">
        <f t="shared" si="50"/>
        <v>0</v>
      </c>
      <c r="AG53" s="227">
        <f>AG54</f>
        <v>500</v>
      </c>
      <c r="AH53" s="227">
        <f t="shared" si="62"/>
        <v>25</v>
      </c>
      <c r="AJ53" s="227">
        <f t="shared" ref="AJ53:AL55" si="70">AJ54</f>
        <v>1000</v>
      </c>
      <c r="AK53" s="227">
        <f t="shared" si="70"/>
        <v>500</v>
      </c>
      <c r="AL53" s="227">
        <f t="shared" si="70"/>
        <v>0</v>
      </c>
      <c r="AM53" s="227">
        <f t="shared" ref="AM53:AM56" si="71">AJ53+AK53+AL53</f>
        <v>1500</v>
      </c>
      <c r="AN53" s="227">
        <f t="shared" si="51"/>
        <v>75</v>
      </c>
      <c r="AP53" s="227">
        <f t="shared" ref="AP53:AR55" si="72">AP54</f>
        <v>0</v>
      </c>
      <c r="AQ53" s="227">
        <f t="shared" si="72"/>
        <v>0</v>
      </c>
      <c r="AR53" s="227">
        <f t="shared" si="72"/>
        <v>0</v>
      </c>
      <c r="AS53" s="227">
        <f t="shared" ref="AS53:AS56" si="73">AP53+AQ53+AR53</f>
        <v>0</v>
      </c>
      <c r="AT53" s="227">
        <f t="shared" si="52"/>
        <v>0</v>
      </c>
      <c r="AV53" s="227">
        <f t="shared" si="53"/>
        <v>1500</v>
      </c>
      <c r="AW53" s="227">
        <f t="shared" si="63"/>
        <v>75</v>
      </c>
      <c r="AY53" s="227">
        <f t="shared" si="58"/>
        <v>2000</v>
      </c>
      <c r="AZ53" s="227">
        <f t="shared" si="64"/>
        <v>100</v>
      </c>
      <c r="BB53" s="226">
        <f t="shared" si="36"/>
        <v>0</v>
      </c>
      <c r="BC53" s="227">
        <f t="shared" ref="BC53:BC56" si="74">BB53/(S53/100)</f>
        <v>0</v>
      </c>
      <c r="BD53" s="227">
        <f t="shared" si="38"/>
        <v>2000</v>
      </c>
      <c r="BE53" s="93"/>
    </row>
    <row r="54" spans="1:57" ht="24.95" customHeight="1" thickBot="1" x14ac:dyDescent="0.25">
      <c r="A54" s="74"/>
      <c r="B54" s="76"/>
      <c r="C54" s="76"/>
      <c r="D54" s="77"/>
      <c r="E54" s="78"/>
      <c r="F54" s="76"/>
      <c r="G54" s="79"/>
      <c r="H54" s="80"/>
      <c r="I54" s="118">
        <v>2</v>
      </c>
      <c r="J54" s="78"/>
      <c r="K54" s="76"/>
      <c r="L54" s="76"/>
      <c r="M54" s="77"/>
      <c r="N54" s="119" t="s">
        <v>51</v>
      </c>
      <c r="O54" s="120">
        <v>0</v>
      </c>
      <c r="P54" s="189">
        <f>P55</f>
        <v>2000</v>
      </c>
      <c r="Q54" s="189">
        <f t="shared" si="65"/>
        <v>2000</v>
      </c>
      <c r="R54" s="189">
        <f t="shared" si="65"/>
        <v>2000</v>
      </c>
      <c r="S54" s="189">
        <f>S55</f>
        <v>2000</v>
      </c>
      <c r="T54" s="189"/>
      <c r="U54" s="189">
        <f t="shared" si="66"/>
        <v>0</v>
      </c>
      <c r="V54" s="189">
        <f t="shared" si="66"/>
        <v>0</v>
      </c>
      <c r="W54" s="189">
        <f t="shared" si="66"/>
        <v>500</v>
      </c>
      <c r="X54" s="189">
        <f t="shared" si="67"/>
        <v>500</v>
      </c>
      <c r="Y54" s="189">
        <f t="shared" si="60"/>
        <v>25</v>
      </c>
      <c r="AA54" s="189">
        <f t="shared" si="68"/>
        <v>0</v>
      </c>
      <c r="AB54" s="189">
        <f t="shared" si="68"/>
        <v>0</v>
      </c>
      <c r="AC54" s="189">
        <f t="shared" si="68"/>
        <v>0</v>
      </c>
      <c r="AD54" s="189">
        <f t="shared" si="69"/>
        <v>0</v>
      </c>
      <c r="AE54" s="189">
        <f t="shared" si="50"/>
        <v>0</v>
      </c>
      <c r="AG54" s="189">
        <f t="shared" ref="AG54:AG56" si="75">X54+AD54</f>
        <v>500</v>
      </c>
      <c r="AH54" s="189">
        <f t="shared" si="62"/>
        <v>25</v>
      </c>
      <c r="AJ54" s="189">
        <f t="shared" si="70"/>
        <v>1000</v>
      </c>
      <c r="AK54" s="189">
        <f t="shared" si="70"/>
        <v>500</v>
      </c>
      <c r="AL54" s="189">
        <f t="shared" si="70"/>
        <v>0</v>
      </c>
      <c r="AM54" s="189">
        <f t="shared" si="71"/>
        <v>1500</v>
      </c>
      <c r="AN54" s="189">
        <f t="shared" si="51"/>
        <v>75</v>
      </c>
      <c r="AP54" s="189">
        <f t="shared" si="72"/>
        <v>0</v>
      </c>
      <c r="AQ54" s="189">
        <f t="shared" si="72"/>
        <v>0</v>
      </c>
      <c r="AR54" s="189">
        <f t="shared" si="72"/>
        <v>0</v>
      </c>
      <c r="AS54" s="189">
        <f t="shared" si="73"/>
        <v>0</v>
      </c>
      <c r="AT54" s="189">
        <f t="shared" si="52"/>
        <v>0</v>
      </c>
      <c r="AV54" s="189">
        <f t="shared" si="53"/>
        <v>1500</v>
      </c>
      <c r="AW54" s="189">
        <f t="shared" si="63"/>
        <v>75</v>
      </c>
      <c r="AY54" s="189">
        <f t="shared" si="58"/>
        <v>2000</v>
      </c>
      <c r="AZ54" s="189">
        <f t="shared" si="64"/>
        <v>100</v>
      </c>
      <c r="BB54" s="120">
        <f t="shared" si="36"/>
        <v>0</v>
      </c>
      <c r="BC54" s="189">
        <f t="shared" si="74"/>
        <v>0</v>
      </c>
      <c r="BD54" s="189">
        <f t="shared" si="38"/>
        <v>2000</v>
      </c>
      <c r="BE54" s="93"/>
    </row>
    <row r="55" spans="1:57" ht="24.95" customHeight="1" thickBot="1" x14ac:dyDescent="0.25">
      <c r="A55" s="74"/>
      <c r="B55" s="76"/>
      <c r="C55" s="76"/>
      <c r="D55" s="77"/>
      <c r="E55" s="78"/>
      <c r="F55" s="76"/>
      <c r="G55" s="79"/>
      <c r="H55" s="191"/>
      <c r="I55" s="192"/>
      <c r="J55" s="124" t="s">
        <v>60</v>
      </c>
      <c r="K55" s="178"/>
      <c r="L55" s="178"/>
      <c r="M55" s="179"/>
      <c r="N55" s="101" t="s">
        <v>61</v>
      </c>
      <c r="O55" s="102">
        <v>0</v>
      </c>
      <c r="P55" s="193">
        <f>P56</f>
        <v>2000</v>
      </c>
      <c r="Q55" s="193">
        <f t="shared" si="65"/>
        <v>2000</v>
      </c>
      <c r="R55" s="193">
        <f t="shared" si="65"/>
        <v>2000</v>
      </c>
      <c r="S55" s="193">
        <f>S56</f>
        <v>2000</v>
      </c>
      <c r="T55" s="193"/>
      <c r="U55" s="193">
        <f>U56</f>
        <v>0</v>
      </c>
      <c r="V55" s="193">
        <f t="shared" si="66"/>
        <v>0</v>
      </c>
      <c r="W55" s="193">
        <f t="shared" si="66"/>
        <v>500</v>
      </c>
      <c r="X55" s="193">
        <f t="shared" si="67"/>
        <v>500</v>
      </c>
      <c r="Y55" s="86">
        <f t="shared" si="60"/>
        <v>25</v>
      </c>
      <c r="AA55" s="193">
        <f>AA56</f>
        <v>0</v>
      </c>
      <c r="AB55" s="193">
        <f t="shared" si="68"/>
        <v>0</v>
      </c>
      <c r="AC55" s="193">
        <f t="shared" si="68"/>
        <v>0</v>
      </c>
      <c r="AD55" s="193">
        <f t="shared" si="69"/>
        <v>0</v>
      </c>
      <c r="AE55" s="170">
        <f t="shared" si="50"/>
        <v>0</v>
      </c>
      <c r="AG55" s="193">
        <f t="shared" si="75"/>
        <v>500</v>
      </c>
      <c r="AH55" s="193">
        <f t="shared" si="62"/>
        <v>25</v>
      </c>
      <c r="AJ55" s="193">
        <f>AJ56</f>
        <v>1000</v>
      </c>
      <c r="AK55" s="193">
        <f t="shared" si="70"/>
        <v>500</v>
      </c>
      <c r="AL55" s="193">
        <f t="shared" si="70"/>
        <v>0</v>
      </c>
      <c r="AM55" s="193">
        <f t="shared" si="71"/>
        <v>1500</v>
      </c>
      <c r="AN55" s="170">
        <f t="shared" si="51"/>
        <v>75</v>
      </c>
      <c r="AP55" s="193">
        <f>AP56</f>
        <v>0</v>
      </c>
      <c r="AQ55" s="193">
        <f t="shared" si="72"/>
        <v>0</v>
      </c>
      <c r="AR55" s="193">
        <f t="shared" si="72"/>
        <v>0</v>
      </c>
      <c r="AS55" s="193">
        <f t="shared" si="73"/>
        <v>0</v>
      </c>
      <c r="AT55" s="170">
        <f t="shared" si="52"/>
        <v>0</v>
      </c>
      <c r="AV55" s="193">
        <f t="shared" si="53"/>
        <v>1500</v>
      </c>
      <c r="AW55" s="86">
        <f t="shared" si="63"/>
        <v>75</v>
      </c>
      <c r="AY55" s="193">
        <f t="shared" si="58"/>
        <v>2000</v>
      </c>
      <c r="AZ55" s="193">
        <f t="shared" si="64"/>
        <v>100</v>
      </c>
      <c r="BB55" s="102">
        <f t="shared" si="36"/>
        <v>0</v>
      </c>
      <c r="BC55" s="193">
        <f t="shared" si="74"/>
        <v>0</v>
      </c>
      <c r="BD55" s="193">
        <f t="shared" si="38"/>
        <v>2000</v>
      </c>
      <c r="BE55" s="93"/>
    </row>
    <row r="56" spans="1:57" ht="24.95" customHeight="1" x14ac:dyDescent="0.2">
      <c r="A56" s="74"/>
      <c r="B56" s="76"/>
      <c r="C56" s="76"/>
      <c r="D56" s="77"/>
      <c r="E56" s="78"/>
      <c r="F56" s="76"/>
      <c r="G56" s="79"/>
      <c r="H56" s="80"/>
      <c r="I56" s="81"/>
      <c r="J56" s="78"/>
      <c r="K56" s="127">
        <v>1</v>
      </c>
      <c r="L56" s="83"/>
      <c r="M56" s="77"/>
      <c r="N56" s="128" t="s">
        <v>62</v>
      </c>
      <c r="O56" s="129">
        <v>0</v>
      </c>
      <c r="P56" s="117">
        <v>2000</v>
      </c>
      <c r="Q56" s="117">
        <v>2000</v>
      </c>
      <c r="R56" s="117">
        <v>2000</v>
      </c>
      <c r="S56" s="117">
        <v>2000</v>
      </c>
      <c r="T56" s="117"/>
      <c r="U56" s="117"/>
      <c r="V56" s="117"/>
      <c r="W56" s="117">
        <v>500</v>
      </c>
      <c r="X56" s="117">
        <f t="shared" si="67"/>
        <v>500</v>
      </c>
      <c r="Y56" s="86">
        <f t="shared" si="60"/>
        <v>25</v>
      </c>
      <c r="AA56" s="117"/>
      <c r="AB56" s="117"/>
      <c r="AC56" s="117"/>
      <c r="AD56" s="117">
        <f t="shared" si="69"/>
        <v>0</v>
      </c>
      <c r="AE56" s="170">
        <f t="shared" si="50"/>
        <v>0</v>
      </c>
      <c r="AG56" s="117">
        <f t="shared" si="75"/>
        <v>500</v>
      </c>
      <c r="AH56" s="117">
        <f t="shared" si="62"/>
        <v>25</v>
      </c>
      <c r="AJ56" s="117">
        <v>1000</v>
      </c>
      <c r="AK56" s="117">
        <v>500</v>
      </c>
      <c r="AL56" s="117"/>
      <c r="AM56" s="117">
        <f t="shared" si="71"/>
        <v>1500</v>
      </c>
      <c r="AN56" s="170">
        <f t="shared" si="51"/>
        <v>75</v>
      </c>
      <c r="AP56" s="117"/>
      <c r="AQ56" s="117"/>
      <c r="AR56" s="117"/>
      <c r="AS56" s="117">
        <f t="shared" si="73"/>
        <v>0</v>
      </c>
      <c r="AT56" s="170">
        <f t="shared" si="52"/>
        <v>0</v>
      </c>
      <c r="AV56" s="117">
        <f t="shared" si="53"/>
        <v>1500</v>
      </c>
      <c r="AW56" s="86">
        <f t="shared" si="63"/>
        <v>75</v>
      </c>
      <c r="AY56" s="117">
        <f t="shared" si="58"/>
        <v>2000</v>
      </c>
      <c r="AZ56" s="117">
        <f t="shared" si="64"/>
        <v>100</v>
      </c>
      <c r="BB56" s="117">
        <f t="shared" si="36"/>
        <v>0</v>
      </c>
      <c r="BC56" s="117">
        <f t="shared" si="74"/>
        <v>0</v>
      </c>
      <c r="BD56" s="117">
        <f t="shared" si="38"/>
        <v>2000</v>
      </c>
      <c r="BE56" s="93"/>
    </row>
    <row r="57" spans="1:57" ht="24.95" customHeight="1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  <row r="225" spans="16:56" x14ac:dyDescent="0.2"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6"/>
    </row>
    <row r="226" spans="16:56" x14ac:dyDescent="0.2"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6"/>
    </row>
    <row r="227" spans="16:56" x14ac:dyDescent="0.2"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6"/>
    </row>
    <row r="228" spans="16:56" x14ac:dyDescent="0.2"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6"/>
    </row>
    <row r="229" spans="16:56" x14ac:dyDescent="0.2"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6"/>
    </row>
    <row r="230" spans="16:56" x14ac:dyDescent="0.2"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6"/>
    </row>
    <row r="231" spans="16:56" x14ac:dyDescent="0.2"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6"/>
    </row>
    <row r="232" spans="16:56" x14ac:dyDescent="0.2"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6"/>
    </row>
    <row r="233" spans="16:56" x14ac:dyDescent="0.2"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6"/>
    </row>
    <row r="234" spans="16:56" x14ac:dyDescent="0.2"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6"/>
    </row>
    <row r="235" spans="16:56" x14ac:dyDescent="0.2"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6"/>
    </row>
    <row r="236" spans="16:56" x14ac:dyDescent="0.2"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6"/>
    </row>
    <row r="237" spans="16:56" x14ac:dyDescent="0.2"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6"/>
    </row>
    <row r="238" spans="16:56" x14ac:dyDescent="0.2"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6"/>
    </row>
    <row r="239" spans="16:56" x14ac:dyDescent="0.2"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6"/>
    </row>
    <row r="240" spans="16:56" x14ac:dyDescent="0.2"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6"/>
    </row>
    <row r="241" spans="16:56" x14ac:dyDescent="0.2"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6"/>
    </row>
    <row r="242" spans="16:56" x14ac:dyDescent="0.2"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6"/>
    </row>
    <row r="243" spans="16:56" x14ac:dyDescent="0.2"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6"/>
    </row>
    <row r="244" spans="16:56" x14ac:dyDescent="0.2"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6"/>
    </row>
    <row r="245" spans="16:56" x14ac:dyDescent="0.2"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6"/>
    </row>
    <row r="246" spans="16:56" x14ac:dyDescent="0.2"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6"/>
    </row>
    <row r="247" spans="16:56" x14ac:dyDescent="0.2"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6"/>
    </row>
    <row r="248" spans="16:56" x14ac:dyDescent="0.2"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6"/>
    </row>
    <row r="249" spans="16:56" x14ac:dyDescent="0.2"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6"/>
    </row>
    <row r="250" spans="16:56" x14ac:dyDescent="0.2"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6"/>
    </row>
    <row r="251" spans="16:56" x14ac:dyDescent="0.2"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6"/>
    </row>
    <row r="252" spans="16:56" x14ac:dyDescent="0.2"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6"/>
    </row>
    <row r="253" spans="16:56" x14ac:dyDescent="0.2"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6"/>
    </row>
    <row r="254" spans="16:56" x14ac:dyDescent="0.2"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6"/>
    </row>
    <row r="255" spans="16:56" x14ac:dyDescent="0.2"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6"/>
    </row>
    <row r="256" spans="16:56" x14ac:dyDescent="0.2"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6"/>
    </row>
    <row r="257" spans="16:56" x14ac:dyDescent="0.2"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6"/>
    </row>
    <row r="258" spans="16:56" x14ac:dyDescent="0.2"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6"/>
    </row>
    <row r="259" spans="16:56" x14ac:dyDescent="0.2"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6"/>
    </row>
    <row r="260" spans="16:56" x14ac:dyDescent="0.2"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6"/>
    </row>
    <row r="261" spans="16:56" x14ac:dyDescent="0.2"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6"/>
    </row>
    <row r="262" spans="16:56" x14ac:dyDescent="0.2"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6"/>
    </row>
    <row r="263" spans="16:56" x14ac:dyDescent="0.2"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6"/>
    </row>
    <row r="264" spans="16:56" x14ac:dyDescent="0.2"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6"/>
    </row>
    <row r="265" spans="16:56" x14ac:dyDescent="0.2"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6"/>
    </row>
    <row r="266" spans="16:56" x14ac:dyDescent="0.2"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6"/>
    </row>
    <row r="267" spans="16:56" x14ac:dyDescent="0.2"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6"/>
    </row>
    <row r="268" spans="16:56" x14ac:dyDescent="0.2"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6"/>
    </row>
    <row r="269" spans="16:56" x14ac:dyDescent="0.2"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6"/>
    </row>
    <row r="270" spans="16:56" x14ac:dyDescent="0.2"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6"/>
    </row>
    <row r="271" spans="16:56" x14ac:dyDescent="0.2"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6"/>
    </row>
    <row r="272" spans="16:56" x14ac:dyDescent="0.2"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6"/>
    </row>
    <row r="273" spans="16:56" x14ac:dyDescent="0.2"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6"/>
    </row>
    <row r="274" spans="16:56" x14ac:dyDescent="0.2"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6"/>
    </row>
    <row r="275" spans="16:56" x14ac:dyDescent="0.2"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6"/>
    </row>
    <row r="276" spans="16:56" x14ac:dyDescent="0.2"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6"/>
    </row>
    <row r="277" spans="16:56" x14ac:dyDescent="0.2"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6"/>
    </row>
    <row r="278" spans="16:56" x14ac:dyDescent="0.2"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6"/>
    </row>
    <row r="279" spans="16:56" x14ac:dyDescent="0.2"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6"/>
    </row>
    <row r="280" spans="16:56" x14ac:dyDescent="0.2"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6"/>
    </row>
    <row r="281" spans="16:56" x14ac:dyDescent="0.2"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6"/>
    </row>
    <row r="282" spans="16:56" x14ac:dyDescent="0.2"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6"/>
    </row>
    <row r="283" spans="16:56" x14ac:dyDescent="0.2"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6"/>
    </row>
    <row r="284" spans="16:56" x14ac:dyDescent="0.2"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6"/>
    </row>
    <row r="285" spans="16:56" x14ac:dyDescent="0.2"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6"/>
    </row>
    <row r="286" spans="16:56" x14ac:dyDescent="0.2"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6"/>
    </row>
    <row r="287" spans="16:56" x14ac:dyDescent="0.2"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6"/>
    </row>
    <row r="288" spans="16:56" x14ac:dyDescent="0.2"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6"/>
    </row>
    <row r="289" spans="16:56" x14ac:dyDescent="0.2"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6"/>
    </row>
    <row r="290" spans="16:56" x14ac:dyDescent="0.2"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6"/>
    </row>
  </sheetData>
  <mergeCells count="35">
    <mergeCell ref="BB8:BC9"/>
    <mergeCell ref="P9:P10"/>
    <mergeCell ref="Q9:Q10"/>
    <mergeCell ref="R9:R10"/>
    <mergeCell ref="E5:N5"/>
    <mergeCell ref="AG8:AH9"/>
    <mergeCell ref="AJ8:AJ10"/>
    <mergeCell ref="AK8:AK10"/>
    <mergeCell ref="AL8:AL10"/>
    <mergeCell ref="AM8:AN9"/>
    <mergeCell ref="X8:Y9"/>
    <mergeCell ref="AA8:AA10"/>
    <mergeCell ref="AB8:AB10"/>
    <mergeCell ref="AC8:AC10"/>
    <mergeCell ref="AD8:AE9"/>
    <mergeCell ref="AP8:AP10"/>
    <mergeCell ref="A1:S1"/>
    <mergeCell ref="A2:S2"/>
    <mergeCell ref="U8:U10"/>
    <mergeCell ref="V8:V10"/>
    <mergeCell ref="W8:W10"/>
    <mergeCell ref="A3:S3"/>
    <mergeCell ref="A7:S7"/>
    <mergeCell ref="A8:D9"/>
    <mergeCell ref="E8:H9"/>
    <mergeCell ref="I8:I10"/>
    <mergeCell ref="J8:M9"/>
    <mergeCell ref="N8:N10"/>
    <mergeCell ref="Q8:R8"/>
    <mergeCell ref="S8:S10"/>
    <mergeCell ref="AQ8:AQ10"/>
    <mergeCell ref="AR8:AR10"/>
    <mergeCell ref="AS8:AT9"/>
    <mergeCell ref="AV8:AW9"/>
    <mergeCell ref="AY8:AZ9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24"/>
  <sheetViews>
    <sheetView zoomScale="85" workbookViewId="0">
      <pane xSplit="17" ySplit="13" topLeftCell="S20" activePane="bottomRight" state="frozen"/>
      <selection activeCell="E26" sqref="E26"/>
      <selection pane="topRight" activeCell="E26" sqref="E26"/>
      <selection pane="bottomLeft" activeCell="E26" sqref="E26"/>
      <selection pane="bottomRight" activeCell="B27" sqref="B27"/>
    </sheetView>
  </sheetViews>
  <sheetFormatPr defaultRowHeight="12.75" x14ac:dyDescent="0.2"/>
  <cols>
    <col min="1" max="3" width="4" style="38" customWidth="1"/>
    <col min="4" max="4" width="6" style="38" customWidth="1"/>
    <col min="5" max="8" width="4" style="38" customWidth="1"/>
    <col min="9" max="9" width="6" style="38" customWidth="1"/>
    <col min="10" max="11" width="4" style="38" customWidth="1"/>
    <col min="12" max="13" width="5" style="38" customWidth="1"/>
    <col min="14" max="14" width="47.7109375" style="38" customWidth="1"/>
    <col min="15" max="15" width="16" style="38" hidden="1" customWidth="1"/>
    <col min="16" max="16" width="14.5703125" style="36" hidden="1" customWidth="1"/>
    <col min="17" max="18" width="17.140625" style="36" hidden="1" customWidth="1"/>
    <col min="19" max="19" width="16.85546875" style="36" customWidth="1"/>
    <col min="20" max="20" width="3.28515625" style="36" customWidth="1"/>
    <col min="21" max="21" width="14.5703125" style="36" customWidth="1"/>
    <col min="22" max="22" width="12.85546875" style="36" customWidth="1"/>
    <col min="23" max="23" width="13.7109375" style="36" customWidth="1"/>
    <col min="24" max="24" width="14.28515625" style="36" customWidth="1"/>
    <col min="25" max="25" width="8.28515625" style="36" customWidth="1"/>
    <col min="26" max="26" width="3.42578125" style="36" customWidth="1"/>
    <col min="27" max="27" width="13" style="36" customWidth="1"/>
    <col min="28" max="29" width="14.5703125" style="36" customWidth="1"/>
    <col min="30" max="30" width="14" style="36" customWidth="1"/>
    <col min="31" max="31" width="8.28515625" style="36" customWidth="1"/>
    <col min="32" max="32" width="3.7109375" style="36" customWidth="1"/>
    <col min="33" max="33" width="13.5703125" style="36" customWidth="1"/>
    <col min="34" max="34" width="7.28515625" style="36" customWidth="1"/>
    <col min="35" max="35" width="5.140625" style="36" customWidth="1"/>
    <col min="36" max="36" width="11" style="36" customWidth="1"/>
    <col min="37" max="37" width="14.5703125" style="36" customWidth="1"/>
    <col min="38" max="38" width="13.85546875" style="36" customWidth="1"/>
    <col min="39" max="39" width="13.5703125" style="36" customWidth="1"/>
    <col min="40" max="40" width="7.5703125" style="36" customWidth="1"/>
    <col min="41" max="41" width="3.5703125" style="36" customWidth="1"/>
    <col min="42" max="42" width="12" style="36" customWidth="1"/>
    <col min="43" max="43" width="12.42578125" style="36" customWidth="1"/>
    <col min="44" max="44" width="14.5703125" style="36" customWidth="1"/>
    <col min="45" max="45" width="14" style="36" customWidth="1"/>
    <col min="46" max="46" width="5.7109375" style="36" customWidth="1"/>
    <col min="47" max="47" width="3.42578125" style="36" customWidth="1"/>
    <col min="48" max="48" width="14.85546875" style="36" customWidth="1"/>
    <col min="49" max="49" width="5.42578125" style="36" customWidth="1"/>
    <col min="50" max="50" width="3.28515625" style="36" customWidth="1"/>
    <col min="51" max="51" width="14.5703125" style="36" customWidth="1"/>
    <col min="52" max="52" width="6.28515625" style="36" customWidth="1"/>
    <col min="53" max="53" width="3.140625" style="36" customWidth="1"/>
    <col min="54" max="54" width="14.85546875" style="36" hidden="1" customWidth="1"/>
    <col min="55" max="55" width="11.7109375" style="36" hidden="1" customWidth="1"/>
    <col min="56" max="56" width="19.42578125" style="37" hidden="1" customWidth="1"/>
    <col min="57" max="256" width="9.140625" style="38"/>
    <col min="257" max="264" width="4" style="38" customWidth="1"/>
    <col min="265" max="265" width="6" style="38" customWidth="1"/>
    <col min="266" max="267" width="4" style="38" customWidth="1"/>
    <col min="268" max="269" width="5" style="38" customWidth="1"/>
    <col min="270" max="270" width="47.7109375" style="38" customWidth="1"/>
    <col min="271" max="274" width="0" style="38" hidden="1" customWidth="1"/>
    <col min="275" max="275" width="16.85546875" style="38" customWidth="1"/>
    <col min="276" max="276" width="1.7109375" style="38" customWidth="1"/>
    <col min="277" max="279" width="14.5703125" style="38" customWidth="1"/>
    <col min="280" max="280" width="18.42578125" style="38" customWidth="1"/>
    <col min="281" max="281" width="12.85546875" style="38" customWidth="1"/>
    <col min="282" max="282" width="1.7109375" style="38" customWidth="1"/>
    <col min="283" max="285" width="14.5703125" style="38" customWidth="1"/>
    <col min="286" max="286" width="18.42578125" style="38" customWidth="1"/>
    <col min="287" max="287" width="11.7109375" style="38" customWidth="1"/>
    <col min="288" max="288" width="2.42578125" style="38" customWidth="1"/>
    <col min="289" max="289" width="17" style="38" customWidth="1"/>
    <col min="290" max="290" width="11.7109375" style="38" customWidth="1"/>
    <col min="291" max="291" width="3" style="38" customWidth="1"/>
    <col min="292" max="294" width="14.5703125" style="38" customWidth="1"/>
    <col min="295" max="295" width="18.42578125" style="38" customWidth="1"/>
    <col min="296" max="296" width="11.7109375" style="38" customWidth="1"/>
    <col min="297" max="297" width="2.42578125" style="38" customWidth="1"/>
    <col min="298" max="300" width="14.5703125" style="38" customWidth="1"/>
    <col min="301" max="301" width="18.42578125" style="38" customWidth="1"/>
    <col min="302" max="302" width="11.7109375" style="38" customWidth="1"/>
    <col min="303" max="303" width="1.85546875" style="38" customWidth="1"/>
    <col min="304" max="304" width="14.85546875" style="38" customWidth="1"/>
    <col min="305" max="305" width="11.7109375" style="38" customWidth="1"/>
    <col min="306" max="306" width="3.28515625" style="38" customWidth="1"/>
    <col min="307" max="307" width="14.5703125" style="38" customWidth="1"/>
    <col min="308" max="308" width="11.7109375" style="38" customWidth="1"/>
    <col min="309" max="309" width="3.140625" style="38" customWidth="1"/>
    <col min="310" max="312" width="0" style="38" hidden="1" customWidth="1"/>
    <col min="313" max="512" width="9.140625" style="38"/>
    <col min="513" max="520" width="4" style="38" customWidth="1"/>
    <col min="521" max="521" width="6" style="38" customWidth="1"/>
    <col min="522" max="523" width="4" style="38" customWidth="1"/>
    <col min="524" max="525" width="5" style="38" customWidth="1"/>
    <col min="526" max="526" width="47.7109375" style="38" customWidth="1"/>
    <col min="527" max="530" width="0" style="38" hidden="1" customWidth="1"/>
    <col min="531" max="531" width="16.85546875" style="38" customWidth="1"/>
    <col min="532" max="532" width="1.7109375" style="38" customWidth="1"/>
    <col min="533" max="535" width="14.5703125" style="38" customWidth="1"/>
    <col min="536" max="536" width="18.42578125" style="38" customWidth="1"/>
    <col min="537" max="537" width="12.85546875" style="38" customWidth="1"/>
    <col min="538" max="538" width="1.7109375" style="38" customWidth="1"/>
    <col min="539" max="541" width="14.5703125" style="38" customWidth="1"/>
    <col min="542" max="542" width="18.42578125" style="38" customWidth="1"/>
    <col min="543" max="543" width="11.7109375" style="38" customWidth="1"/>
    <col min="544" max="544" width="2.42578125" style="38" customWidth="1"/>
    <col min="545" max="545" width="17" style="38" customWidth="1"/>
    <col min="546" max="546" width="11.7109375" style="38" customWidth="1"/>
    <col min="547" max="547" width="3" style="38" customWidth="1"/>
    <col min="548" max="550" width="14.5703125" style="38" customWidth="1"/>
    <col min="551" max="551" width="18.42578125" style="38" customWidth="1"/>
    <col min="552" max="552" width="11.7109375" style="38" customWidth="1"/>
    <col min="553" max="553" width="2.42578125" style="38" customWidth="1"/>
    <col min="554" max="556" width="14.5703125" style="38" customWidth="1"/>
    <col min="557" max="557" width="18.42578125" style="38" customWidth="1"/>
    <col min="558" max="558" width="11.7109375" style="38" customWidth="1"/>
    <col min="559" max="559" width="1.85546875" style="38" customWidth="1"/>
    <col min="560" max="560" width="14.85546875" style="38" customWidth="1"/>
    <col min="561" max="561" width="11.7109375" style="38" customWidth="1"/>
    <col min="562" max="562" width="3.28515625" style="38" customWidth="1"/>
    <col min="563" max="563" width="14.5703125" style="38" customWidth="1"/>
    <col min="564" max="564" width="11.7109375" style="38" customWidth="1"/>
    <col min="565" max="565" width="3.140625" style="38" customWidth="1"/>
    <col min="566" max="568" width="0" style="38" hidden="1" customWidth="1"/>
    <col min="569" max="768" width="9.140625" style="38"/>
    <col min="769" max="776" width="4" style="38" customWidth="1"/>
    <col min="777" max="777" width="6" style="38" customWidth="1"/>
    <col min="778" max="779" width="4" style="38" customWidth="1"/>
    <col min="780" max="781" width="5" style="38" customWidth="1"/>
    <col min="782" max="782" width="47.7109375" style="38" customWidth="1"/>
    <col min="783" max="786" width="0" style="38" hidden="1" customWidth="1"/>
    <col min="787" max="787" width="16.85546875" style="38" customWidth="1"/>
    <col min="788" max="788" width="1.7109375" style="38" customWidth="1"/>
    <col min="789" max="791" width="14.5703125" style="38" customWidth="1"/>
    <col min="792" max="792" width="18.42578125" style="38" customWidth="1"/>
    <col min="793" max="793" width="12.85546875" style="38" customWidth="1"/>
    <col min="794" max="794" width="1.7109375" style="38" customWidth="1"/>
    <col min="795" max="797" width="14.5703125" style="38" customWidth="1"/>
    <col min="798" max="798" width="18.42578125" style="38" customWidth="1"/>
    <col min="799" max="799" width="11.7109375" style="38" customWidth="1"/>
    <col min="800" max="800" width="2.42578125" style="38" customWidth="1"/>
    <col min="801" max="801" width="17" style="38" customWidth="1"/>
    <col min="802" max="802" width="11.7109375" style="38" customWidth="1"/>
    <col min="803" max="803" width="3" style="38" customWidth="1"/>
    <col min="804" max="806" width="14.5703125" style="38" customWidth="1"/>
    <col min="807" max="807" width="18.42578125" style="38" customWidth="1"/>
    <col min="808" max="808" width="11.7109375" style="38" customWidth="1"/>
    <col min="809" max="809" width="2.42578125" style="38" customWidth="1"/>
    <col min="810" max="812" width="14.5703125" style="38" customWidth="1"/>
    <col min="813" max="813" width="18.42578125" style="38" customWidth="1"/>
    <col min="814" max="814" width="11.7109375" style="38" customWidth="1"/>
    <col min="815" max="815" width="1.85546875" style="38" customWidth="1"/>
    <col min="816" max="816" width="14.85546875" style="38" customWidth="1"/>
    <col min="817" max="817" width="11.7109375" style="38" customWidth="1"/>
    <col min="818" max="818" width="3.28515625" style="38" customWidth="1"/>
    <col min="819" max="819" width="14.5703125" style="38" customWidth="1"/>
    <col min="820" max="820" width="11.7109375" style="38" customWidth="1"/>
    <col min="821" max="821" width="3.140625" style="38" customWidth="1"/>
    <col min="822" max="824" width="0" style="38" hidden="1" customWidth="1"/>
    <col min="825" max="1024" width="9.140625" style="38"/>
    <col min="1025" max="1032" width="4" style="38" customWidth="1"/>
    <col min="1033" max="1033" width="6" style="38" customWidth="1"/>
    <col min="1034" max="1035" width="4" style="38" customWidth="1"/>
    <col min="1036" max="1037" width="5" style="38" customWidth="1"/>
    <col min="1038" max="1038" width="47.7109375" style="38" customWidth="1"/>
    <col min="1039" max="1042" width="0" style="38" hidden="1" customWidth="1"/>
    <col min="1043" max="1043" width="16.85546875" style="38" customWidth="1"/>
    <col min="1044" max="1044" width="1.7109375" style="38" customWidth="1"/>
    <col min="1045" max="1047" width="14.5703125" style="38" customWidth="1"/>
    <col min="1048" max="1048" width="18.42578125" style="38" customWidth="1"/>
    <col min="1049" max="1049" width="12.85546875" style="38" customWidth="1"/>
    <col min="1050" max="1050" width="1.7109375" style="38" customWidth="1"/>
    <col min="1051" max="1053" width="14.5703125" style="38" customWidth="1"/>
    <col min="1054" max="1054" width="18.42578125" style="38" customWidth="1"/>
    <col min="1055" max="1055" width="11.7109375" style="38" customWidth="1"/>
    <col min="1056" max="1056" width="2.42578125" style="38" customWidth="1"/>
    <col min="1057" max="1057" width="17" style="38" customWidth="1"/>
    <col min="1058" max="1058" width="11.7109375" style="38" customWidth="1"/>
    <col min="1059" max="1059" width="3" style="38" customWidth="1"/>
    <col min="1060" max="1062" width="14.5703125" style="38" customWidth="1"/>
    <col min="1063" max="1063" width="18.42578125" style="38" customWidth="1"/>
    <col min="1064" max="1064" width="11.7109375" style="38" customWidth="1"/>
    <col min="1065" max="1065" width="2.42578125" style="38" customWidth="1"/>
    <col min="1066" max="1068" width="14.5703125" style="38" customWidth="1"/>
    <col min="1069" max="1069" width="18.42578125" style="38" customWidth="1"/>
    <col min="1070" max="1070" width="11.7109375" style="38" customWidth="1"/>
    <col min="1071" max="1071" width="1.85546875" style="38" customWidth="1"/>
    <col min="1072" max="1072" width="14.85546875" style="38" customWidth="1"/>
    <col min="1073" max="1073" width="11.7109375" style="38" customWidth="1"/>
    <col min="1074" max="1074" width="3.28515625" style="38" customWidth="1"/>
    <col min="1075" max="1075" width="14.5703125" style="38" customWidth="1"/>
    <col min="1076" max="1076" width="11.7109375" style="38" customWidth="1"/>
    <col min="1077" max="1077" width="3.140625" style="38" customWidth="1"/>
    <col min="1078" max="1080" width="0" style="38" hidden="1" customWidth="1"/>
    <col min="1081" max="1280" width="9.140625" style="38"/>
    <col min="1281" max="1288" width="4" style="38" customWidth="1"/>
    <col min="1289" max="1289" width="6" style="38" customWidth="1"/>
    <col min="1290" max="1291" width="4" style="38" customWidth="1"/>
    <col min="1292" max="1293" width="5" style="38" customWidth="1"/>
    <col min="1294" max="1294" width="47.7109375" style="38" customWidth="1"/>
    <col min="1295" max="1298" width="0" style="38" hidden="1" customWidth="1"/>
    <col min="1299" max="1299" width="16.85546875" style="38" customWidth="1"/>
    <col min="1300" max="1300" width="1.7109375" style="38" customWidth="1"/>
    <col min="1301" max="1303" width="14.5703125" style="38" customWidth="1"/>
    <col min="1304" max="1304" width="18.42578125" style="38" customWidth="1"/>
    <col min="1305" max="1305" width="12.85546875" style="38" customWidth="1"/>
    <col min="1306" max="1306" width="1.7109375" style="38" customWidth="1"/>
    <col min="1307" max="1309" width="14.5703125" style="38" customWidth="1"/>
    <col min="1310" max="1310" width="18.42578125" style="38" customWidth="1"/>
    <col min="1311" max="1311" width="11.7109375" style="38" customWidth="1"/>
    <col min="1312" max="1312" width="2.42578125" style="38" customWidth="1"/>
    <col min="1313" max="1313" width="17" style="38" customWidth="1"/>
    <col min="1314" max="1314" width="11.7109375" style="38" customWidth="1"/>
    <col min="1315" max="1315" width="3" style="38" customWidth="1"/>
    <col min="1316" max="1318" width="14.5703125" style="38" customWidth="1"/>
    <col min="1319" max="1319" width="18.42578125" style="38" customWidth="1"/>
    <col min="1320" max="1320" width="11.7109375" style="38" customWidth="1"/>
    <col min="1321" max="1321" width="2.42578125" style="38" customWidth="1"/>
    <col min="1322" max="1324" width="14.5703125" style="38" customWidth="1"/>
    <col min="1325" max="1325" width="18.42578125" style="38" customWidth="1"/>
    <col min="1326" max="1326" width="11.7109375" style="38" customWidth="1"/>
    <col min="1327" max="1327" width="1.85546875" style="38" customWidth="1"/>
    <col min="1328" max="1328" width="14.85546875" style="38" customWidth="1"/>
    <col min="1329" max="1329" width="11.7109375" style="38" customWidth="1"/>
    <col min="1330" max="1330" width="3.28515625" style="38" customWidth="1"/>
    <col min="1331" max="1331" width="14.5703125" style="38" customWidth="1"/>
    <col min="1332" max="1332" width="11.7109375" style="38" customWidth="1"/>
    <col min="1333" max="1333" width="3.140625" style="38" customWidth="1"/>
    <col min="1334" max="1336" width="0" style="38" hidden="1" customWidth="1"/>
    <col min="1337" max="1536" width="9.140625" style="38"/>
    <col min="1537" max="1544" width="4" style="38" customWidth="1"/>
    <col min="1545" max="1545" width="6" style="38" customWidth="1"/>
    <col min="1546" max="1547" width="4" style="38" customWidth="1"/>
    <col min="1548" max="1549" width="5" style="38" customWidth="1"/>
    <col min="1550" max="1550" width="47.7109375" style="38" customWidth="1"/>
    <col min="1551" max="1554" width="0" style="38" hidden="1" customWidth="1"/>
    <col min="1555" max="1555" width="16.85546875" style="38" customWidth="1"/>
    <col min="1556" max="1556" width="1.7109375" style="38" customWidth="1"/>
    <col min="1557" max="1559" width="14.5703125" style="38" customWidth="1"/>
    <col min="1560" max="1560" width="18.42578125" style="38" customWidth="1"/>
    <col min="1561" max="1561" width="12.85546875" style="38" customWidth="1"/>
    <col min="1562" max="1562" width="1.7109375" style="38" customWidth="1"/>
    <col min="1563" max="1565" width="14.5703125" style="38" customWidth="1"/>
    <col min="1566" max="1566" width="18.42578125" style="38" customWidth="1"/>
    <col min="1567" max="1567" width="11.7109375" style="38" customWidth="1"/>
    <col min="1568" max="1568" width="2.42578125" style="38" customWidth="1"/>
    <col min="1569" max="1569" width="17" style="38" customWidth="1"/>
    <col min="1570" max="1570" width="11.7109375" style="38" customWidth="1"/>
    <col min="1571" max="1571" width="3" style="38" customWidth="1"/>
    <col min="1572" max="1574" width="14.5703125" style="38" customWidth="1"/>
    <col min="1575" max="1575" width="18.42578125" style="38" customWidth="1"/>
    <col min="1576" max="1576" width="11.7109375" style="38" customWidth="1"/>
    <col min="1577" max="1577" width="2.42578125" style="38" customWidth="1"/>
    <col min="1578" max="1580" width="14.5703125" style="38" customWidth="1"/>
    <col min="1581" max="1581" width="18.42578125" style="38" customWidth="1"/>
    <col min="1582" max="1582" width="11.7109375" style="38" customWidth="1"/>
    <col min="1583" max="1583" width="1.85546875" style="38" customWidth="1"/>
    <col min="1584" max="1584" width="14.85546875" style="38" customWidth="1"/>
    <col min="1585" max="1585" width="11.7109375" style="38" customWidth="1"/>
    <col min="1586" max="1586" width="3.28515625" style="38" customWidth="1"/>
    <col min="1587" max="1587" width="14.5703125" style="38" customWidth="1"/>
    <col min="1588" max="1588" width="11.7109375" style="38" customWidth="1"/>
    <col min="1589" max="1589" width="3.140625" style="38" customWidth="1"/>
    <col min="1590" max="1592" width="0" style="38" hidden="1" customWidth="1"/>
    <col min="1593" max="1792" width="9.140625" style="38"/>
    <col min="1793" max="1800" width="4" style="38" customWidth="1"/>
    <col min="1801" max="1801" width="6" style="38" customWidth="1"/>
    <col min="1802" max="1803" width="4" style="38" customWidth="1"/>
    <col min="1804" max="1805" width="5" style="38" customWidth="1"/>
    <col min="1806" max="1806" width="47.7109375" style="38" customWidth="1"/>
    <col min="1807" max="1810" width="0" style="38" hidden="1" customWidth="1"/>
    <col min="1811" max="1811" width="16.85546875" style="38" customWidth="1"/>
    <col min="1812" max="1812" width="1.7109375" style="38" customWidth="1"/>
    <col min="1813" max="1815" width="14.5703125" style="38" customWidth="1"/>
    <col min="1816" max="1816" width="18.42578125" style="38" customWidth="1"/>
    <col min="1817" max="1817" width="12.85546875" style="38" customWidth="1"/>
    <col min="1818" max="1818" width="1.7109375" style="38" customWidth="1"/>
    <col min="1819" max="1821" width="14.5703125" style="38" customWidth="1"/>
    <col min="1822" max="1822" width="18.42578125" style="38" customWidth="1"/>
    <col min="1823" max="1823" width="11.7109375" style="38" customWidth="1"/>
    <col min="1824" max="1824" width="2.42578125" style="38" customWidth="1"/>
    <col min="1825" max="1825" width="17" style="38" customWidth="1"/>
    <col min="1826" max="1826" width="11.7109375" style="38" customWidth="1"/>
    <col min="1827" max="1827" width="3" style="38" customWidth="1"/>
    <col min="1828" max="1830" width="14.5703125" style="38" customWidth="1"/>
    <col min="1831" max="1831" width="18.42578125" style="38" customWidth="1"/>
    <col min="1832" max="1832" width="11.7109375" style="38" customWidth="1"/>
    <col min="1833" max="1833" width="2.42578125" style="38" customWidth="1"/>
    <col min="1834" max="1836" width="14.5703125" style="38" customWidth="1"/>
    <col min="1837" max="1837" width="18.42578125" style="38" customWidth="1"/>
    <col min="1838" max="1838" width="11.7109375" style="38" customWidth="1"/>
    <col min="1839" max="1839" width="1.85546875" style="38" customWidth="1"/>
    <col min="1840" max="1840" width="14.85546875" style="38" customWidth="1"/>
    <col min="1841" max="1841" width="11.7109375" style="38" customWidth="1"/>
    <col min="1842" max="1842" width="3.28515625" style="38" customWidth="1"/>
    <col min="1843" max="1843" width="14.5703125" style="38" customWidth="1"/>
    <col min="1844" max="1844" width="11.7109375" style="38" customWidth="1"/>
    <col min="1845" max="1845" width="3.140625" style="38" customWidth="1"/>
    <col min="1846" max="1848" width="0" style="38" hidden="1" customWidth="1"/>
    <col min="1849" max="2048" width="9.140625" style="38"/>
    <col min="2049" max="2056" width="4" style="38" customWidth="1"/>
    <col min="2057" max="2057" width="6" style="38" customWidth="1"/>
    <col min="2058" max="2059" width="4" style="38" customWidth="1"/>
    <col min="2060" max="2061" width="5" style="38" customWidth="1"/>
    <col min="2062" max="2062" width="47.7109375" style="38" customWidth="1"/>
    <col min="2063" max="2066" width="0" style="38" hidden="1" customWidth="1"/>
    <col min="2067" max="2067" width="16.85546875" style="38" customWidth="1"/>
    <col min="2068" max="2068" width="1.7109375" style="38" customWidth="1"/>
    <col min="2069" max="2071" width="14.5703125" style="38" customWidth="1"/>
    <col min="2072" max="2072" width="18.42578125" style="38" customWidth="1"/>
    <col min="2073" max="2073" width="12.85546875" style="38" customWidth="1"/>
    <col min="2074" max="2074" width="1.7109375" style="38" customWidth="1"/>
    <col min="2075" max="2077" width="14.5703125" style="38" customWidth="1"/>
    <col min="2078" max="2078" width="18.42578125" style="38" customWidth="1"/>
    <col min="2079" max="2079" width="11.7109375" style="38" customWidth="1"/>
    <col min="2080" max="2080" width="2.42578125" style="38" customWidth="1"/>
    <col min="2081" max="2081" width="17" style="38" customWidth="1"/>
    <col min="2082" max="2082" width="11.7109375" style="38" customWidth="1"/>
    <col min="2083" max="2083" width="3" style="38" customWidth="1"/>
    <col min="2084" max="2086" width="14.5703125" style="38" customWidth="1"/>
    <col min="2087" max="2087" width="18.42578125" style="38" customWidth="1"/>
    <col min="2088" max="2088" width="11.7109375" style="38" customWidth="1"/>
    <col min="2089" max="2089" width="2.42578125" style="38" customWidth="1"/>
    <col min="2090" max="2092" width="14.5703125" style="38" customWidth="1"/>
    <col min="2093" max="2093" width="18.42578125" style="38" customWidth="1"/>
    <col min="2094" max="2094" width="11.7109375" style="38" customWidth="1"/>
    <col min="2095" max="2095" width="1.85546875" style="38" customWidth="1"/>
    <col min="2096" max="2096" width="14.85546875" style="38" customWidth="1"/>
    <col min="2097" max="2097" width="11.7109375" style="38" customWidth="1"/>
    <col min="2098" max="2098" width="3.28515625" style="38" customWidth="1"/>
    <col min="2099" max="2099" width="14.5703125" style="38" customWidth="1"/>
    <col min="2100" max="2100" width="11.7109375" style="38" customWidth="1"/>
    <col min="2101" max="2101" width="3.140625" style="38" customWidth="1"/>
    <col min="2102" max="2104" width="0" style="38" hidden="1" customWidth="1"/>
    <col min="2105" max="2304" width="9.140625" style="38"/>
    <col min="2305" max="2312" width="4" style="38" customWidth="1"/>
    <col min="2313" max="2313" width="6" style="38" customWidth="1"/>
    <col min="2314" max="2315" width="4" style="38" customWidth="1"/>
    <col min="2316" max="2317" width="5" style="38" customWidth="1"/>
    <col min="2318" max="2318" width="47.7109375" style="38" customWidth="1"/>
    <col min="2319" max="2322" width="0" style="38" hidden="1" customWidth="1"/>
    <col min="2323" max="2323" width="16.85546875" style="38" customWidth="1"/>
    <col min="2324" max="2324" width="1.7109375" style="38" customWidth="1"/>
    <col min="2325" max="2327" width="14.5703125" style="38" customWidth="1"/>
    <col min="2328" max="2328" width="18.42578125" style="38" customWidth="1"/>
    <col min="2329" max="2329" width="12.85546875" style="38" customWidth="1"/>
    <col min="2330" max="2330" width="1.7109375" style="38" customWidth="1"/>
    <col min="2331" max="2333" width="14.5703125" style="38" customWidth="1"/>
    <col min="2334" max="2334" width="18.42578125" style="38" customWidth="1"/>
    <col min="2335" max="2335" width="11.7109375" style="38" customWidth="1"/>
    <col min="2336" max="2336" width="2.42578125" style="38" customWidth="1"/>
    <col min="2337" max="2337" width="17" style="38" customWidth="1"/>
    <col min="2338" max="2338" width="11.7109375" style="38" customWidth="1"/>
    <col min="2339" max="2339" width="3" style="38" customWidth="1"/>
    <col min="2340" max="2342" width="14.5703125" style="38" customWidth="1"/>
    <col min="2343" max="2343" width="18.42578125" style="38" customWidth="1"/>
    <col min="2344" max="2344" width="11.7109375" style="38" customWidth="1"/>
    <col min="2345" max="2345" width="2.42578125" style="38" customWidth="1"/>
    <col min="2346" max="2348" width="14.5703125" style="38" customWidth="1"/>
    <col min="2349" max="2349" width="18.42578125" style="38" customWidth="1"/>
    <col min="2350" max="2350" width="11.7109375" style="38" customWidth="1"/>
    <col min="2351" max="2351" width="1.85546875" style="38" customWidth="1"/>
    <col min="2352" max="2352" width="14.85546875" style="38" customWidth="1"/>
    <col min="2353" max="2353" width="11.7109375" style="38" customWidth="1"/>
    <col min="2354" max="2354" width="3.28515625" style="38" customWidth="1"/>
    <col min="2355" max="2355" width="14.5703125" style="38" customWidth="1"/>
    <col min="2356" max="2356" width="11.7109375" style="38" customWidth="1"/>
    <col min="2357" max="2357" width="3.140625" style="38" customWidth="1"/>
    <col min="2358" max="2360" width="0" style="38" hidden="1" customWidth="1"/>
    <col min="2361" max="2560" width="9.140625" style="38"/>
    <col min="2561" max="2568" width="4" style="38" customWidth="1"/>
    <col min="2569" max="2569" width="6" style="38" customWidth="1"/>
    <col min="2570" max="2571" width="4" style="38" customWidth="1"/>
    <col min="2572" max="2573" width="5" style="38" customWidth="1"/>
    <col min="2574" max="2574" width="47.7109375" style="38" customWidth="1"/>
    <col min="2575" max="2578" width="0" style="38" hidden="1" customWidth="1"/>
    <col min="2579" max="2579" width="16.85546875" style="38" customWidth="1"/>
    <col min="2580" max="2580" width="1.7109375" style="38" customWidth="1"/>
    <col min="2581" max="2583" width="14.5703125" style="38" customWidth="1"/>
    <col min="2584" max="2584" width="18.42578125" style="38" customWidth="1"/>
    <col min="2585" max="2585" width="12.85546875" style="38" customWidth="1"/>
    <col min="2586" max="2586" width="1.7109375" style="38" customWidth="1"/>
    <col min="2587" max="2589" width="14.5703125" style="38" customWidth="1"/>
    <col min="2590" max="2590" width="18.42578125" style="38" customWidth="1"/>
    <col min="2591" max="2591" width="11.7109375" style="38" customWidth="1"/>
    <col min="2592" max="2592" width="2.42578125" style="38" customWidth="1"/>
    <col min="2593" max="2593" width="17" style="38" customWidth="1"/>
    <col min="2594" max="2594" width="11.7109375" style="38" customWidth="1"/>
    <col min="2595" max="2595" width="3" style="38" customWidth="1"/>
    <col min="2596" max="2598" width="14.5703125" style="38" customWidth="1"/>
    <col min="2599" max="2599" width="18.42578125" style="38" customWidth="1"/>
    <col min="2600" max="2600" width="11.7109375" style="38" customWidth="1"/>
    <col min="2601" max="2601" width="2.42578125" style="38" customWidth="1"/>
    <col min="2602" max="2604" width="14.5703125" style="38" customWidth="1"/>
    <col min="2605" max="2605" width="18.42578125" style="38" customWidth="1"/>
    <col min="2606" max="2606" width="11.7109375" style="38" customWidth="1"/>
    <col min="2607" max="2607" width="1.85546875" style="38" customWidth="1"/>
    <col min="2608" max="2608" width="14.85546875" style="38" customWidth="1"/>
    <col min="2609" max="2609" width="11.7109375" style="38" customWidth="1"/>
    <col min="2610" max="2610" width="3.28515625" style="38" customWidth="1"/>
    <col min="2611" max="2611" width="14.5703125" style="38" customWidth="1"/>
    <col min="2612" max="2612" width="11.7109375" style="38" customWidth="1"/>
    <col min="2613" max="2613" width="3.140625" style="38" customWidth="1"/>
    <col min="2614" max="2616" width="0" style="38" hidden="1" customWidth="1"/>
    <col min="2617" max="2816" width="9.140625" style="38"/>
    <col min="2817" max="2824" width="4" style="38" customWidth="1"/>
    <col min="2825" max="2825" width="6" style="38" customWidth="1"/>
    <col min="2826" max="2827" width="4" style="38" customWidth="1"/>
    <col min="2828" max="2829" width="5" style="38" customWidth="1"/>
    <col min="2830" max="2830" width="47.7109375" style="38" customWidth="1"/>
    <col min="2831" max="2834" width="0" style="38" hidden="1" customWidth="1"/>
    <col min="2835" max="2835" width="16.85546875" style="38" customWidth="1"/>
    <col min="2836" max="2836" width="1.7109375" style="38" customWidth="1"/>
    <col min="2837" max="2839" width="14.5703125" style="38" customWidth="1"/>
    <col min="2840" max="2840" width="18.42578125" style="38" customWidth="1"/>
    <col min="2841" max="2841" width="12.85546875" style="38" customWidth="1"/>
    <col min="2842" max="2842" width="1.7109375" style="38" customWidth="1"/>
    <col min="2843" max="2845" width="14.5703125" style="38" customWidth="1"/>
    <col min="2846" max="2846" width="18.42578125" style="38" customWidth="1"/>
    <col min="2847" max="2847" width="11.7109375" style="38" customWidth="1"/>
    <col min="2848" max="2848" width="2.42578125" style="38" customWidth="1"/>
    <col min="2849" max="2849" width="17" style="38" customWidth="1"/>
    <col min="2850" max="2850" width="11.7109375" style="38" customWidth="1"/>
    <col min="2851" max="2851" width="3" style="38" customWidth="1"/>
    <col min="2852" max="2854" width="14.5703125" style="38" customWidth="1"/>
    <col min="2855" max="2855" width="18.42578125" style="38" customWidth="1"/>
    <col min="2856" max="2856" width="11.7109375" style="38" customWidth="1"/>
    <col min="2857" max="2857" width="2.42578125" style="38" customWidth="1"/>
    <col min="2858" max="2860" width="14.5703125" style="38" customWidth="1"/>
    <col min="2861" max="2861" width="18.42578125" style="38" customWidth="1"/>
    <col min="2862" max="2862" width="11.7109375" style="38" customWidth="1"/>
    <col min="2863" max="2863" width="1.85546875" style="38" customWidth="1"/>
    <col min="2864" max="2864" width="14.85546875" style="38" customWidth="1"/>
    <col min="2865" max="2865" width="11.7109375" style="38" customWidth="1"/>
    <col min="2866" max="2866" width="3.28515625" style="38" customWidth="1"/>
    <col min="2867" max="2867" width="14.5703125" style="38" customWidth="1"/>
    <col min="2868" max="2868" width="11.7109375" style="38" customWidth="1"/>
    <col min="2869" max="2869" width="3.140625" style="38" customWidth="1"/>
    <col min="2870" max="2872" width="0" style="38" hidden="1" customWidth="1"/>
    <col min="2873" max="3072" width="9.140625" style="38"/>
    <col min="3073" max="3080" width="4" style="38" customWidth="1"/>
    <col min="3081" max="3081" width="6" style="38" customWidth="1"/>
    <col min="3082" max="3083" width="4" style="38" customWidth="1"/>
    <col min="3084" max="3085" width="5" style="38" customWidth="1"/>
    <col min="3086" max="3086" width="47.7109375" style="38" customWidth="1"/>
    <col min="3087" max="3090" width="0" style="38" hidden="1" customWidth="1"/>
    <col min="3091" max="3091" width="16.85546875" style="38" customWidth="1"/>
    <col min="3092" max="3092" width="1.7109375" style="38" customWidth="1"/>
    <col min="3093" max="3095" width="14.5703125" style="38" customWidth="1"/>
    <col min="3096" max="3096" width="18.42578125" style="38" customWidth="1"/>
    <col min="3097" max="3097" width="12.85546875" style="38" customWidth="1"/>
    <col min="3098" max="3098" width="1.7109375" style="38" customWidth="1"/>
    <col min="3099" max="3101" width="14.5703125" style="38" customWidth="1"/>
    <col min="3102" max="3102" width="18.42578125" style="38" customWidth="1"/>
    <col min="3103" max="3103" width="11.7109375" style="38" customWidth="1"/>
    <col min="3104" max="3104" width="2.42578125" style="38" customWidth="1"/>
    <col min="3105" max="3105" width="17" style="38" customWidth="1"/>
    <col min="3106" max="3106" width="11.7109375" style="38" customWidth="1"/>
    <col min="3107" max="3107" width="3" style="38" customWidth="1"/>
    <col min="3108" max="3110" width="14.5703125" style="38" customWidth="1"/>
    <col min="3111" max="3111" width="18.42578125" style="38" customWidth="1"/>
    <col min="3112" max="3112" width="11.7109375" style="38" customWidth="1"/>
    <col min="3113" max="3113" width="2.42578125" style="38" customWidth="1"/>
    <col min="3114" max="3116" width="14.5703125" style="38" customWidth="1"/>
    <col min="3117" max="3117" width="18.42578125" style="38" customWidth="1"/>
    <col min="3118" max="3118" width="11.7109375" style="38" customWidth="1"/>
    <col min="3119" max="3119" width="1.85546875" style="38" customWidth="1"/>
    <col min="3120" max="3120" width="14.85546875" style="38" customWidth="1"/>
    <col min="3121" max="3121" width="11.7109375" style="38" customWidth="1"/>
    <col min="3122" max="3122" width="3.28515625" style="38" customWidth="1"/>
    <col min="3123" max="3123" width="14.5703125" style="38" customWidth="1"/>
    <col min="3124" max="3124" width="11.7109375" style="38" customWidth="1"/>
    <col min="3125" max="3125" width="3.140625" style="38" customWidth="1"/>
    <col min="3126" max="3128" width="0" style="38" hidden="1" customWidth="1"/>
    <col min="3129" max="3328" width="9.140625" style="38"/>
    <col min="3329" max="3336" width="4" style="38" customWidth="1"/>
    <col min="3337" max="3337" width="6" style="38" customWidth="1"/>
    <col min="3338" max="3339" width="4" style="38" customWidth="1"/>
    <col min="3340" max="3341" width="5" style="38" customWidth="1"/>
    <col min="3342" max="3342" width="47.7109375" style="38" customWidth="1"/>
    <col min="3343" max="3346" width="0" style="38" hidden="1" customWidth="1"/>
    <col min="3347" max="3347" width="16.85546875" style="38" customWidth="1"/>
    <col min="3348" max="3348" width="1.7109375" style="38" customWidth="1"/>
    <col min="3349" max="3351" width="14.5703125" style="38" customWidth="1"/>
    <col min="3352" max="3352" width="18.42578125" style="38" customWidth="1"/>
    <col min="3353" max="3353" width="12.85546875" style="38" customWidth="1"/>
    <col min="3354" max="3354" width="1.7109375" style="38" customWidth="1"/>
    <col min="3355" max="3357" width="14.5703125" style="38" customWidth="1"/>
    <col min="3358" max="3358" width="18.42578125" style="38" customWidth="1"/>
    <col min="3359" max="3359" width="11.7109375" style="38" customWidth="1"/>
    <col min="3360" max="3360" width="2.42578125" style="38" customWidth="1"/>
    <col min="3361" max="3361" width="17" style="38" customWidth="1"/>
    <col min="3362" max="3362" width="11.7109375" style="38" customWidth="1"/>
    <col min="3363" max="3363" width="3" style="38" customWidth="1"/>
    <col min="3364" max="3366" width="14.5703125" style="38" customWidth="1"/>
    <col min="3367" max="3367" width="18.42578125" style="38" customWidth="1"/>
    <col min="3368" max="3368" width="11.7109375" style="38" customWidth="1"/>
    <col min="3369" max="3369" width="2.42578125" style="38" customWidth="1"/>
    <col min="3370" max="3372" width="14.5703125" style="38" customWidth="1"/>
    <col min="3373" max="3373" width="18.42578125" style="38" customWidth="1"/>
    <col min="3374" max="3374" width="11.7109375" style="38" customWidth="1"/>
    <col min="3375" max="3375" width="1.85546875" style="38" customWidth="1"/>
    <col min="3376" max="3376" width="14.85546875" style="38" customWidth="1"/>
    <col min="3377" max="3377" width="11.7109375" style="38" customWidth="1"/>
    <col min="3378" max="3378" width="3.28515625" style="38" customWidth="1"/>
    <col min="3379" max="3379" width="14.5703125" style="38" customWidth="1"/>
    <col min="3380" max="3380" width="11.7109375" style="38" customWidth="1"/>
    <col min="3381" max="3381" width="3.140625" style="38" customWidth="1"/>
    <col min="3382" max="3384" width="0" style="38" hidden="1" customWidth="1"/>
    <col min="3385" max="3584" width="9.140625" style="38"/>
    <col min="3585" max="3592" width="4" style="38" customWidth="1"/>
    <col min="3593" max="3593" width="6" style="38" customWidth="1"/>
    <col min="3594" max="3595" width="4" style="38" customWidth="1"/>
    <col min="3596" max="3597" width="5" style="38" customWidth="1"/>
    <col min="3598" max="3598" width="47.7109375" style="38" customWidth="1"/>
    <col min="3599" max="3602" width="0" style="38" hidden="1" customWidth="1"/>
    <col min="3603" max="3603" width="16.85546875" style="38" customWidth="1"/>
    <col min="3604" max="3604" width="1.7109375" style="38" customWidth="1"/>
    <col min="3605" max="3607" width="14.5703125" style="38" customWidth="1"/>
    <col min="3608" max="3608" width="18.42578125" style="38" customWidth="1"/>
    <col min="3609" max="3609" width="12.85546875" style="38" customWidth="1"/>
    <col min="3610" max="3610" width="1.7109375" style="38" customWidth="1"/>
    <col min="3611" max="3613" width="14.5703125" style="38" customWidth="1"/>
    <col min="3614" max="3614" width="18.42578125" style="38" customWidth="1"/>
    <col min="3615" max="3615" width="11.7109375" style="38" customWidth="1"/>
    <col min="3616" max="3616" width="2.42578125" style="38" customWidth="1"/>
    <col min="3617" max="3617" width="17" style="38" customWidth="1"/>
    <col min="3618" max="3618" width="11.7109375" style="38" customWidth="1"/>
    <col min="3619" max="3619" width="3" style="38" customWidth="1"/>
    <col min="3620" max="3622" width="14.5703125" style="38" customWidth="1"/>
    <col min="3623" max="3623" width="18.42578125" style="38" customWidth="1"/>
    <col min="3624" max="3624" width="11.7109375" style="38" customWidth="1"/>
    <col min="3625" max="3625" width="2.42578125" style="38" customWidth="1"/>
    <col min="3626" max="3628" width="14.5703125" style="38" customWidth="1"/>
    <col min="3629" max="3629" width="18.42578125" style="38" customWidth="1"/>
    <col min="3630" max="3630" width="11.7109375" style="38" customWidth="1"/>
    <col min="3631" max="3631" width="1.85546875" style="38" customWidth="1"/>
    <col min="3632" max="3632" width="14.85546875" style="38" customWidth="1"/>
    <col min="3633" max="3633" width="11.7109375" style="38" customWidth="1"/>
    <col min="3634" max="3634" width="3.28515625" style="38" customWidth="1"/>
    <col min="3635" max="3635" width="14.5703125" style="38" customWidth="1"/>
    <col min="3636" max="3636" width="11.7109375" style="38" customWidth="1"/>
    <col min="3637" max="3637" width="3.140625" style="38" customWidth="1"/>
    <col min="3638" max="3640" width="0" style="38" hidden="1" customWidth="1"/>
    <col min="3641" max="3840" width="9.140625" style="38"/>
    <col min="3841" max="3848" width="4" style="38" customWidth="1"/>
    <col min="3849" max="3849" width="6" style="38" customWidth="1"/>
    <col min="3850" max="3851" width="4" style="38" customWidth="1"/>
    <col min="3852" max="3853" width="5" style="38" customWidth="1"/>
    <col min="3854" max="3854" width="47.7109375" style="38" customWidth="1"/>
    <col min="3855" max="3858" width="0" style="38" hidden="1" customWidth="1"/>
    <col min="3859" max="3859" width="16.85546875" style="38" customWidth="1"/>
    <col min="3860" max="3860" width="1.7109375" style="38" customWidth="1"/>
    <col min="3861" max="3863" width="14.5703125" style="38" customWidth="1"/>
    <col min="3864" max="3864" width="18.42578125" style="38" customWidth="1"/>
    <col min="3865" max="3865" width="12.85546875" style="38" customWidth="1"/>
    <col min="3866" max="3866" width="1.7109375" style="38" customWidth="1"/>
    <col min="3867" max="3869" width="14.5703125" style="38" customWidth="1"/>
    <col min="3870" max="3870" width="18.42578125" style="38" customWidth="1"/>
    <col min="3871" max="3871" width="11.7109375" style="38" customWidth="1"/>
    <col min="3872" max="3872" width="2.42578125" style="38" customWidth="1"/>
    <col min="3873" max="3873" width="17" style="38" customWidth="1"/>
    <col min="3874" max="3874" width="11.7109375" style="38" customWidth="1"/>
    <col min="3875" max="3875" width="3" style="38" customWidth="1"/>
    <col min="3876" max="3878" width="14.5703125" style="38" customWidth="1"/>
    <col min="3879" max="3879" width="18.42578125" style="38" customWidth="1"/>
    <col min="3880" max="3880" width="11.7109375" style="38" customWidth="1"/>
    <col min="3881" max="3881" width="2.42578125" style="38" customWidth="1"/>
    <col min="3882" max="3884" width="14.5703125" style="38" customWidth="1"/>
    <col min="3885" max="3885" width="18.42578125" style="38" customWidth="1"/>
    <col min="3886" max="3886" width="11.7109375" style="38" customWidth="1"/>
    <col min="3887" max="3887" width="1.85546875" style="38" customWidth="1"/>
    <col min="3888" max="3888" width="14.85546875" style="38" customWidth="1"/>
    <col min="3889" max="3889" width="11.7109375" style="38" customWidth="1"/>
    <col min="3890" max="3890" width="3.28515625" style="38" customWidth="1"/>
    <col min="3891" max="3891" width="14.5703125" style="38" customWidth="1"/>
    <col min="3892" max="3892" width="11.7109375" style="38" customWidth="1"/>
    <col min="3893" max="3893" width="3.140625" style="38" customWidth="1"/>
    <col min="3894" max="3896" width="0" style="38" hidden="1" customWidth="1"/>
    <col min="3897" max="4096" width="9.140625" style="38"/>
    <col min="4097" max="4104" width="4" style="38" customWidth="1"/>
    <col min="4105" max="4105" width="6" style="38" customWidth="1"/>
    <col min="4106" max="4107" width="4" style="38" customWidth="1"/>
    <col min="4108" max="4109" width="5" style="38" customWidth="1"/>
    <col min="4110" max="4110" width="47.7109375" style="38" customWidth="1"/>
    <col min="4111" max="4114" width="0" style="38" hidden="1" customWidth="1"/>
    <col min="4115" max="4115" width="16.85546875" style="38" customWidth="1"/>
    <col min="4116" max="4116" width="1.7109375" style="38" customWidth="1"/>
    <col min="4117" max="4119" width="14.5703125" style="38" customWidth="1"/>
    <col min="4120" max="4120" width="18.42578125" style="38" customWidth="1"/>
    <col min="4121" max="4121" width="12.85546875" style="38" customWidth="1"/>
    <col min="4122" max="4122" width="1.7109375" style="38" customWidth="1"/>
    <col min="4123" max="4125" width="14.5703125" style="38" customWidth="1"/>
    <col min="4126" max="4126" width="18.42578125" style="38" customWidth="1"/>
    <col min="4127" max="4127" width="11.7109375" style="38" customWidth="1"/>
    <col min="4128" max="4128" width="2.42578125" style="38" customWidth="1"/>
    <col min="4129" max="4129" width="17" style="38" customWidth="1"/>
    <col min="4130" max="4130" width="11.7109375" style="38" customWidth="1"/>
    <col min="4131" max="4131" width="3" style="38" customWidth="1"/>
    <col min="4132" max="4134" width="14.5703125" style="38" customWidth="1"/>
    <col min="4135" max="4135" width="18.42578125" style="38" customWidth="1"/>
    <col min="4136" max="4136" width="11.7109375" style="38" customWidth="1"/>
    <col min="4137" max="4137" width="2.42578125" style="38" customWidth="1"/>
    <col min="4138" max="4140" width="14.5703125" style="38" customWidth="1"/>
    <col min="4141" max="4141" width="18.42578125" style="38" customWidth="1"/>
    <col min="4142" max="4142" width="11.7109375" style="38" customWidth="1"/>
    <col min="4143" max="4143" width="1.85546875" style="38" customWidth="1"/>
    <col min="4144" max="4144" width="14.85546875" style="38" customWidth="1"/>
    <col min="4145" max="4145" width="11.7109375" style="38" customWidth="1"/>
    <col min="4146" max="4146" width="3.28515625" style="38" customWidth="1"/>
    <col min="4147" max="4147" width="14.5703125" style="38" customWidth="1"/>
    <col min="4148" max="4148" width="11.7109375" style="38" customWidth="1"/>
    <col min="4149" max="4149" width="3.140625" style="38" customWidth="1"/>
    <col min="4150" max="4152" width="0" style="38" hidden="1" customWidth="1"/>
    <col min="4153" max="4352" width="9.140625" style="38"/>
    <col min="4353" max="4360" width="4" style="38" customWidth="1"/>
    <col min="4361" max="4361" width="6" style="38" customWidth="1"/>
    <col min="4362" max="4363" width="4" style="38" customWidth="1"/>
    <col min="4364" max="4365" width="5" style="38" customWidth="1"/>
    <col min="4366" max="4366" width="47.7109375" style="38" customWidth="1"/>
    <col min="4367" max="4370" width="0" style="38" hidden="1" customWidth="1"/>
    <col min="4371" max="4371" width="16.85546875" style="38" customWidth="1"/>
    <col min="4372" max="4372" width="1.7109375" style="38" customWidth="1"/>
    <col min="4373" max="4375" width="14.5703125" style="38" customWidth="1"/>
    <col min="4376" max="4376" width="18.42578125" style="38" customWidth="1"/>
    <col min="4377" max="4377" width="12.85546875" style="38" customWidth="1"/>
    <col min="4378" max="4378" width="1.7109375" style="38" customWidth="1"/>
    <col min="4379" max="4381" width="14.5703125" style="38" customWidth="1"/>
    <col min="4382" max="4382" width="18.42578125" style="38" customWidth="1"/>
    <col min="4383" max="4383" width="11.7109375" style="38" customWidth="1"/>
    <col min="4384" max="4384" width="2.42578125" style="38" customWidth="1"/>
    <col min="4385" max="4385" width="17" style="38" customWidth="1"/>
    <col min="4386" max="4386" width="11.7109375" style="38" customWidth="1"/>
    <col min="4387" max="4387" width="3" style="38" customWidth="1"/>
    <col min="4388" max="4390" width="14.5703125" style="38" customWidth="1"/>
    <col min="4391" max="4391" width="18.42578125" style="38" customWidth="1"/>
    <col min="4392" max="4392" width="11.7109375" style="38" customWidth="1"/>
    <col min="4393" max="4393" width="2.42578125" style="38" customWidth="1"/>
    <col min="4394" max="4396" width="14.5703125" style="38" customWidth="1"/>
    <col min="4397" max="4397" width="18.42578125" style="38" customWidth="1"/>
    <col min="4398" max="4398" width="11.7109375" style="38" customWidth="1"/>
    <col min="4399" max="4399" width="1.85546875" style="38" customWidth="1"/>
    <col min="4400" max="4400" width="14.85546875" style="38" customWidth="1"/>
    <col min="4401" max="4401" width="11.7109375" style="38" customWidth="1"/>
    <col min="4402" max="4402" width="3.28515625" style="38" customWidth="1"/>
    <col min="4403" max="4403" width="14.5703125" style="38" customWidth="1"/>
    <col min="4404" max="4404" width="11.7109375" style="38" customWidth="1"/>
    <col min="4405" max="4405" width="3.140625" style="38" customWidth="1"/>
    <col min="4406" max="4408" width="0" style="38" hidden="1" customWidth="1"/>
    <col min="4409" max="4608" width="9.140625" style="38"/>
    <col min="4609" max="4616" width="4" style="38" customWidth="1"/>
    <col min="4617" max="4617" width="6" style="38" customWidth="1"/>
    <col min="4618" max="4619" width="4" style="38" customWidth="1"/>
    <col min="4620" max="4621" width="5" style="38" customWidth="1"/>
    <col min="4622" max="4622" width="47.7109375" style="38" customWidth="1"/>
    <col min="4623" max="4626" width="0" style="38" hidden="1" customWidth="1"/>
    <col min="4627" max="4627" width="16.85546875" style="38" customWidth="1"/>
    <col min="4628" max="4628" width="1.7109375" style="38" customWidth="1"/>
    <col min="4629" max="4631" width="14.5703125" style="38" customWidth="1"/>
    <col min="4632" max="4632" width="18.42578125" style="38" customWidth="1"/>
    <col min="4633" max="4633" width="12.85546875" style="38" customWidth="1"/>
    <col min="4634" max="4634" width="1.7109375" style="38" customWidth="1"/>
    <col min="4635" max="4637" width="14.5703125" style="38" customWidth="1"/>
    <col min="4638" max="4638" width="18.42578125" style="38" customWidth="1"/>
    <col min="4639" max="4639" width="11.7109375" style="38" customWidth="1"/>
    <col min="4640" max="4640" width="2.42578125" style="38" customWidth="1"/>
    <col min="4641" max="4641" width="17" style="38" customWidth="1"/>
    <col min="4642" max="4642" width="11.7109375" style="38" customWidth="1"/>
    <col min="4643" max="4643" width="3" style="38" customWidth="1"/>
    <col min="4644" max="4646" width="14.5703125" style="38" customWidth="1"/>
    <col min="4647" max="4647" width="18.42578125" style="38" customWidth="1"/>
    <col min="4648" max="4648" width="11.7109375" style="38" customWidth="1"/>
    <col min="4649" max="4649" width="2.42578125" style="38" customWidth="1"/>
    <col min="4650" max="4652" width="14.5703125" style="38" customWidth="1"/>
    <col min="4653" max="4653" width="18.42578125" style="38" customWidth="1"/>
    <col min="4654" max="4654" width="11.7109375" style="38" customWidth="1"/>
    <col min="4655" max="4655" width="1.85546875" style="38" customWidth="1"/>
    <col min="4656" max="4656" width="14.85546875" style="38" customWidth="1"/>
    <col min="4657" max="4657" width="11.7109375" style="38" customWidth="1"/>
    <col min="4658" max="4658" width="3.28515625" style="38" customWidth="1"/>
    <col min="4659" max="4659" width="14.5703125" style="38" customWidth="1"/>
    <col min="4660" max="4660" width="11.7109375" style="38" customWidth="1"/>
    <col min="4661" max="4661" width="3.140625" style="38" customWidth="1"/>
    <col min="4662" max="4664" width="0" style="38" hidden="1" customWidth="1"/>
    <col min="4665" max="4864" width="9.140625" style="38"/>
    <col min="4865" max="4872" width="4" style="38" customWidth="1"/>
    <col min="4873" max="4873" width="6" style="38" customWidth="1"/>
    <col min="4874" max="4875" width="4" style="38" customWidth="1"/>
    <col min="4876" max="4877" width="5" style="38" customWidth="1"/>
    <col min="4878" max="4878" width="47.7109375" style="38" customWidth="1"/>
    <col min="4879" max="4882" width="0" style="38" hidden="1" customWidth="1"/>
    <col min="4883" max="4883" width="16.85546875" style="38" customWidth="1"/>
    <col min="4884" max="4884" width="1.7109375" style="38" customWidth="1"/>
    <col min="4885" max="4887" width="14.5703125" style="38" customWidth="1"/>
    <col min="4888" max="4888" width="18.42578125" style="38" customWidth="1"/>
    <col min="4889" max="4889" width="12.85546875" style="38" customWidth="1"/>
    <col min="4890" max="4890" width="1.7109375" style="38" customWidth="1"/>
    <col min="4891" max="4893" width="14.5703125" style="38" customWidth="1"/>
    <col min="4894" max="4894" width="18.42578125" style="38" customWidth="1"/>
    <col min="4895" max="4895" width="11.7109375" style="38" customWidth="1"/>
    <col min="4896" max="4896" width="2.42578125" style="38" customWidth="1"/>
    <col min="4897" max="4897" width="17" style="38" customWidth="1"/>
    <col min="4898" max="4898" width="11.7109375" style="38" customWidth="1"/>
    <col min="4899" max="4899" width="3" style="38" customWidth="1"/>
    <col min="4900" max="4902" width="14.5703125" style="38" customWidth="1"/>
    <col min="4903" max="4903" width="18.42578125" style="38" customWidth="1"/>
    <col min="4904" max="4904" width="11.7109375" style="38" customWidth="1"/>
    <col min="4905" max="4905" width="2.42578125" style="38" customWidth="1"/>
    <col min="4906" max="4908" width="14.5703125" style="38" customWidth="1"/>
    <col min="4909" max="4909" width="18.42578125" style="38" customWidth="1"/>
    <col min="4910" max="4910" width="11.7109375" style="38" customWidth="1"/>
    <col min="4911" max="4911" width="1.85546875" style="38" customWidth="1"/>
    <col min="4912" max="4912" width="14.85546875" style="38" customWidth="1"/>
    <col min="4913" max="4913" width="11.7109375" style="38" customWidth="1"/>
    <col min="4914" max="4914" width="3.28515625" style="38" customWidth="1"/>
    <col min="4915" max="4915" width="14.5703125" style="38" customWidth="1"/>
    <col min="4916" max="4916" width="11.7109375" style="38" customWidth="1"/>
    <col min="4917" max="4917" width="3.140625" style="38" customWidth="1"/>
    <col min="4918" max="4920" width="0" style="38" hidden="1" customWidth="1"/>
    <col min="4921" max="5120" width="9.140625" style="38"/>
    <col min="5121" max="5128" width="4" style="38" customWidth="1"/>
    <col min="5129" max="5129" width="6" style="38" customWidth="1"/>
    <col min="5130" max="5131" width="4" style="38" customWidth="1"/>
    <col min="5132" max="5133" width="5" style="38" customWidth="1"/>
    <col min="5134" max="5134" width="47.7109375" style="38" customWidth="1"/>
    <col min="5135" max="5138" width="0" style="38" hidden="1" customWidth="1"/>
    <col min="5139" max="5139" width="16.85546875" style="38" customWidth="1"/>
    <col min="5140" max="5140" width="1.7109375" style="38" customWidth="1"/>
    <col min="5141" max="5143" width="14.5703125" style="38" customWidth="1"/>
    <col min="5144" max="5144" width="18.42578125" style="38" customWidth="1"/>
    <col min="5145" max="5145" width="12.85546875" style="38" customWidth="1"/>
    <col min="5146" max="5146" width="1.7109375" style="38" customWidth="1"/>
    <col min="5147" max="5149" width="14.5703125" style="38" customWidth="1"/>
    <col min="5150" max="5150" width="18.42578125" style="38" customWidth="1"/>
    <col min="5151" max="5151" width="11.7109375" style="38" customWidth="1"/>
    <col min="5152" max="5152" width="2.42578125" style="38" customWidth="1"/>
    <col min="5153" max="5153" width="17" style="38" customWidth="1"/>
    <col min="5154" max="5154" width="11.7109375" style="38" customWidth="1"/>
    <col min="5155" max="5155" width="3" style="38" customWidth="1"/>
    <col min="5156" max="5158" width="14.5703125" style="38" customWidth="1"/>
    <col min="5159" max="5159" width="18.42578125" style="38" customWidth="1"/>
    <col min="5160" max="5160" width="11.7109375" style="38" customWidth="1"/>
    <col min="5161" max="5161" width="2.42578125" style="38" customWidth="1"/>
    <col min="5162" max="5164" width="14.5703125" style="38" customWidth="1"/>
    <col min="5165" max="5165" width="18.42578125" style="38" customWidth="1"/>
    <col min="5166" max="5166" width="11.7109375" style="38" customWidth="1"/>
    <col min="5167" max="5167" width="1.85546875" style="38" customWidth="1"/>
    <col min="5168" max="5168" width="14.85546875" style="38" customWidth="1"/>
    <col min="5169" max="5169" width="11.7109375" style="38" customWidth="1"/>
    <col min="5170" max="5170" width="3.28515625" style="38" customWidth="1"/>
    <col min="5171" max="5171" width="14.5703125" style="38" customWidth="1"/>
    <col min="5172" max="5172" width="11.7109375" style="38" customWidth="1"/>
    <col min="5173" max="5173" width="3.140625" style="38" customWidth="1"/>
    <col min="5174" max="5176" width="0" style="38" hidden="1" customWidth="1"/>
    <col min="5177" max="5376" width="9.140625" style="38"/>
    <col min="5377" max="5384" width="4" style="38" customWidth="1"/>
    <col min="5385" max="5385" width="6" style="38" customWidth="1"/>
    <col min="5386" max="5387" width="4" style="38" customWidth="1"/>
    <col min="5388" max="5389" width="5" style="38" customWidth="1"/>
    <col min="5390" max="5390" width="47.7109375" style="38" customWidth="1"/>
    <col min="5391" max="5394" width="0" style="38" hidden="1" customWidth="1"/>
    <col min="5395" max="5395" width="16.85546875" style="38" customWidth="1"/>
    <col min="5396" max="5396" width="1.7109375" style="38" customWidth="1"/>
    <col min="5397" max="5399" width="14.5703125" style="38" customWidth="1"/>
    <col min="5400" max="5400" width="18.42578125" style="38" customWidth="1"/>
    <col min="5401" max="5401" width="12.85546875" style="38" customWidth="1"/>
    <col min="5402" max="5402" width="1.7109375" style="38" customWidth="1"/>
    <col min="5403" max="5405" width="14.5703125" style="38" customWidth="1"/>
    <col min="5406" max="5406" width="18.42578125" style="38" customWidth="1"/>
    <col min="5407" max="5407" width="11.7109375" style="38" customWidth="1"/>
    <col min="5408" max="5408" width="2.42578125" style="38" customWidth="1"/>
    <col min="5409" max="5409" width="17" style="38" customWidth="1"/>
    <col min="5410" max="5410" width="11.7109375" style="38" customWidth="1"/>
    <col min="5411" max="5411" width="3" style="38" customWidth="1"/>
    <col min="5412" max="5414" width="14.5703125" style="38" customWidth="1"/>
    <col min="5415" max="5415" width="18.42578125" style="38" customWidth="1"/>
    <col min="5416" max="5416" width="11.7109375" style="38" customWidth="1"/>
    <col min="5417" max="5417" width="2.42578125" style="38" customWidth="1"/>
    <col min="5418" max="5420" width="14.5703125" style="38" customWidth="1"/>
    <col min="5421" max="5421" width="18.42578125" style="38" customWidth="1"/>
    <col min="5422" max="5422" width="11.7109375" style="38" customWidth="1"/>
    <col min="5423" max="5423" width="1.85546875" style="38" customWidth="1"/>
    <col min="5424" max="5424" width="14.85546875" style="38" customWidth="1"/>
    <col min="5425" max="5425" width="11.7109375" style="38" customWidth="1"/>
    <col min="5426" max="5426" width="3.28515625" style="38" customWidth="1"/>
    <col min="5427" max="5427" width="14.5703125" style="38" customWidth="1"/>
    <col min="5428" max="5428" width="11.7109375" style="38" customWidth="1"/>
    <col min="5429" max="5429" width="3.140625" style="38" customWidth="1"/>
    <col min="5430" max="5432" width="0" style="38" hidden="1" customWidth="1"/>
    <col min="5433" max="5632" width="9.140625" style="38"/>
    <col min="5633" max="5640" width="4" style="38" customWidth="1"/>
    <col min="5641" max="5641" width="6" style="38" customWidth="1"/>
    <col min="5642" max="5643" width="4" style="38" customWidth="1"/>
    <col min="5644" max="5645" width="5" style="38" customWidth="1"/>
    <col min="5646" max="5646" width="47.7109375" style="38" customWidth="1"/>
    <col min="5647" max="5650" width="0" style="38" hidden="1" customWidth="1"/>
    <col min="5651" max="5651" width="16.85546875" style="38" customWidth="1"/>
    <col min="5652" max="5652" width="1.7109375" style="38" customWidth="1"/>
    <col min="5653" max="5655" width="14.5703125" style="38" customWidth="1"/>
    <col min="5656" max="5656" width="18.42578125" style="38" customWidth="1"/>
    <col min="5657" max="5657" width="12.85546875" style="38" customWidth="1"/>
    <col min="5658" max="5658" width="1.7109375" style="38" customWidth="1"/>
    <col min="5659" max="5661" width="14.5703125" style="38" customWidth="1"/>
    <col min="5662" max="5662" width="18.42578125" style="38" customWidth="1"/>
    <col min="5663" max="5663" width="11.7109375" style="38" customWidth="1"/>
    <col min="5664" max="5664" width="2.42578125" style="38" customWidth="1"/>
    <col min="5665" max="5665" width="17" style="38" customWidth="1"/>
    <col min="5666" max="5666" width="11.7109375" style="38" customWidth="1"/>
    <col min="5667" max="5667" width="3" style="38" customWidth="1"/>
    <col min="5668" max="5670" width="14.5703125" style="38" customWidth="1"/>
    <col min="5671" max="5671" width="18.42578125" style="38" customWidth="1"/>
    <col min="5672" max="5672" width="11.7109375" style="38" customWidth="1"/>
    <col min="5673" max="5673" width="2.42578125" style="38" customWidth="1"/>
    <col min="5674" max="5676" width="14.5703125" style="38" customWidth="1"/>
    <col min="5677" max="5677" width="18.42578125" style="38" customWidth="1"/>
    <col min="5678" max="5678" width="11.7109375" style="38" customWidth="1"/>
    <col min="5679" max="5679" width="1.85546875" style="38" customWidth="1"/>
    <col min="5680" max="5680" width="14.85546875" style="38" customWidth="1"/>
    <col min="5681" max="5681" width="11.7109375" style="38" customWidth="1"/>
    <col min="5682" max="5682" width="3.28515625" style="38" customWidth="1"/>
    <col min="5683" max="5683" width="14.5703125" style="38" customWidth="1"/>
    <col min="5684" max="5684" width="11.7109375" style="38" customWidth="1"/>
    <col min="5685" max="5685" width="3.140625" style="38" customWidth="1"/>
    <col min="5686" max="5688" width="0" style="38" hidden="1" customWidth="1"/>
    <col min="5689" max="5888" width="9.140625" style="38"/>
    <col min="5889" max="5896" width="4" style="38" customWidth="1"/>
    <col min="5897" max="5897" width="6" style="38" customWidth="1"/>
    <col min="5898" max="5899" width="4" style="38" customWidth="1"/>
    <col min="5900" max="5901" width="5" style="38" customWidth="1"/>
    <col min="5902" max="5902" width="47.7109375" style="38" customWidth="1"/>
    <col min="5903" max="5906" width="0" style="38" hidden="1" customWidth="1"/>
    <col min="5907" max="5907" width="16.85546875" style="38" customWidth="1"/>
    <col min="5908" max="5908" width="1.7109375" style="38" customWidth="1"/>
    <col min="5909" max="5911" width="14.5703125" style="38" customWidth="1"/>
    <col min="5912" max="5912" width="18.42578125" style="38" customWidth="1"/>
    <col min="5913" max="5913" width="12.85546875" style="38" customWidth="1"/>
    <col min="5914" max="5914" width="1.7109375" style="38" customWidth="1"/>
    <col min="5915" max="5917" width="14.5703125" style="38" customWidth="1"/>
    <col min="5918" max="5918" width="18.42578125" style="38" customWidth="1"/>
    <col min="5919" max="5919" width="11.7109375" style="38" customWidth="1"/>
    <col min="5920" max="5920" width="2.42578125" style="38" customWidth="1"/>
    <col min="5921" max="5921" width="17" style="38" customWidth="1"/>
    <col min="5922" max="5922" width="11.7109375" style="38" customWidth="1"/>
    <col min="5923" max="5923" width="3" style="38" customWidth="1"/>
    <col min="5924" max="5926" width="14.5703125" style="38" customWidth="1"/>
    <col min="5927" max="5927" width="18.42578125" style="38" customWidth="1"/>
    <col min="5928" max="5928" width="11.7109375" style="38" customWidth="1"/>
    <col min="5929" max="5929" width="2.42578125" style="38" customWidth="1"/>
    <col min="5930" max="5932" width="14.5703125" style="38" customWidth="1"/>
    <col min="5933" max="5933" width="18.42578125" style="38" customWidth="1"/>
    <col min="5934" max="5934" width="11.7109375" style="38" customWidth="1"/>
    <col min="5935" max="5935" width="1.85546875" style="38" customWidth="1"/>
    <col min="5936" max="5936" width="14.85546875" style="38" customWidth="1"/>
    <col min="5937" max="5937" width="11.7109375" style="38" customWidth="1"/>
    <col min="5938" max="5938" width="3.28515625" style="38" customWidth="1"/>
    <col min="5939" max="5939" width="14.5703125" style="38" customWidth="1"/>
    <col min="5940" max="5940" width="11.7109375" style="38" customWidth="1"/>
    <col min="5941" max="5941" width="3.140625" style="38" customWidth="1"/>
    <col min="5942" max="5944" width="0" style="38" hidden="1" customWidth="1"/>
    <col min="5945" max="6144" width="9.140625" style="38"/>
    <col min="6145" max="6152" width="4" style="38" customWidth="1"/>
    <col min="6153" max="6153" width="6" style="38" customWidth="1"/>
    <col min="6154" max="6155" width="4" style="38" customWidth="1"/>
    <col min="6156" max="6157" width="5" style="38" customWidth="1"/>
    <col min="6158" max="6158" width="47.7109375" style="38" customWidth="1"/>
    <col min="6159" max="6162" width="0" style="38" hidden="1" customWidth="1"/>
    <col min="6163" max="6163" width="16.85546875" style="38" customWidth="1"/>
    <col min="6164" max="6164" width="1.7109375" style="38" customWidth="1"/>
    <col min="6165" max="6167" width="14.5703125" style="38" customWidth="1"/>
    <col min="6168" max="6168" width="18.42578125" style="38" customWidth="1"/>
    <col min="6169" max="6169" width="12.85546875" style="38" customWidth="1"/>
    <col min="6170" max="6170" width="1.7109375" style="38" customWidth="1"/>
    <col min="6171" max="6173" width="14.5703125" style="38" customWidth="1"/>
    <col min="6174" max="6174" width="18.42578125" style="38" customWidth="1"/>
    <col min="6175" max="6175" width="11.7109375" style="38" customWidth="1"/>
    <col min="6176" max="6176" width="2.42578125" style="38" customWidth="1"/>
    <col min="6177" max="6177" width="17" style="38" customWidth="1"/>
    <col min="6178" max="6178" width="11.7109375" style="38" customWidth="1"/>
    <col min="6179" max="6179" width="3" style="38" customWidth="1"/>
    <col min="6180" max="6182" width="14.5703125" style="38" customWidth="1"/>
    <col min="6183" max="6183" width="18.42578125" style="38" customWidth="1"/>
    <col min="6184" max="6184" width="11.7109375" style="38" customWidth="1"/>
    <col min="6185" max="6185" width="2.42578125" style="38" customWidth="1"/>
    <col min="6186" max="6188" width="14.5703125" style="38" customWidth="1"/>
    <col min="6189" max="6189" width="18.42578125" style="38" customWidth="1"/>
    <col min="6190" max="6190" width="11.7109375" style="38" customWidth="1"/>
    <col min="6191" max="6191" width="1.85546875" style="38" customWidth="1"/>
    <col min="6192" max="6192" width="14.85546875" style="38" customWidth="1"/>
    <col min="6193" max="6193" width="11.7109375" style="38" customWidth="1"/>
    <col min="6194" max="6194" width="3.28515625" style="38" customWidth="1"/>
    <col min="6195" max="6195" width="14.5703125" style="38" customWidth="1"/>
    <col min="6196" max="6196" width="11.7109375" style="38" customWidth="1"/>
    <col min="6197" max="6197" width="3.140625" style="38" customWidth="1"/>
    <col min="6198" max="6200" width="0" style="38" hidden="1" customWidth="1"/>
    <col min="6201" max="6400" width="9.140625" style="38"/>
    <col min="6401" max="6408" width="4" style="38" customWidth="1"/>
    <col min="6409" max="6409" width="6" style="38" customWidth="1"/>
    <col min="6410" max="6411" width="4" style="38" customWidth="1"/>
    <col min="6412" max="6413" width="5" style="38" customWidth="1"/>
    <col min="6414" max="6414" width="47.7109375" style="38" customWidth="1"/>
    <col min="6415" max="6418" width="0" style="38" hidden="1" customWidth="1"/>
    <col min="6419" max="6419" width="16.85546875" style="38" customWidth="1"/>
    <col min="6420" max="6420" width="1.7109375" style="38" customWidth="1"/>
    <col min="6421" max="6423" width="14.5703125" style="38" customWidth="1"/>
    <col min="6424" max="6424" width="18.42578125" style="38" customWidth="1"/>
    <col min="6425" max="6425" width="12.85546875" style="38" customWidth="1"/>
    <col min="6426" max="6426" width="1.7109375" style="38" customWidth="1"/>
    <col min="6427" max="6429" width="14.5703125" style="38" customWidth="1"/>
    <col min="6430" max="6430" width="18.42578125" style="38" customWidth="1"/>
    <col min="6431" max="6431" width="11.7109375" style="38" customWidth="1"/>
    <col min="6432" max="6432" width="2.42578125" style="38" customWidth="1"/>
    <col min="6433" max="6433" width="17" style="38" customWidth="1"/>
    <col min="6434" max="6434" width="11.7109375" style="38" customWidth="1"/>
    <col min="6435" max="6435" width="3" style="38" customWidth="1"/>
    <col min="6436" max="6438" width="14.5703125" style="38" customWidth="1"/>
    <col min="6439" max="6439" width="18.42578125" style="38" customWidth="1"/>
    <col min="6440" max="6440" width="11.7109375" style="38" customWidth="1"/>
    <col min="6441" max="6441" width="2.42578125" style="38" customWidth="1"/>
    <col min="6442" max="6444" width="14.5703125" style="38" customWidth="1"/>
    <col min="6445" max="6445" width="18.42578125" style="38" customWidth="1"/>
    <col min="6446" max="6446" width="11.7109375" style="38" customWidth="1"/>
    <col min="6447" max="6447" width="1.85546875" style="38" customWidth="1"/>
    <col min="6448" max="6448" width="14.85546875" style="38" customWidth="1"/>
    <col min="6449" max="6449" width="11.7109375" style="38" customWidth="1"/>
    <col min="6450" max="6450" width="3.28515625" style="38" customWidth="1"/>
    <col min="6451" max="6451" width="14.5703125" style="38" customWidth="1"/>
    <col min="6452" max="6452" width="11.7109375" style="38" customWidth="1"/>
    <col min="6453" max="6453" width="3.140625" style="38" customWidth="1"/>
    <col min="6454" max="6456" width="0" style="38" hidden="1" customWidth="1"/>
    <col min="6457" max="6656" width="9.140625" style="38"/>
    <col min="6657" max="6664" width="4" style="38" customWidth="1"/>
    <col min="6665" max="6665" width="6" style="38" customWidth="1"/>
    <col min="6666" max="6667" width="4" style="38" customWidth="1"/>
    <col min="6668" max="6669" width="5" style="38" customWidth="1"/>
    <col min="6670" max="6670" width="47.7109375" style="38" customWidth="1"/>
    <col min="6671" max="6674" width="0" style="38" hidden="1" customWidth="1"/>
    <col min="6675" max="6675" width="16.85546875" style="38" customWidth="1"/>
    <col min="6676" max="6676" width="1.7109375" style="38" customWidth="1"/>
    <col min="6677" max="6679" width="14.5703125" style="38" customWidth="1"/>
    <col min="6680" max="6680" width="18.42578125" style="38" customWidth="1"/>
    <col min="6681" max="6681" width="12.85546875" style="38" customWidth="1"/>
    <col min="6682" max="6682" width="1.7109375" style="38" customWidth="1"/>
    <col min="6683" max="6685" width="14.5703125" style="38" customWidth="1"/>
    <col min="6686" max="6686" width="18.42578125" style="38" customWidth="1"/>
    <col min="6687" max="6687" width="11.7109375" style="38" customWidth="1"/>
    <col min="6688" max="6688" width="2.42578125" style="38" customWidth="1"/>
    <col min="6689" max="6689" width="17" style="38" customWidth="1"/>
    <col min="6690" max="6690" width="11.7109375" style="38" customWidth="1"/>
    <col min="6691" max="6691" width="3" style="38" customWidth="1"/>
    <col min="6692" max="6694" width="14.5703125" style="38" customWidth="1"/>
    <col min="6695" max="6695" width="18.42578125" style="38" customWidth="1"/>
    <col min="6696" max="6696" width="11.7109375" style="38" customWidth="1"/>
    <col min="6697" max="6697" width="2.42578125" style="38" customWidth="1"/>
    <col min="6698" max="6700" width="14.5703125" style="38" customWidth="1"/>
    <col min="6701" max="6701" width="18.42578125" style="38" customWidth="1"/>
    <col min="6702" max="6702" width="11.7109375" style="38" customWidth="1"/>
    <col min="6703" max="6703" width="1.85546875" style="38" customWidth="1"/>
    <col min="6704" max="6704" width="14.85546875" style="38" customWidth="1"/>
    <col min="6705" max="6705" width="11.7109375" style="38" customWidth="1"/>
    <col min="6706" max="6706" width="3.28515625" style="38" customWidth="1"/>
    <col min="6707" max="6707" width="14.5703125" style="38" customWidth="1"/>
    <col min="6708" max="6708" width="11.7109375" style="38" customWidth="1"/>
    <col min="6709" max="6709" width="3.140625" style="38" customWidth="1"/>
    <col min="6710" max="6712" width="0" style="38" hidden="1" customWidth="1"/>
    <col min="6713" max="6912" width="9.140625" style="38"/>
    <col min="6913" max="6920" width="4" style="38" customWidth="1"/>
    <col min="6921" max="6921" width="6" style="38" customWidth="1"/>
    <col min="6922" max="6923" width="4" style="38" customWidth="1"/>
    <col min="6924" max="6925" width="5" style="38" customWidth="1"/>
    <col min="6926" max="6926" width="47.7109375" style="38" customWidth="1"/>
    <col min="6927" max="6930" width="0" style="38" hidden="1" customWidth="1"/>
    <col min="6931" max="6931" width="16.85546875" style="38" customWidth="1"/>
    <col min="6932" max="6932" width="1.7109375" style="38" customWidth="1"/>
    <col min="6933" max="6935" width="14.5703125" style="38" customWidth="1"/>
    <col min="6936" max="6936" width="18.42578125" style="38" customWidth="1"/>
    <col min="6937" max="6937" width="12.85546875" style="38" customWidth="1"/>
    <col min="6938" max="6938" width="1.7109375" style="38" customWidth="1"/>
    <col min="6939" max="6941" width="14.5703125" style="38" customWidth="1"/>
    <col min="6942" max="6942" width="18.42578125" style="38" customWidth="1"/>
    <col min="6943" max="6943" width="11.7109375" style="38" customWidth="1"/>
    <col min="6944" max="6944" width="2.42578125" style="38" customWidth="1"/>
    <col min="6945" max="6945" width="17" style="38" customWidth="1"/>
    <col min="6946" max="6946" width="11.7109375" style="38" customWidth="1"/>
    <col min="6947" max="6947" width="3" style="38" customWidth="1"/>
    <col min="6948" max="6950" width="14.5703125" style="38" customWidth="1"/>
    <col min="6951" max="6951" width="18.42578125" style="38" customWidth="1"/>
    <col min="6952" max="6952" width="11.7109375" style="38" customWidth="1"/>
    <col min="6953" max="6953" width="2.42578125" style="38" customWidth="1"/>
    <col min="6954" max="6956" width="14.5703125" style="38" customWidth="1"/>
    <col min="6957" max="6957" width="18.42578125" style="38" customWidth="1"/>
    <col min="6958" max="6958" width="11.7109375" style="38" customWidth="1"/>
    <col min="6959" max="6959" width="1.85546875" style="38" customWidth="1"/>
    <col min="6960" max="6960" width="14.85546875" style="38" customWidth="1"/>
    <col min="6961" max="6961" width="11.7109375" style="38" customWidth="1"/>
    <col min="6962" max="6962" width="3.28515625" style="38" customWidth="1"/>
    <col min="6963" max="6963" width="14.5703125" style="38" customWidth="1"/>
    <col min="6964" max="6964" width="11.7109375" style="38" customWidth="1"/>
    <col min="6965" max="6965" width="3.140625" style="38" customWidth="1"/>
    <col min="6966" max="6968" width="0" style="38" hidden="1" customWidth="1"/>
    <col min="6969" max="7168" width="9.140625" style="38"/>
    <col min="7169" max="7176" width="4" style="38" customWidth="1"/>
    <col min="7177" max="7177" width="6" style="38" customWidth="1"/>
    <col min="7178" max="7179" width="4" style="38" customWidth="1"/>
    <col min="7180" max="7181" width="5" style="38" customWidth="1"/>
    <col min="7182" max="7182" width="47.7109375" style="38" customWidth="1"/>
    <col min="7183" max="7186" width="0" style="38" hidden="1" customWidth="1"/>
    <col min="7187" max="7187" width="16.85546875" style="38" customWidth="1"/>
    <col min="7188" max="7188" width="1.7109375" style="38" customWidth="1"/>
    <col min="7189" max="7191" width="14.5703125" style="38" customWidth="1"/>
    <col min="7192" max="7192" width="18.42578125" style="38" customWidth="1"/>
    <col min="7193" max="7193" width="12.85546875" style="38" customWidth="1"/>
    <col min="7194" max="7194" width="1.7109375" style="38" customWidth="1"/>
    <col min="7195" max="7197" width="14.5703125" style="38" customWidth="1"/>
    <col min="7198" max="7198" width="18.42578125" style="38" customWidth="1"/>
    <col min="7199" max="7199" width="11.7109375" style="38" customWidth="1"/>
    <col min="7200" max="7200" width="2.42578125" style="38" customWidth="1"/>
    <col min="7201" max="7201" width="17" style="38" customWidth="1"/>
    <col min="7202" max="7202" width="11.7109375" style="38" customWidth="1"/>
    <col min="7203" max="7203" width="3" style="38" customWidth="1"/>
    <col min="7204" max="7206" width="14.5703125" style="38" customWidth="1"/>
    <col min="7207" max="7207" width="18.42578125" style="38" customWidth="1"/>
    <col min="7208" max="7208" width="11.7109375" style="38" customWidth="1"/>
    <col min="7209" max="7209" width="2.42578125" style="38" customWidth="1"/>
    <col min="7210" max="7212" width="14.5703125" style="38" customWidth="1"/>
    <col min="7213" max="7213" width="18.42578125" style="38" customWidth="1"/>
    <col min="7214" max="7214" width="11.7109375" style="38" customWidth="1"/>
    <col min="7215" max="7215" width="1.85546875" style="38" customWidth="1"/>
    <col min="7216" max="7216" width="14.85546875" style="38" customWidth="1"/>
    <col min="7217" max="7217" width="11.7109375" style="38" customWidth="1"/>
    <col min="7218" max="7218" width="3.28515625" style="38" customWidth="1"/>
    <col min="7219" max="7219" width="14.5703125" style="38" customWidth="1"/>
    <col min="7220" max="7220" width="11.7109375" style="38" customWidth="1"/>
    <col min="7221" max="7221" width="3.140625" style="38" customWidth="1"/>
    <col min="7222" max="7224" width="0" style="38" hidden="1" customWidth="1"/>
    <col min="7225" max="7424" width="9.140625" style="38"/>
    <col min="7425" max="7432" width="4" style="38" customWidth="1"/>
    <col min="7433" max="7433" width="6" style="38" customWidth="1"/>
    <col min="7434" max="7435" width="4" style="38" customWidth="1"/>
    <col min="7436" max="7437" width="5" style="38" customWidth="1"/>
    <col min="7438" max="7438" width="47.7109375" style="38" customWidth="1"/>
    <col min="7439" max="7442" width="0" style="38" hidden="1" customWidth="1"/>
    <col min="7443" max="7443" width="16.85546875" style="38" customWidth="1"/>
    <col min="7444" max="7444" width="1.7109375" style="38" customWidth="1"/>
    <col min="7445" max="7447" width="14.5703125" style="38" customWidth="1"/>
    <col min="7448" max="7448" width="18.42578125" style="38" customWidth="1"/>
    <col min="7449" max="7449" width="12.85546875" style="38" customWidth="1"/>
    <col min="7450" max="7450" width="1.7109375" style="38" customWidth="1"/>
    <col min="7451" max="7453" width="14.5703125" style="38" customWidth="1"/>
    <col min="7454" max="7454" width="18.42578125" style="38" customWidth="1"/>
    <col min="7455" max="7455" width="11.7109375" style="38" customWidth="1"/>
    <col min="7456" max="7456" width="2.42578125" style="38" customWidth="1"/>
    <col min="7457" max="7457" width="17" style="38" customWidth="1"/>
    <col min="7458" max="7458" width="11.7109375" style="38" customWidth="1"/>
    <col min="7459" max="7459" width="3" style="38" customWidth="1"/>
    <col min="7460" max="7462" width="14.5703125" style="38" customWidth="1"/>
    <col min="7463" max="7463" width="18.42578125" style="38" customWidth="1"/>
    <col min="7464" max="7464" width="11.7109375" style="38" customWidth="1"/>
    <col min="7465" max="7465" width="2.42578125" style="38" customWidth="1"/>
    <col min="7466" max="7468" width="14.5703125" style="38" customWidth="1"/>
    <col min="7469" max="7469" width="18.42578125" style="38" customWidth="1"/>
    <col min="7470" max="7470" width="11.7109375" style="38" customWidth="1"/>
    <col min="7471" max="7471" width="1.85546875" style="38" customWidth="1"/>
    <col min="7472" max="7472" width="14.85546875" style="38" customWidth="1"/>
    <col min="7473" max="7473" width="11.7109375" style="38" customWidth="1"/>
    <col min="7474" max="7474" width="3.28515625" style="38" customWidth="1"/>
    <col min="7475" max="7475" width="14.5703125" style="38" customWidth="1"/>
    <col min="7476" max="7476" width="11.7109375" style="38" customWidth="1"/>
    <col min="7477" max="7477" width="3.140625" style="38" customWidth="1"/>
    <col min="7478" max="7480" width="0" style="38" hidden="1" customWidth="1"/>
    <col min="7481" max="7680" width="9.140625" style="38"/>
    <col min="7681" max="7688" width="4" style="38" customWidth="1"/>
    <col min="7689" max="7689" width="6" style="38" customWidth="1"/>
    <col min="7690" max="7691" width="4" style="38" customWidth="1"/>
    <col min="7692" max="7693" width="5" style="38" customWidth="1"/>
    <col min="7694" max="7694" width="47.7109375" style="38" customWidth="1"/>
    <col min="7695" max="7698" width="0" style="38" hidden="1" customWidth="1"/>
    <col min="7699" max="7699" width="16.85546875" style="38" customWidth="1"/>
    <col min="7700" max="7700" width="1.7109375" style="38" customWidth="1"/>
    <col min="7701" max="7703" width="14.5703125" style="38" customWidth="1"/>
    <col min="7704" max="7704" width="18.42578125" style="38" customWidth="1"/>
    <col min="7705" max="7705" width="12.85546875" style="38" customWidth="1"/>
    <col min="7706" max="7706" width="1.7109375" style="38" customWidth="1"/>
    <col min="7707" max="7709" width="14.5703125" style="38" customWidth="1"/>
    <col min="7710" max="7710" width="18.42578125" style="38" customWidth="1"/>
    <col min="7711" max="7711" width="11.7109375" style="38" customWidth="1"/>
    <col min="7712" max="7712" width="2.42578125" style="38" customWidth="1"/>
    <col min="7713" max="7713" width="17" style="38" customWidth="1"/>
    <col min="7714" max="7714" width="11.7109375" style="38" customWidth="1"/>
    <col min="7715" max="7715" width="3" style="38" customWidth="1"/>
    <col min="7716" max="7718" width="14.5703125" style="38" customWidth="1"/>
    <col min="7719" max="7719" width="18.42578125" style="38" customWidth="1"/>
    <col min="7720" max="7720" width="11.7109375" style="38" customWidth="1"/>
    <col min="7721" max="7721" width="2.42578125" style="38" customWidth="1"/>
    <col min="7722" max="7724" width="14.5703125" style="38" customWidth="1"/>
    <col min="7725" max="7725" width="18.42578125" style="38" customWidth="1"/>
    <col min="7726" max="7726" width="11.7109375" style="38" customWidth="1"/>
    <col min="7727" max="7727" width="1.85546875" style="38" customWidth="1"/>
    <col min="7728" max="7728" width="14.85546875" style="38" customWidth="1"/>
    <col min="7729" max="7729" width="11.7109375" style="38" customWidth="1"/>
    <col min="7730" max="7730" width="3.28515625" style="38" customWidth="1"/>
    <col min="7731" max="7731" width="14.5703125" style="38" customWidth="1"/>
    <col min="7732" max="7732" width="11.7109375" style="38" customWidth="1"/>
    <col min="7733" max="7733" width="3.140625" style="38" customWidth="1"/>
    <col min="7734" max="7736" width="0" style="38" hidden="1" customWidth="1"/>
    <col min="7737" max="7936" width="9.140625" style="38"/>
    <col min="7937" max="7944" width="4" style="38" customWidth="1"/>
    <col min="7945" max="7945" width="6" style="38" customWidth="1"/>
    <col min="7946" max="7947" width="4" style="38" customWidth="1"/>
    <col min="7948" max="7949" width="5" style="38" customWidth="1"/>
    <col min="7950" max="7950" width="47.7109375" style="38" customWidth="1"/>
    <col min="7951" max="7954" width="0" style="38" hidden="1" customWidth="1"/>
    <col min="7955" max="7955" width="16.85546875" style="38" customWidth="1"/>
    <col min="7956" max="7956" width="1.7109375" style="38" customWidth="1"/>
    <col min="7957" max="7959" width="14.5703125" style="38" customWidth="1"/>
    <col min="7960" max="7960" width="18.42578125" style="38" customWidth="1"/>
    <col min="7961" max="7961" width="12.85546875" style="38" customWidth="1"/>
    <col min="7962" max="7962" width="1.7109375" style="38" customWidth="1"/>
    <col min="7963" max="7965" width="14.5703125" style="38" customWidth="1"/>
    <col min="7966" max="7966" width="18.42578125" style="38" customWidth="1"/>
    <col min="7967" max="7967" width="11.7109375" style="38" customWidth="1"/>
    <col min="7968" max="7968" width="2.42578125" style="38" customWidth="1"/>
    <col min="7969" max="7969" width="17" style="38" customWidth="1"/>
    <col min="7970" max="7970" width="11.7109375" style="38" customWidth="1"/>
    <col min="7971" max="7971" width="3" style="38" customWidth="1"/>
    <col min="7972" max="7974" width="14.5703125" style="38" customWidth="1"/>
    <col min="7975" max="7975" width="18.42578125" style="38" customWidth="1"/>
    <col min="7976" max="7976" width="11.7109375" style="38" customWidth="1"/>
    <col min="7977" max="7977" width="2.42578125" style="38" customWidth="1"/>
    <col min="7978" max="7980" width="14.5703125" style="38" customWidth="1"/>
    <col min="7981" max="7981" width="18.42578125" style="38" customWidth="1"/>
    <col min="7982" max="7982" width="11.7109375" style="38" customWidth="1"/>
    <col min="7983" max="7983" width="1.85546875" style="38" customWidth="1"/>
    <col min="7984" max="7984" width="14.85546875" style="38" customWidth="1"/>
    <col min="7985" max="7985" width="11.7109375" style="38" customWidth="1"/>
    <col min="7986" max="7986" width="3.28515625" style="38" customWidth="1"/>
    <col min="7987" max="7987" width="14.5703125" style="38" customWidth="1"/>
    <col min="7988" max="7988" width="11.7109375" style="38" customWidth="1"/>
    <col min="7989" max="7989" width="3.140625" style="38" customWidth="1"/>
    <col min="7990" max="7992" width="0" style="38" hidden="1" customWidth="1"/>
    <col min="7993" max="8192" width="9.140625" style="38"/>
    <col min="8193" max="8200" width="4" style="38" customWidth="1"/>
    <col min="8201" max="8201" width="6" style="38" customWidth="1"/>
    <col min="8202" max="8203" width="4" style="38" customWidth="1"/>
    <col min="8204" max="8205" width="5" style="38" customWidth="1"/>
    <col min="8206" max="8206" width="47.7109375" style="38" customWidth="1"/>
    <col min="8207" max="8210" width="0" style="38" hidden="1" customWidth="1"/>
    <col min="8211" max="8211" width="16.85546875" style="38" customWidth="1"/>
    <col min="8212" max="8212" width="1.7109375" style="38" customWidth="1"/>
    <col min="8213" max="8215" width="14.5703125" style="38" customWidth="1"/>
    <col min="8216" max="8216" width="18.42578125" style="38" customWidth="1"/>
    <col min="8217" max="8217" width="12.85546875" style="38" customWidth="1"/>
    <col min="8218" max="8218" width="1.7109375" style="38" customWidth="1"/>
    <col min="8219" max="8221" width="14.5703125" style="38" customWidth="1"/>
    <col min="8222" max="8222" width="18.42578125" style="38" customWidth="1"/>
    <col min="8223" max="8223" width="11.7109375" style="38" customWidth="1"/>
    <col min="8224" max="8224" width="2.42578125" style="38" customWidth="1"/>
    <col min="8225" max="8225" width="17" style="38" customWidth="1"/>
    <col min="8226" max="8226" width="11.7109375" style="38" customWidth="1"/>
    <col min="8227" max="8227" width="3" style="38" customWidth="1"/>
    <col min="8228" max="8230" width="14.5703125" style="38" customWidth="1"/>
    <col min="8231" max="8231" width="18.42578125" style="38" customWidth="1"/>
    <col min="8232" max="8232" width="11.7109375" style="38" customWidth="1"/>
    <col min="8233" max="8233" width="2.42578125" style="38" customWidth="1"/>
    <col min="8234" max="8236" width="14.5703125" style="38" customWidth="1"/>
    <col min="8237" max="8237" width="18.42578125" style="38" customWidth="1"/>
    <col min="8238" max="8238" width="11.7109375" style="38" customWidth="1"/>
    <col min="8239" max="8239" width="1.85546875" style="38" customWidth="1"/>
    <col min="8240" max="8240" width="14.85546875" style="38" customWidth="1"/>
    <col min="8241" max="8241" width="11.7109375" style="38" customWidth="1"/>
    <col min="8242" max="8242" width="3.28515625" style="38" customWidth="1"/>
    <col min="8243" max="8243" width="14.5703125" style="38" customWidth="1"/>
    <col min="8244" max="8244" width="11.7109375" style="38" customWidth="1"/>
    <col min="8245" max="8245" width="3.140625" style="38" customWidth="1"/>
    <col min="8246" max="8248" width="0" style="38" hidden="1" customWidth="1"/>
    <col min="8249" max="8448" width="9.140625" style="38"/>
    <col min="8449" max="8456" width="4" style="38" customWidth="1"/>
    <col min="8457" max="8457" width="6" style="38" customWidth="1"/>
    <col min="8458" max="8459" width="4" style="38" customWidth="1"/>
    <col min="8460" max="8461" width="5" style="38" customWidth="1"/>
    <col min="8462" max="8462" width="47.7109375" style="38" customWidth="1"/>
    <col min="8463" max="8466" width="0" style="38" hidden="1" customWidth="1"/>
    <col min="8467" max="8467" width="16.85546875" style="38" customWidth="1"/>
    <col min="8468" max="8468" width="1.7109375" style="38" customWidth="1"/>
    <col min="8469" max="8471" width="14.5703125" style="38" customWidth="1"/>
    <col min="8472" max="8472" width="18.42578125" style="38" customWidth="1"/>
    <col min="8473" max="8473" width="12.85546875" style="38" customWidth="1"/>
    <col min="8474" max="8474" width="1.7109375" style="38" customWidth="1"/>
    <col min="8475" max="8477" width="14.5703125" style="38" customWidth="1"/>
    <col min="8478" max="8478" width="18.42578125" style="38" customWidth="1"/>
    <col min="8479" max="8479" width="11.7109375" style="38" customWidth="1"/>
    <col min="8480" max="8480" width="2.42578125" style="38" customWidth="1"/>
    <col min="8481" max="8481" width="17" style="38" customWidth="1"/>
    <col min="8482" max="8482" width="11.7109375" style="38" customWidth="1"/>
    <col min="8483" max="8483" width="3" style="38" customWidth="1"/>
    <col min="8484" max="8486" width="14.5703125" style="38" customWidth="1"/>
    <col min="8487" max="8487" width="18.42578125" style="38" customWidth="1"/>
    <col min="8488" max="8488" width="11.7109375" style="38" customWidth="1"/>
    <col min="8489" max="8489" width="2.42578125" style="38" customWidth="1"/>
    <col min="8490" max="8492" width="14.5703125" style="38" customWidth="1"/>
    <col min="8493" max="8493" width="18.42578125" style="38" customWidth="1"/>
    <col min="8494" max="8494" width="11.7109375" style="38" customWidth="1"/>
    <col min="8495" max="8495" width="1.85546875" style="38" customWidth="1"/>
    <col min="8496" max="8496" width="14.85546875" style="38" customWidth="1"/>
    <col min="8497" max="8497" width="11.7109375" style="38" customWidth="1"/>
    <col min="8498" max="8498" width="3.28515625" style="38" customWidth="1"/>
    <col min="8499" max="8499" width="14.5703125" style="38" customWidth="1"/>
    <col min="8500" max="8500" width="11.7109375" style="38" customWidth="1"/>
    <col min="8501" max="8501" width="3.140625" style="38" customWidth="1"/>
    <col min="8502" max="8504" width="0" style="38" hidden="1" customWidth="1"/>
    <col min="8505" max="8704" width="9.140625" style="38"/>
    <col min="8705" max="8712" width="4" style="38" customWidth="1"/>
    <col min="8713" max="8713" width="6" style="38" customWidth="1"/>
    <col min="8714" max="8715" width="4" style="38" customWidth="1"/>
    <col min="8716" max="8717" width="5" style="38" customWidth="1"/>
    <col min="8718" max="8718" width="47.7109375" style="38" customWidth="1"/>
    <col min="8719" max="8722" width="0" style="38" hidden="1" customWidth="1"/>
    <col min="8723" max="8723" width="16.85546875" style="38" customWidth="1"/>
    <col min="8724" max="8724" width="1.7109375" style="38" customWidth="1"/>
    <col min="8725" max="8727" width="14.5703125" style="38" customWidth="1"/>
    <col min="8728" max="8728" width="18.42578125" style="38" customWidth="1"/>
    <col min="8729" max="8729" width="12.85546875" style="38" customWidth="1"/>
    <col min="8730" max="8730" width="1.7109375" style="38" customWidth="1"/>
    <col min="8731" max="8733" width="14.5703125" style="38" customWidth="1"/>
    <col min="8734" max="8734" width="18.42578125" style="38" customWidth="1"/>
    <col min="8735" max="8735" width="11.7109375" style="38" customWidth="1"/>
    <col min="8736" max="8736" width="2.42578125" style="38" customWidth="1"/>
    <col min="8737" max="8737" width="17" style="38" customWidth="1"/>
    <col min="8738" max="8738" width="11.7109375" style="38" customWidth="1"/>
    <col min="8739" max="8739" width="3" style="38" customWidth="1"/>
    <col min="8740" max="8742" width="14.5703125" style="38" customWidth="1"/>
    <col min="8743" max="8743" width="18.42578125" style="38" customWidth="1"/>
    <col min="8744" max="8744" width="11.7109375" style="38" customWidth="1"/>
    <col min="8745" max="8745" width="2.42578125" style="38" customWidth="1"/>
    <col min="8746" max="8748" width="14.5703125" style="38" customWidth="1"/>
    <col min="8749" max="8749" width="18.42578125" style="38" customWidth="1"/>
    <col min="8750" max="8750" width="11.7109375" style="38" customWidth="1"/>
    <col min="8751" max="8751" width="1.85546875" style="38" customWidth="1"/>
    <col min="8752" max="8752" width="14.85546875" style="38" customWidth="1"/>
    <col min="8753" max="8753" width="11.7109375" style="38" customWidth="1"/>
    <col min="8754" max="8754" width="3.28515625" style="38" customWidth="1"/>
    <col min="8755" max="8755" width="14.5703125" style="38" customWidth="1"/>
    <col min="8756" max="8756" width="11.7109375" style="38" customWidth="1"/>
    <col min="8757" max="8757" width="3.140625" style="38" customWidth="1"/>
    <col min="8758" max="8760" width="0" style="38" hidden="1" customWidth="1"/>
    <col min="8761" max="8960" width="9.140625" style="38"/>
    <col min="8961" max="8968" width="4" style="38" customWidth="1"/>
    <col min="8969" max="8969" width="6" style="38" customWidth="1"/>
    <col min="8970" max="8971" width="4" style="38" customWidth="1"/>
    <col min="8972" max="8973" width="5" style="38" customWidth="1"/>
    <col min="8974" max="8974" width="47.7109375" style="38" customWidth="1"/>
    <col min="8975" max="8978" width="0" style="38" hidden="1" customWidth="1"/>
    <col min="8979" max="8979" width="16.85546875" style="38" customWidth="1"/>
    <col min="8980" max="8980" width="1.7109375" style="38" customWidth="1"/>
    <col min="8981" max="8983" width="14.5703125" style="38" customWidth="1"/>
    <col min="8984" max="8984" width="18.42578125" style="38" customWidth="1"/>
    <col min="8985" max="8985" width="12.85546875" style="38" customWidth="1"/>
    <col min="8986" max="8986" width="1.7109375" style="38" customWidth="1"/>
    <col min="8987" max="8989" width="14.5703125" style="38" customWidth="1"/>
    <col min="8990" max="8990" width="18.42578125" style="38" customWidth="1"/>
    <col min="8991" max="8991" width="11.7109375" style="38" customWidth="1"/>
    <col min="8992" max="8992" width="2.42578125" style="38" customWidth="1"/>
    <col min="8993" max="8993" width="17" style="38" customWidth="1"/>
    <col min="8994" max="8994" width="11.7109375" style="38" customWidth="1"/>
    <col min="8995" max="8995" width="3" style="38" customWidth="1"/>
    <col min="8996" max="8998" width="14.5703125" style="38" customWidth="1"/>
    <col min="8999" max="8999" width="18.42578125" style="38" customWidth="1"/>
    <col min="9000" max="9000" width="11.7109375" style="38" customWidth="1"/>
    <col min="9001" max="9001" width="2.42578125" style="38" customWidth="1"/>
    <col min="9002" max="9004" width="14.5703125" style="38" customWidth="1"/>
    <col min="9005" max="9005" width="18.42578125" style="38" customWidth="1"/>
    <col min="9006" max="9006" width="11.7109375" style="38" customWidth="1"/>
    <col min="9007" max="9007" width="1.85546875" style="38" customWidth="1"/>
    <col min="9008" max="9008" width="14.85546875" style="38" customWidth="1"/>
    <col min="9009" max="9009" width="11.7109375" style="38" customWidth="1"/>
    <col min="9010" max="9010" width="3.28515625" style="38" customWidth="1"/>
    <col min="9011" max="9011" width="14.5703125" style="38" customWidth="1"/>
    <col min="9012" max="9012" width="11.7109375" style="38" customWidth="1"/>
    <col min="9013" max="9013" width="3.140625" style="38" customWidth="1"/>
    <col min="9014" max="9016" width="0" style="38" hidden="1" customWidth="1"/>
    <col min="9017" max="9216" width="9.140625" style="38"/>
    <col min="9217" max="9224" width="4" style="38" customWidth="1"/>
    <col min="9225" max="9225" width="6" style="38" customWidth="1"/>
    <col min="9226" max="9227" width="4" style="38" customWidth="1"/>
    <col min="9228" max="9229" width="5" style="38" customWidth="1"/>
    <col min="9230" max="9230" width="47.7109375" style="38" customWidth="1"/>
    <col min="9231" max="9234" width="0" style="38" hidden="1" customWidth="1"/>
    <col min="9235" max="9235" width="16.85546875" style="38" customWidth="1"/>
    <col min="9236" max="9236" width="1.7109375" style="38" customWidth="1"/>
    <col min="9237" max="9239" width="14.5703125" style="38" customWidth="1"/>
    <col min="9240" max="9240" width="18.42578125" style="38" customWidth="1"/>
    <col min="9241" max="9241" width="12.85546875" style="38" customWidth="1"/>
    <col min="9242" max="9242" width="1.7109375" style="38" customWidth="1"/>
    <col min="9243" max="9245" width="14.5703125" style="38" customWidth="1"/>
    <col min="9246" max="9246" width="18.42578125" style="38" customWidth="1"/>
    <col min="9247" max="9247" width="11.7109375" style="38" customWidth="1"/>
    <col min="9248" max="9248" width="2.42578125" style="38" customWidth="1"/>
    <col min="9249" max="9249" width="17" style="38" customWidth="1"/>
    <col min="9250" max="9250" width="11.7109375" style="38" customWidth="1"/>
    <col min="9251" max="9251" width="3" style="38" customWidth="1"/>
    <col min="9252" max="9254" width="14.5703125" style="38" customWidth="1"/>
    <col min="9255" max="9255" width="18.42578125" style="38" customWidth="1"/>
    <col min="9256" max="9256" width="11.7109375" style="38" customWidth="1"/>
    <col min="9257" max="9257" width="2.42578125" style="38" customWidth="1"/>
    <col min="9258" max="9260" width="14.5703125" style="38" customWidth="1"/>
    <col min="9261" max="9261" width="18.42578125" style="38" customWidth="1"/>
    <col min="9262" max="9262" width="11.7109375" style="38" customWidth="1"/>
    <col min="9263" max="9263" width="1.85546875" style="38" customWidth="1"/>
    <col min="9264" max="9264" width="14.85546875" style="38" customWidth="1"/>
    <col min="9265" max="9265" width="11.7109375" style="38" customWidth="1"/>
    <col min="9266" max="9266" width="3.28515625" style="38" customWidth="1"/>
    <col min="9267" max="9267" width="14.5703125" style="38" customWidth="1"/>
    <col min="9268" max="9268" width="11.7109375" style="38" customWidth="1"/>
    <col min="9269" max="9269" width="3.140625" style="38" customWidth="1"/>
    <col min="9270" max="9272" width="0" style="38" hidden="1" customWidth="1"/>
    <col min="9273" max="9472" width="9.140625" style="38"/>
    <col min="9473" max="9480" width="4" style="38" customWidth="1"/>
    <col min="9481" max="9481" width="6" style="38" customWidth="1"/>
    <col min="9482" max="9483" width="4" style="38" customWidth="1"/>
    <col min="9484" max="9485" width="5" style="38" customWidth="1"/>
    <col min="9486" max="9486" width="47.7109375" style="38" customWidth="1"/>
    <col min="9487" max="9490" width="0" style="38" hidden="1" customWidth="1"/>
    <col min="9491" max="9491" width="16.85546875" style="38" customWidth="1"/>
    <col min="9492" max="9492" width="1.7109375" style="38" customWidth="1"/>
    <col min="9493" max="9495" width="14.5703125" style="38" customWidth="1"/>
    <col min="9496" max="9496" width="18.42578125" style="38" customWidth="1"/>
    <col min="9497" max="9497" width="12.85546875" style="38" customWidth="1"/>
    <col min="9498" max="9498" width="1.7109375" style="38" customWidth="1"/>
    <col min="9499" max="9501" width="14.5703125" style="38" customWidth="1"/>
    <col min="9502" max="9502" width="18.42578125" style="38" customWidth="1"/>
    <col min="9503" max="9503" width="11.7109375" style="38" customWidth="1"/>
    <col min="9504" max="9504" width="2.42578125" style="38" customWidth="1"/>
    <col min="9505" max="9505" width="17" style="38" customWidth="1"/>
    <col min="9506" max="9506" width="11.7109375" style="38" customWidth="1"/>
    <col min="9507" max="9507" width="3" style="38" customWidth="1"/>
    <col min="9508" max="9510" width="14.5703125" style="38" customWidth="1"/>
    <col min="9511" max="9511" width="18.42578125" style="38" customWidth="1"/>
    <col min="9512" max="9512" width="11.7109375" style="38" customWidth="1"/>
    <col min="9513" max="9513" width="2.42578125" style="38" customWidth="1"/>
    <col min="9514" max="9516" width="14.5703125" style="38" customWidth="1"/>
    <col min="9517" max="9517" width="18.42578125" style="38" customWidth="1"/>
    <col min="9518" max="9518" width="11.7109375" style="38" customWidth="1"/>
    <col min="9519" max="9519" width="1.85546875" style="38" customWidth="1"/>
    <col min="9520" max="9520" width="14.85546875" style="38" customWidth="1"/>
    <col min="9521" max="9521" width="11.7109375" style="38" customWidth="1"/>
    <col min="9522" max="9522" width="3.28515625" style="38" customWidth="1"/>
    <col min="9523" max="9523" width="14.5703125" style="38" customWidth="1"/>
    <col min="9524" max="9524" width="11.7109375" style="38" customWidth="1"/>
    <col min="9525" max="9525" width="3.140625" style="38" customWidth="1"/>
    <col min="9526" max="9528" width="0" style="38" hidden="1" customWidth="1"/>
    <col min="9529" max="9728" width="9.140625" style="38"/>
    <col min="9729" max="9736" width="4" style="38" customWidth="1"/>
    <col min="9737" max="9737" width="6" style="38" customWidth="1"/>
    <col min="9738" max="9739" width="4" style="38" customWidth="1"/>
    <col min="9740" max="9741" width="5" style="38" customWidth="1"/>
    <col min="9742" max="9742" width="47.7109375" style="38" customWidth="1"/>
    <col min="9743" max="9746" width="0" style="38" hidden="1" customWidth="1"/>
    <col min="9747" max="9747" width="16.85546875" style="38" customWidth="1"/>
    <col min="9748" max="9748" width="1.7109375" style="38" customWidth="1"/>
    <col min="9749" max="9751" width="14.5703125" style="38" customWidth="1"/>
    <col min="9752" max="9752" width="18.42578125" style="38" customWidth="1"/>
    <col min="9753" max="9753" width="12.85546875" style="38" customWidth="1"/>
    <col min="9754" max="9754" width="1.7109375" style="38" customWidth="1"/>
    <col min="9755" max="9757" width="14.5703125" style="38" customWidth="1"/>
    <col min="9758" max="9758" width="18.42578125" style="38" customWidth="1"/>
    <col min="9759" max="9759" width="11.7109375" style="38" customWidth="1"/>
    <col min="9760" max="9760" width="2.42578125" style="38" customWidth="1"/>
    <col min="9761" max="9761" width="17" style="38" customWidth="1"/>
    <col min="9762" max="9762" width="11.7109375" style="38" customWidth="1"/>
    <col min="9763" max="9763" width="3" style="38" customWidth="1"/>
    <col min="9764" max="9766" width="14.5703125" style="38" customWidth="1"/>
    <col min="9767" max="9767" width="18.42578125" style="38" customWidth="1"/>
    <col min="9768" max="9768" width="11.7109375" style="38" customWidth="1"/>
    <col min="9769" max="9769" width="2.42578125" style="38" customWidth="1"/>
    <col min="9770" max="9772" width="14.5703125" style="38" customWidth="1"/>
    <col min="9773" max="9773" width="18.42578125" style="38" customWidth="1"/>
    <col min="9774" max="9774" width="11.7109375" style="38" customWidth="1"/>
    <col min="9775" max="9775" width="1.85546875" style="38" customWidth="1"/>
    <col min="9776" max="9776" width="14.85546875" style="38" customWidth="1"/>
    <col min="9777" max="9777" width="11.7109375" style="38" customWidth="1"/>
    <col min="9778" max="9778" width="3.28515625" style="38" customWidth="1"/>
    <col min="9779" max="9779" width="14.5703125" style="38" customWidth="1"/>
    <col min="9780" max="9780" width="11.7109375" style="38" customWidth="1"/>
    <col min="9781" max="9781" width="3.140625" style="38" customWidth="1"/>
    <col min="9782" max="9784" width="0" style="38" hidden="1" customWidth="1"/>
    <col min="9785" max="9984" width="9.140625" style="38"/>
    <col min="9985" max="9992" width="4" style="38" customWidth="1"/>
    <col min="9993" max="9993" width="6" style="38" customWidth="1"/>
    <col min="9994" max="9995" width="4" style="38" customWidth="1"/>
    <col min="9996" max="9997" width="5" style="38" customWidth="1"/>
    <col min="9998" max="9998" width="47.7109375" style="38" customWidth="1"/>
    <col min="9999" max="10002" width="0" style="38" hidden="1" customWidth="1"/>
    <col min="10003" max="10003" width="16.85546875" style="38" customWidth="1"/>
    <col min="10004" max="10004" width="1.7109375" style="38" customWidth="1"/>
    <col min="10005" max="10007" width="14.5703125" style="38" customWidth="1"/>
    <col min="10008" max="10008" width="18.42578125" style="38" customWidth="1"/>
    <col min="10009" max="10009" width="12.85546875" style="38" customWidth="1"/>
    <col min="10010" max="10010" width="1.7109375" style="38" customWidth="1"/>
    <col min="10011" max="10013" width="14.5703125" style="38" customWidth="1"/>
    <col min="10014" max="10014" width="18.42578125" style="38" customWidth="1"/>
    <col min="10015" max="10015" width="11.7109375" style="38" customWidth="1"/>
    <col min="10016" max="10016" width="2.42578125" style="38" customWidth="1"/>
    <col min="10017" max="10017" width="17" style="38" customWidth="1"/>
    <col min="10018" max="10018" width="11.7109375" style="38" customWidth="1"/>
    <col min="10019" max="10019" width="3" style="38" customWidth="1"/>
    <col min="10020" max="10022" width="14.5703125" style="38" customWidth="1"/>
    <col min="10023" max="10023" width="18.42578125" style="38" customWidth="1"/>
    <col min="10024" max="10024" width="11.7109375" style="38" customWidth="1"/>
    <col min="10025" max="10025" width="2.42578125" style="38" customWidth="1"/>
    <col min="10026" max="10028" width="14.5703125" style="38" customWidth="1"/>
    <col min="10029" max="10029" width="18.42578125" style="38" customWidth="1"/>
    <col min="10030" max="10030" width="11.7109375" style="38" customWidth="1"/>
    <col min="10031" max="10031" width="1.85546875" style="38" customWidth="1"/>
    <col min="10032" max="10032" width="14.85546875" style="38" customWidth="1"/>
    <col min="10033" max="10033" width="11.7109375" style="38" customWidth="1"/>
    <col min="10034" max="10034" width="3.28515625" style="38" customWidth="1"/>
    <col min="10035" max="10035" width="14.5703125" style="38" customWidth="1"/>
    <col min="10036" max="10036" width="11.7109375" style="38" customWidth="1"/>
    <col min="10037" max="10037" width="3.140625" style="38" customWidth="1"/>
    <col min="10038" max="10040" width="0" style="38" hidden="1" customWidth="1"/>
    <col min="10041" max="10240" width="9.140625" style="38"/>
    <col min="10241" max="10248" width="4" style="38" customWidth="1"/>
    <col min="10249" max="10249" width="6" style="38" customWidth="1"/>
    <col min="10250" max="10251" width="4" style="38" customWidth="1"/>
    <col min="10252" max="10253" width="5" style="38" customWidth="1"/>
    <col min="10254" max="10254" width="47.7109375" style="38" customWidth="1"/>
    <col min="10255" max="10258" width="0" style="38" hidden="1" customWidth="1"/>
    <col min="10259" max="10259" width="16.85546875" style="38" customWidth="1"/>
    <col min="10260" max="10260" width="1.7109375" style="38" customWidth="1"/>
    <col min="10261" max="10263" width="14.5703125" style="38" customWidth="1"/>
    <col min="10264" max="10264" width="18.42578125" style="38" customWidth="1"/>
    <col min="10265" max="10265" width="12.85546875" style="38" customWidth="1"/>
    <col min="10266" max="10266" width="1.7109375" style="38" customWidth="1"/>
    <col min="10267" max="10269" width="14.5703125" style="38" customWidth="1"/>
    <col min="10270" max="10270" width="18.42578125" style="38" customWidth="1"/>
    <col min="10271" max="10271" width="11.7109375" style="38" customWidth="1"/>
    <col min="10272" max="10272" width="2.42578125" style="38" customWidth="1"/>
    <col min="10273" max="10273" width="17" style="38" customWidth="1"/>
    <col min="10274" max="10274" width="11.7109375" style="38" customWidth="1"/>
    <col min="10275" max="10275" width="3" style="38" customWidth="1"/>
    <col min="10276" max="10278" width="14.5703125" style="38" customWidth="1"/>
    <col min="10279" max="10279" width="18.42578125" style="38" customWidth="1"/>
    <col min="10280" max="10280" width="11.7109375" style="38" customWidth="1"/>
    <col min="10281" max="10281" width="2.42578125" style="38" customWidth="1"/>
    <col min="10282" max="10284" width="14.5703125" style="38" customWidth="1"/>
    <col min="10285" max="10285" width="18.42578125" style="38" customWidth="1"/>
    <col min="10286" max="10286" width="11.7109375" style="38" customWidth="1"/>
    <col min="10287" max="10287" width="1.85546875" style="38" customWidth="1"/>
    <col min="10288" max="10288" width="14.85546875" style="38" customWidth="1"/>
    <col min="10289" max="10289" width="11.7109375" style="38" customWidth="1"/>
    <col min="10290" max="10290" width="3.28515625" style="38" customWidth="1"/>
    <col min="10291" max="10291" width="14.5703125" style="38" customWidth="1"/>
    <col min="10292" max="10292" width="11.7109375" style="38" customWidth="1"/>
    <col min="10293" max="10293" width="3.140625" style="38" customWidth="1"/>
    <col min="10294" max="10296" width="0" style="38" hidden="1" customWidth="1"/>
    <col min="10297" max="10496" width="9.140625" style="38"/>
    <col min="10497" max="10504" width="4" style="38" customWidth="1"/>
    <col min="10505" max="10505" width="6" style="38" customWidth="1"/>
    <col min="10506" max="10507" width="4" style="38" customWidth="1"/>
    <col min="10508" max="10509" width="5" style="38" customWidth="1"/>
    <col min="10510" max="10510" width="47.7109375" style="38" customWidth="1"/>
    <col min="10511" max="10514" width="0" style="38" hidden="1" customWidth="1"/>
    <col min="10515" max="10515" width="16.85546875" style="38" customWidth="1"/>
    <col min="10516" max="10516" width="1.7109375" style="38" customWidth="1"/>
    <col min="10517" max="10519" width="14.5703125" style="38" customWidth="1"/>
    <col min="10520" max="10520" width="18.42578125" style="38" customWidth="1"/>
    <col min="10521" max="10521" width="12.85546875" style="38" customWidth="1"/>
    <col min="10522" max="10522" width="1.7109375" style="38" customWidth="1"/>
    <col min="10523" max="10525" width="14.5703125" style="38" customWidth="1"/>
    <col min="10526" max="10526" width="18.42578125" style="38" customWidth="1"/>
    <col min="10527" max="10527" width="11.7109375" style="38" customWidth="1"/>
    <col min="10528" max="10528" width="2.42578125" style="38" customWidth="1"/>
    <col min="10529" max="10529" width="17" style="38" customWidth="1"/>
    <col min="10530" max="10530" width="11.7109375" style="38" customWidth="1"/>
    <col min="10531" max="10531" width="3" style="38" customWidth="1"/>
    <col min="10532" max="10534" width="14.5703125" style="38" customWidth="1"/>
    <col min="10535" max="10535" width="18.42578125" style="38" customWidth="1"/>
    <col min="10536" max="10536" width="11.7109375" style="38" customWidth="1"/>
    <col min="10537" max="10537" width="2.42578125" style="38" customWidth="1"/>
    <col min="10538" max="10540" width="14.5703125" style="38" customWidth="1"/>
    <col min="10541" max="10541" width="18.42578125" style="38" customWidth="1"/>
    <col min="10542" max="10542" width="11.7109375" style="38" customWidth="1"/>
    <col min="10543" max="10543" width="1.85546875" style="38" customWidth="1"/>
    <col min="10544" max="10544" width="14.85546875" style="38" customWidth="1"/>
    <col min="10545" max="10545" width="11.7109375" style="38" customWidth="1"/>
    <col min="10546" max="10546" width="3.28515625" style="38" customWidth="1"/>
    <col min="10547" max="10547" width="14.5703125" style="38" customWidth="1"/>
    <col min="10548" max="10548" width="11.7109375" style="38" customWidth="1"/>
    <col min="10549" max="10549" width="3.140625" style="38" customWidth="1"/>
    <col min="10550" max="10552" width="0" style="38" hidden="1" customWidth="1"/>
    <col min="10553" max="10752" width="9.140625" style="38"/>
    <col min="10753" max="10760" width="4" style="38" customWidth="1"/>
    <col min="10761" max="10761" width="6" style="38" customWidth="1"/>
    <col min="10762" max="10763" width="4" style="38" customWidth="1"/>
    <col min="10764" max="10765" width="5" style="38" customWidth="1"/>
    <col min="10766" max="10766" width="47.7109375" style="38" customWidth="1"/>
    <col min="10767" max="10770" width="0" style="38" hidden="1" customWidth="1"/>
    <col min="10771" max="10771" width="16.85546875" style="38" customWidth="1"/>
    <col min="10772" max="10772" width="1.7109375" style="38" customWidth="1"/>
    <col min="10773" max="10775" width="14.5703125" style="38" customWidth="1"/>
    <col min="10776" max="10776" width="18.42578125" style="38" customWidth="1"/>
    <col min="10777" max="10777" width="12.85546875" style="38" customWidth="1"/>
    <col min="10778" max="10778" width="1.7109375" style="38" customWidth="1"/>
    <col min="10779" max="10781" width="14.5703125" style="38" customWidth="1"/>
    <col min="10782" max="10782" width="18.42578125" style="38" customWidth="1"/>
    <col min="10783" max="10783" width="11.7109375" style="38" customWidth="1"/>
    <col min="10784" max="10784" width="2.42578125" style="38" customWidth="1"/>
    <col min="10785" max="10785" width="17" style="38" customWidth="1"/>
    <col min="10786" max="10786" width="11.7109375" style="38" customWidth="1"/>
    <col min="10787" max="10787" width="3" style="38" customWidth="1"/>
    <col min="10788" max="10790" width="14.5703125" style="38" customWidth="1"/>
    <col min="10791" max="10791" width="18.42578125" style="38" customWidth="1"/>
    <col min="10792" max="10792" width="11.7109375" style="38" customWidth="1"/>
    <col min="10793" max="10793" width="2.42578125" style="38" customWidth="1"/>
    <col min="10794" max="10796" width="14.5703125" style="38" customWidth="1"/>
    <col min="10797" max="10797" width="18.42578125" style="38" customWidth="1"/>
    <col min="10798" max="10798" width="11.7109375" style="38" customWidth="1"/>
    <col min="10799" max="10799" width="1.85546875" style="38" customWidth="1"/>
    <col min="10800" max="10800" width="14.85546875" style="38" customWidth="1"/>
    <col min="10801" max="10801" width="11.7109375" style="38" customWidth="1"/>
    <col min="10802" max="10802" width="3.28515625" style="38" customWidth="1"/>
    <col min="10803" max="10803" width="14.5703125" style="38" customWidth="1"/>
    <col min="10804" max="10804" width="11.7109375" style="38" customWidth="1"/>
    <col min="10805" max="10805" width="3.140625" style="38" customWidth="1"/>
    <col min="10806" max="10808" width="0" style="38" hidden="1" customWidth="1"/>
    <col min="10809" max="11008" width="9.140625" style="38"/>
    <col min="11009" max="11016" width="4" style="38" customWidth="1"/>
    <col min="11017" max="11017" width="6" style="38" customWidth="1"/>
    <col min="11018" max="11019" width="4" style="38" customWidth="1"/>
    <col min="11020" max="11021" width="5" style="38" customWidth="1"/>
    <col min="11022" max="11022" width="47.7109375" style="38" customWidth="1"/>
    <col min="11023" max="11026" width="0" style="38" hidden="1" customWidth="1"/>
    <col min="11027" max="11027" width="16.85546875" style="38" customWidth="1"/>
    <col min="11028" max="11028" width="1.7109375" style="38" customWidth="1"/>
    <col min="11029" max="11031" width="14.5703125" style="38" customWidth="1"/>
    <col min="11032" max="11032" width="18.42578125" style="38" customWidth="1"/>
    <col min="11033" max="11033" width="12.85546875" style="38" customWidth="1"/>
    <col min="11034" max="11034" width="1.7109375" style="38" customWidth="1"/>
    <col min="11035" max="11037" width="14.5703125" style="38" customWidth="1"/>
    <col min="11038" max="11038" width="18.42578125" style="38" customWidth="1"/>
    <col min="11039" max="11039" width="11.7109375" style="38" customWidth="1"/>
    <col min="11040" max="11040" width="2.42578125" style="38" customWidth="1"/>
    <col min="11041" max="11041" width="17" style="38" customWidth="1"/>
    <col min="11042" max="11042" width="11.7109375" style="38" customWidth="1"/>
    <col min="11043" max="11043" width="3" style="38" customWidth="1"/>
    <col min="11044" max="11046" width="14.5703125" style="38" customWidth="1"/>
    <col min="11047" max="11047" width="18.42578125" style="38" customWidth="1"/>
    <col min="11048" max="11048" width="11.7109375" style="38" customWidth="1"/>
    <col min="11049" max="11049" width="2.42578125" style="38" customWidth="1"/>
    <col min="11050" max="11052" width="14.5703125" style="38" customWidth="1"/>
    <col min="11053" max="11053" width="18.42578125" style="38" customWidth="1"/>
    <col min="11054" max="11054" width="11.7109375" style="38" customWidth="1"/>
    <col min="11055" max="11055" width="1.85546875" style="38" customWidth="1"/>
    <col min="11056" max="11056" width="14.85546875" style="38" customWidth="1"/>
    <col min="11057" max="11057" width="11.7109375" style="38" customWidth="1"/>
    <col min="11058" max="11058" width="3.28515625" style="38" customWidth="1"/>
    <col min="11059" max="11059" width="14.5703125" style="38" customWidth="1"/>
    <col min="11060" max="11060" width="11.7109375" style="38" customWidth="1"/>
    <col min="11061" max="11061" width="3.140625" style="38" customWidth="1"/>
    <col min="11062" max="11064" width="0" style="38" hidden="1" customWidth="1"/>
    <col min="11065" max="11264" width="9.140625" style="38"/>
    <col min="11265" max="11272" width="4" style="38" customWidth="1"/>
    <col min="11273" max="11273" width="6" style="38" customWidth="1"/>
    <col min="11274" max="11275" width="4" style="38" customWidth="1"/>
    <col min="11276" max="11277" width="5" style="38" customWidth="1"/>
    <col min="11278" max="11278" width="47.7109375" style="38" customWidth="1"/>
    <col min="11279" max="11282" width="0" style="38" hidden="1" customWidth="1"/>
    <col min="11283" max="11283" width="16.85546875" style="38" customWidth="1"/>
    <col min="11284" max="11284" width="1.7109375" style="38" customWidth="1"/>
    <col min="11285" max="11287" width="14.5703125" style="38" customWidth="1"/>
    <col min="11288" max="11288" width="18.42578125" style="38" customWidth="1"/>
    <col min="11289" max="11289" width="12.85546875" style="38" customWidth="1"/>
    <col min="11290" max="11290" width="1.7109375" style="38" customWidth="1"/>
    <col min="11291" max="11293" width="14.5703125" style="38" customWidth="1"/>
    <col min="11294" max="11294" width="18.42578125" style="38" customWidth="1"/>
    <col min="11295" max="11295" width="11.7109375" style="38" customWidth="1"/>
    <col min="11296" max="11296" width="2.42578125" style="38" customWidth="1"/>
    <col min="11297" max="11297" width="17" style="38" customWidth="1"/>
    <col min="11298" max="11298" width="11.7109375" style="38" customWidth="1"/>
    <col min="11299" max="11299" width="3" style="38" customWidth="1"/>
    <col min="11300" max="11302" width="14.5703125" style="38" customWidth="1"/>
    <col min="11303" max="11303" width="18.42578125" style="38" customWidth="1"/>
    <col min="11304" max="11304" width="11.7109375" style="38" customWidth="1"/>
    <col min="11305" max="11305" width="2.42578125" style="38" customWidth="1"/>
    <col min="11306" max="11308" width="14.5703125" style="38" customWidth="1"/>
    <col min="11309" max="11309" width="18.42578125" style="38" customWidth="1"/>
    <col min="11310" max="11310" width="11.7109375" style="38" customWidth="1"/>
    <col min="11311" max="11311" width="1.85546875" style="38" customWidth="1"/>
    <col min="11312" max="11312" width="14.85546875" style="38" customWidth="1"/>
    <col min="11313" max="11313" width="11.7109375" style="38" customWidth="1"/>
    <col min="11314" max="11314" width="3.28515625" style="38" customWidth="1"/>
    <col min="11315" max="11315" width="14.5703125" style="38" customWidth="1"/>
    <col min="11316" max="11316" width="11.7109375" style="38" customWidth="1"/>
    <col min="11317" max="11317" width="3.140625" style="38" customWidth="1"/>
    <col min="11318" max="11320" width="0" style="38" hidden="1" customWidth="1"/>
    <col min="11321" max="11520" width="9.140625" style="38"/>
    <col min="11521" max="11528" width="4" style="38" customWidth="1"/>
    <col min="11529" max="11529" width="6" style="38" customWidth="1"/>
    <col min="11530" max="11531" width="4" style="38" customWidth="1"/>
    <col min="11532" max="11533" width="5" style="38" customWidth="1"/>
    <col min="11534" max="11534" width="47.7109375" style="38" customWidth="1"/>
    <col min="11535" max="11538" width="0" style="38" hidden="1" customWidth="1"/>
    <col min="11539" max="11539" width="16.85546875" style="38" customWidth="1"/>
    <col min="11540" max="11540" width="1.7109375" style="38" customWidth="1"/>
    <col min="11541" max="11543" width="14.5703125" style="38" customWidth="1"/>
    <col min="11544" max="11544" width="18.42578125" style="38" customWidth="1"/>
    <col min="11545" max="11545" width="12.85546875" style="38" customWidth="1"/>
    <col min="11546" max="11546" width="1.7109375" style="38" customWidth="1"/>
    <col min="11547" max="11549" width="14.5703125" style="38" customWidth="1"/>
    <col min="11550" max="11550" width="18.42578125" style="38" customWidth="1"/>
    <col min="11551" max="11551" width="11.7109375" style="38" customWidth="1"/>
    <col min="11552" max="11552" width="2.42578125" style="38" customWidth="1"/>
    <col min="11553" max="11553" width="17" style="38" customWidth="1"/>
    <col min="11554" max="11554" width="11.7109375" style="38" customWidth="1"/>
    <col min="11555" max="11555" width="3" style="38" customWidth="1"/>
    <col min="11556" max="11558" width="14.5703125" style="38" customWidth="1"/>
    <col min="11559" max="11559" width="18.42578125" style="38" customWidth="1"/>
    <col min="11560" max="11560" width="11.7109375" style="38" customWidth="1"/>
    <col min="11561" max="11561" width="2.42578125" style="38" customWidth="1"/>
    <col min="11562" max="11564" width="14.5703125" style="38" customWidth="1"/>
    <col min="11565" max="11565" width="18.42578125" style="38" customWidth="1"/>
    <col min="11566" max="11566" width="11.7109375" style="38" customWidth="1"/>
    <col min="11567" max="11567" width="1.85546875" style="38" customWidth="1"/>
    <col min="11568" max="11568" width="14.85546875" style="38" customWidth="1"/>
    <col min="11569" max="11569" width="11.7109375" style="38" customWidth="1"/>
    <col min="11570" max="11570" width="3.28515625" style="38" customWidth="1"/>
    <col min="11571" max="11571" width="14.5703125" style="38" customWidth="1"/>
    <col min="11572" max="11572" width="11.7109375" style="38" customWidth="1"/>
    <col min="11573" max="11573" width="3.140625" style="38" customWidth="1"/>
    <col min="11574" max="11576" width="0" style="38" hidden="1" customWidth="1"/>
    <col min="11577" max="11776" width="9.140625" style="38"/>
    <col min="11777" max="11784" width="4" style="38" customWidth="1"/>
    <col min="11785" max="11785" width="6" style="38" customWidth="1"/>
    <col min="11786" max="11787" width="4" style="38" customWidth="1"/>
    <col min="11788" max="11789" width="5" style="38" customWidth="1"/>
    <col min="11790" max="11790" width="47.7109375" style="38" customWidth="1"/>
    <col min="11791" max="11794" width="0" style="38" hidden="1" customWidth="1"/>
    <col min="11795" max="11795" width="16.85546875" style="38" customWidth="1"/>
    <col min="11796" max="11796" width="1.7109375" style="38" customWidth="1"/>
    <col min="11797" max="11799" width="14.5703125" style="38" customWidth="1"/>
    <col min="11800" max="11800" width="18.42578125" style="38" customWidth="1"/>
    <col min="11801" max="11801" width="12.85546875" style="38" customWidth="1"/>
    <col min="11802" max="11802" width="1.7109375" style="38" customWidth="1"/>
    <col min="11803" max="11805" width="14.5703125" style="38" customWidth="1"/>
    <col min="11806" max="11806" width="18.42578125" style="38" customWidth="1"/>
    <col min="11807" max="11807" width="11.7109375" style="38" customWidth="1"/>
    <col min="11808" max="11808" width="2.42578125" style="38" customWidth="1"/>
    <col min="11809" max="11809" width="17" style="38" customWidth="1"/>
    <col min="11810" max="11810" width="11.7109375" style="38" customWidth="1"/>
    <col min="11811" max="11811" width="3" style="38" customWidth="1"/>
    <col min="11812" max="11814" width="14.5703125" style="38" customWidth="1"/>
    <col min="11815" max="11815" width="18.42578125" style="38" customWidth="1"/>
    <col min="11816" max="11816" width="11.7109375" style="38" customWidth="1"/>
    <col min="11817" max="11817" width="2.42578125" style="38" customWidth="1"/>
    <col min="11818" max="11820" width="14.5703125" style="38" customWidth="1"/>
    <col min="11821" max="11821" width="18.42578125" style="38" customWidth="1"/>
    <col min="11822" max="11822" width="11.7109375" style="38" customWidth="1"/>
    <col min="11823" max="11823" width="1.85546875" style="38" customWidth="1"/>
    <col min="11824" max="11824" width="14.85546875" style="38" customWidth="1"/>
    <col min="11825" max="11825" width="11.7109375" style="38" customWidth="1"/>
    <col min="11826" max="11826" width="3.28515625" style="38" customWidth="1"/>
    <col min="11827" max="11827" width="14.5703125" style="38" customWidth="1"/>
    <col min="11828" max="11828" width="11.7109375" style="38" customWidth="1"/>
    <col min="11829" max="11829" width="3.140625" style="38" customWidth="1"/>
    <col min="11830" max="11832" width="0" style="38" hidden="1" customWidth="1"/>
    <col min="11833" max="12032" width="9.140625" style="38"/>
    <col min="12033" max="12040" width="4" style="38" customWidth="1"/>
    <col min="12041" max="12041" width="6" style="38" customWidth="1"/>
    <col min="12042" max="12043" width="4" style="38" customWidth="1"/>
    <col min="12044" max="12045" width="5" style="38" customWidth="1"/>
    <col min="12046" max="12046" width="47.7109375" style="38" customWidth="1"/>
    <col min="12047" max="12050" width="0" style="38" hidden="1" customWidth="1"/>
    <col min="12051" max="12051" width="16.85546875" style="38" customWidth="1"/>
    <col min="12052" max="12052" width="1.7109375" style="38" customWidth="1"/>
    <col min="12053" max="12055" width="14.5703125" style="38" customWidth="1"/>
    <col min="12056" max="12056" width="18.42578125" style="38" customWidth="1"/>
    <col min="12057" max="12057" width="12.85546875" style="38" customWidth="1"/>
    <col min="12058" max="12058" width="1.7109375" style="38" customWidth="1"/>
    <col min="12059" max="12061" width="14.5703125" style="38" customWidth="1"/>
    <col min="12062" max="12062" width="18.42578125" style="38" customWidth="1"/>
    <col min="12063" max="12063" width="11.7109375" style="38" customWidth="1"/>
    <col min="12064" max="12064" width="2.42578125" style="38" customWidth="1"/>
    <col min="12065" max="12065" width="17" style="38" customWidth="1"/>
    <col min="12066" max="12066" width="11.7109375" style="38" customWidth="1"/>
    <col min="12067" max="12067" width="3" style="38" customWidth="1"/>
    <col min="12068" max="12070" width="14.5703125" style="38" customWidth="1"/>
    <col min="12071" max="12071" width="18.42578125" style="38" customWidth="1"/>
    <col min="12072" max="12072" width="11.7109375" style="38" customWidth="1"/>
    <col min="12073" max="12073" width="2.42578125" style="38" customWidth="1"/>
    <col min="12074" max="12076" width="14.5703125" style="38" customWidth="1"/>
    <col min="12077" max="12077" width="18.42578125" style="38" customWidth="1"/>
    <col min="12078" max="12078" width="11.7109375" style="38" customWidth="1"/>
    <col min="12079" max="12079" width="1.85546875" style="38" customWidth="1"/>
    <col min="12080" max="12080" width="14.85546875" style="38" customWidth="1"/>
    <col min="12081" max="12081" width="11.7109375" style="38" customWidth="1"/>
    <col min="12082" max="12082" width="3.28515625" style="38" customWidth="1"/>
    <col min="12083" max="12083" width="14.5703125" style="38" customWidth="1"/>
    <col min="12084" max="12084" width="11.7109375" style="38" customWidth="1"/>
    <col min="12085" max="12085" width="3.140625" style="38" customWidth="1"/>
    <col min="12086" max="12088" width="0" style="38" hidden="1" customWidth="1"/>
    <col min="12089" max="12288" width="9.140625" style="38"/>
    <col min="12289" max="12296" width="4" style="38" customWidth="1"/>
    <col min="12297" max="12297" width="6" style="38" customWidth="1"/>
    <col min="12298" max="12299" width="4" style="38" customWidth="1"/>
    <col min="12300" max="12301" width="5" style="38" customWidth="1"/>
    <col min="12302" max="12302" width="47.7109375" style="38" customWidth="1"/>
    <col min="12303" max="12306" width="0" style="38" hidden="1" customWidth="1"/>
    <col min="12307" max="12307" width="16.85546875" style="38" customWidth="1"/>
    <col min="12308" max="12308" width="1.7109375" style="38" customWidth="1"/>
    <col min="12309" max="12311" width="14.5703125" style="38" customWidth="1"/>
    <col min="12312" max="12312" width="18.42578125" style="38" customWidth="1"/>
    <col min="12313" max="12313" width="12.85546875" style="38" customWidth="1"/>
    <col min="12314" max="12314" width="1.7109375" style="38" customWidth="1"/>
    <col min="12315" max="12317" width="14.5703125" style="38" customWidth="1"/>
    <col min="12318" max="12318" width="18.42578125" style="38" customWidth="1"/>
    <col min="12319" max="12319" width="11.7109375" style="38" customWidth="1"/>
    <col min="12320" max="12320" width="2.42578125" style="38" customWidth="1"/>
    <col min="12321" max="12321" width="17" style="38" customWidth="1"/>
    <col min="12322" max="12322" width="11.7109375" style="38" customWidth="1"/>
    <col min="12323" max="12323" width="3" style="38" customWidth="1"/>
    <col min="12324" max="12326" width="14.5703125" style="38" customWidth="1"/>
    <col min="12327" max="12327" width="18.42578125" style="38" customWidth="1"/>
    <col min="12328" max="12328" width="11.7109375" style="38" customWidth="1"/>
    <col min="12329" max="12329" width="2.42578125" style="38" customWidth="1"/>
    <col min="12330" max="12332" width="14.5703125" style="38" customWidth="1"/>
    <col min="12333" max="12333" width="18.42578125" style="38" customWidth="1"/>
    <col min="12334" max="12334" width="11.7109375" style="38" customWidth="1"/>
    <col min="12335" max="12335" width="1.85546875" style="38" customWidth="1"/>
    <col min="12336" max="12336" width="14.85546875" style="38" customWidth="1"/>
    <col min="12337" max="12337" width="11.7109375" style="38" customWidth="1"/>
    <col min="12338" max="12338" width="3.28515625" style="38" customWidth="1"/>
    <col min="12339" max="12339" width="14.5703125" style="38" customWidth="1"/>
    <col min="12340" max="12340" width="11.7109375" style="38" customWidth="1"/>
    <col min="12341" max="12341" width="3.140625" style="38" customWidth="1"/>
    <col min="12342" max="12344" width="0" style="38" hidden="1" customWidth="1"/>
    <col min="12345" max="12544" width="9.140625" style="38"/>
    <col min="12545" max="12552" width="4" style="38" customWidth="1"/>
    <col min="12553" max="12553" width="6" style="38" customWidth="1"/>
    <col min="12554" max="12555" width="4" style="38" customWidth="1"/>
    <col min="12556" max="12557" width="5" style="38" customWidth="1"/>
    <col min="12558" max="12558" width="47.7109375" style="38" customWidth="1"/>
    <col min="12559" max="12562" width="0" style="38" hidden="1" customWidth="1"/>
    <col min="12563" max="12563" width="16.85546875" style="38" customWidth="1"/>
    <col min="12564" max="12564" width="1.7109375" style="38" customWidth="1"/>
    <col min="12565" max="12567" width="14.5703125" style="38" customWidth="1"/>
    <col min="12568" max="12568" width="18.42578125" style="38" customWidth="1"/>
    <col min="12569" max="12569" width="12.85546875" style="38" customWidth="1"/>
    <col min="12570" max="12570" width="1.7109375" style="38" customWidth="1"/>
    <col min="12571" max="12573" width="14.5703125" style="38" customWidth="1"/>
    <col min="12574" max="12574" width="18.42578125" style="38" customWidth="1"/>
    <col min="12575" max="12575" width="11.7109375" style="38" customWidth="1"/>
    <col min="12576" max="12576" width="2.42578125" style="38" customWidth="1"/>
    <col min="12577" max="12577" width="17" style="38" customWidth="1"/>
    <col min="12578" max="12578" width="11.7109375" style="38" customWidth="1"/>
    <col min="12579" max="12579" width="3" style="38" customWidth="1"/>
    <col min="12580" max="12582" width="14.5703125" style="38" customWidth="1"/>
    <col min="12583" max="12583" width="18.42578125" style="38" customWidth="1"/>
    <col min="12584" max="12584" width="11.7109375" style="38" customWidth="1"/>
    <col min="12585" max="12585" width="2.42578125" style="38" customWidth="1"/>
    <col min="12586" max="12588" width="14.5703125" style="38" customWidth="1"/>
    <col min="12589" max="12589" width="18.42578125" style="38" customWidth="1"/>
    <col min="12590" max="12590" width="11.7109375" style="38" customWidth="1"/>
    <col min="12591" max="12591" width="1.85546875" style="38" customWidth="1"/>
    <col min="12592" max="12592" width="14.85546875" style="38" customWidth="1"/>
    <col min="12593" max="12593" width="11.7109375" style="38" customWidth="1"/>
    <col min="12594" max="12594" width="3.28515625" style="38" customWidth="1"/>
    <col min="12595" max="12595" width="14.5703125" style="38" customWidth="1"/>
    <col min="12596" max="12596" width="11.7109375" style="38" customWidth="1"/>
    <col min="12597" max="12597" width="3.140625" style="38" customWidth="1"/>
    <col min="12598" max="12600" width="0" style="38" hidden="1" customWidth="1"/>
    <col min="12601" max="12800" width="9.140625" style="38"/>
    <col min="12801" max="12808" width="4" style="38" customWidth="1"/>
    <col min="12809" max="12809" width="6" style="38" customWidth="1"/>
    <col min="12810" max="12811" width="4" style="38" customWidth="1"/>
    <col min="12812" max="12813" width="5" style="38" customWidth="1"/>
    <col min="12814" max="12814" width="47.7109375" style="38" customWidth="1"/>
    <col min="12815" max="12818" width="0" style="38" hidden="1" customWidth="1"/>
    <col min="12819" max="12819" width="16.85546875" style="38" customWidth="1"/>
    <col min="12820" max="12820" width="1.7109375" style="38" customWidth="1"/>
    <col min="12821" max="12823" width="14.5703125" style="38" customWidth="1"/>
    <col min="12824" max="12824" width="18.42578125" style="38" customWidth="1"/>
    <col min="12825" max="12825" width="12.85546875" style="38" customWidth="1"/>
    <col min="12826" max="12826" width="1.7109375" style="38" customWidth="1"/>
    <col min="12827" max="12829" width="14.5703125" style="38" customWidth="1"/>
    <col min="12830" max="12830" width="18.42578125" style="38" customWidth="1"/>
    <col min="12831" max="12831" width="11.7109375" style="38" customWidth="1"/>
    <col min="12832" max="12832" width="2.42578125" style="38" customWidth="1"/>
    <col min="12833" max="12833" width="17" style="38" customWidth="1"/>
    <col min="12834" max="12834" width="11.7109375" style="38" customWidth="1"/>
    <col min="12835" max="12835" width="3" style="38" customWidth="1"/>
    <col min="12836" max="12838" width="14.5703125" style="38" customWidth="1"/>
    <col min="12839" max="12839" width="18.42578125" style="38" customWidth="1"/>
    <col min="12840" max="12840" width="11.7109375" style="38" customWidth="1"/>
    <col min="12841" max="12841" width="2.42578125" style="38" customWidth="1"/>
    <col min="12842" max="12844" width="14.5703125" style="38" customWidth="1"/>
    <col min="12845" max="12845" width="18.42578125" style="38" customWidth="1"/>
    <col min="12846" max="12846" width="11.7109375" style="38" customWidth="1"/>
    <col min="12847" max="12847" width="1.85546875" style="38" customWidth="1"/>
    <col min="12848" max="12848" width="14.85546875" style="38" customWidth="1"/>
    <col min="12849" max="12849" width="11.7109375" style="38" customWidth="1"/>
    <col min="12850" max="12850" width="3.28515625" style="38" customWidth="1"/>
    <col min="12851" max="12851" width="14.5703125" style="38" customWidth="1"/>
    <col min="12852" max="12852" width="11.7109375" style="38" customWidth="1"/>
    <col min="12853" max="12853" width="3.140625" style="38" customWidth="1"/>
    <col min="12854" max="12856" width="0" style="38" hidden="1" customWidth="1"/>
    <col min="12857" max="13056" width="9.140625" style="38"/>
    <col min="13057" max="13064" width="4" style="38" customWidth="1"/>
    <col min="13065" max="13065" width="6" style="38" customWidth="1"/>
    <col min="13066" max="13067" width="4" style="38" customWidth="1"/>
    <col min="13068" max="13069" width="5" style="38" customWidth="1"/>
    <col min="13070" max="13070" width="47.7109375" style="38" customWidth="1"/>
    <col min="13071" max="13074" width="0" style="38" hidden="1" customWidth="1"/>
    <col min="13075" max="13075" width="16.85546875" style="38" customWidth="1"/>
    <col min="13076" max="13076" width="1.7109375" style="38" customWidth="1"/>
    <col min="13077" max="13079" width="14.5703125" style="38" customWidth="1"/>
    <col min="13080" max="13080" width="18.42578125" style="38" customWidth="1"/>
    <col min="13081" max="13081" width="12.85546875" style="38" customWidth="1"/>
    <col min="13082" max="13082" width="1.7109375" style="38" customWidth="1"/>
    <col min="13083" max="13085" width="14.5703125" style="38" customWidth="1"/>
    <col min="13086" max="13086" width="18.42578125" style="38" customWidth="1"/>
    <col min="13087" max="13087" width="11.7109375" style="38" customWidth="1"/>
    <col min="13088" max="13088" width="2.42578125" style="38" customWidth="1"/>
    <col min="13089" max="13089" width="17" style="38" customWidth="1"/>
    <col min="13090" max="13090" width="11.7109375" style="38" customWidth="1"/>
    <col min="13091" max="13091" width="3" style="38" customWidth="1"/>
    <col min="13092" max="13094" width="14.5703125" style="38" customWidth="1"/>
    <col min="13095" max="13095" width="18.42578125" style="38" customWidth="1"/>
    <col min="13096" max="13096" width="11.7109375" style="38" customWidth="1"/>
    <col min="13097" max="13097" width="2.42578125" style="38" customWidth="1"/>
    <col min="13098" max="13100" width="14.5703125" style="38" customWidth="1"/>
    <col min="13101" max="13101" width="18.42578125" style="38" customWidth="1"/>
    <col min="13102" max="13102" width="11.7109375" style="38" customWidth="1"/>
    <col min="13103" max="13103" width="1.85546875" style="38" customWidth="1"/>
    <col min="13104" max="13104" width="14.85546875" style="38" customWidth="1"/>
    <col min="13105" max="13105" width="11.7109375" style="38" customWidth="1"/>
    <col min="13106" max="13106" width="3.28515625" style="38" customWidth="1"/>
    <col min="13107" max="13107" width="14.5703125" style="38" customWidth="1"/>
    <col min="13108" max="13108" width="11.7109375" style="38" customWidth="1"/>
    <col min="13109" max="13109" width="3.140625" style="38" customWidth="1"/>
    <col min="13110" max="13112" width="0" style="38" hidden="1" customWidth="1"/>
    <col min="13113" max="13312" width="9.140625" style="38"/>
    <col min="13313" max="13320" width="4" style="38" customWidth="1"/>
    <col min="13321" max="13321" width="6" style="38" customWidth="1"/>
    <col min="13322" max="13323" width="4" style="38" customWidth="1"/>
    <col min="13324" max="13325" width="5" style="38" customWidth="1"/>
    <col min="13326" max="13326" width="47.7109375" style="38" customWidth="1"/>
    <col min="13327" max="13330" width="0" style="38" hidden="1" customWidth="1"/>
    <col min="13331" max="13331" width="16.85546875" style="38" customWidth="1"/>
    <col min="13332" max="13332" width="1.7109375" style="38" customWidth="1"/>
    <col min="13333" max="13335" width="14.5703125" style="38" customWidth="1"/>
    <col min="13336" max="13336" width="18.42578125" style="38" customWidth="1"/>
    <col min="13337" max="13337" width="12.85546875" style="38" customWidth="1"/>
    <col min="13338" max="13338" width="1.7109375" style="38" customWidth="1"/>
    <col min="13339" max="13341" width="14.5703125" style="38" customWidth="1"/>
    <col min="13342" max="13342" width="18.42578125" style="38" customWidth="1"/>
    <col min="13343" max="13343" width="11.7109375" style="38" customWidth="1"/>
    <col min="13344" max="13344" width="2.42578125" style="38" customWidth="1"/>
    <col min="13345" max="13345" width="17" style="38" customWidth="1"/>
    <col min="13346" max="13346" width="11.7109375" style="38" customWidth="1"/>
    <col min="13347" max="13347" width="3" style="38" customWidth="1"/>
    <col min="13348" max="13350" width="14.5703125" style="38" customWidth="1"/>
    <col min="13351" max="13351" width="18.42578125" style="38" customWidth="1"/>
    <col min="13352" max="13352" width="11.7109375" style="38" customWidth="1"/>
    <col min="13353" max="13353" width="2.42578125" style="38" customWidth="1"/>
    <col min="13354" max="13356" width="14.5703125" style="38" customWidth="1"/>
    <col min="13357" max="13357" width="18.42578125" style="38" customWidth="1"/>
    <col min="13358" max="13358" width="11.7109375" style="38" customWidth="1"/>
    <col min="13359" max="13359" width="1.85546875" style="38" customWidth="1"/>
    <col min="13360" max="13360" width="14.85546875" style="38" customWidth="1"/>
    <col min="13361" max="13361" width="11.7109375" style="38" customWidth="1"/>
    <col min="13362" max="13362" width="3.28515625" style="38" customWidth="1"/>
    <col min="13363" max="13363" width="14.5703125" style="38" customWidth="1"/>
    <col min="13364" max="13364" width="11.7109375" style="38" customWidth="1"/>
    <col min="13365" max="13365" width="3.140625" style="38" customWidth="1"/>
    <col min="13366" max="13368" width="0" style="38" hidden="1" customWidth="1"/>
    <col min="13369" max="13568" width="9.140625" style="38"/>
    <col min="13569" max="13576" width="4" style="38" customWidth="1"/>
    <col min="13577" max="13577" width="6" style="38" customWidth="1"/>
    <col min="13578" max="13579" width="4" style="38" customWidth="1"/>
    <col min="13580" max="13581" width="5" style="38" customWidth="1"/>
    <col min="13582" max="13582" width="47.7109375" style="38" customWidth="1"/>
    <col min="13583" max="13586" width="0" style="38" hidden="1" customWidth="1"/>
    <col min="13587" max="13587" width="16.85546875" style="38" customWidth="1"/>
    <col min="13588" max="13588" width="1.7109375" style="38" customWidth="1"/>
    <col min="13589" max="13591" width="14.5703125" style="38" customWidth="1"/>
    <col min="13592" max="13592" width="18.42578125" style="38" customWidth="1"/>
    <col min="13593" max="13593" width="12.85546875" style="38" customWidth="1"/>
    <col min="13594" max="13594" width="1.7109375" style="38" customWidth="1"/>
    <col min="13595" max="13597" width="14.5703125" style="38" customWidth="1"/>
    <col min="13598" max="13598" width="18.42578125" style="38" customWidth="1"/>
    <col min="13599" max="13599" width="11.7109375" style="38" customWidth="1"/>
    <col min="13600" max="13600" width="2.42578125" style="38" customWidth="1"/>
    <col min="13601" max="13601" width="17" style="38" customWidth="1"/>
    <col min="13602" max="13602" width="11.7109375" style="38" customWidth="1"/>
    <col min="13603" max="13603" width="3" style="38" customWidth="1"/>
    <col min="13604" max="13606" width="14.5703125" style="38" customWidth="1"/>
    <col min="13607" max="13607" width="18.42578125" style="38" customWidth="1"/>
    <col min="13608" max="13608" width="11.7109375" style="38" customWidth="1"/>
    <col min="13609" max="13609" width="2.42578125" style="38" customWidth="1"/>
    <col min="13610" max="13612" width="14.5703125" style="38" customWidth="1"/>
    <col min="13613" max="13613" width="18.42578125" style="38" customWidth="1"/>
    <col min="13614" max="13614" width="11.7109375" style="38" customWidth="1"/>
    <col min="13615" max="13615" width="1.85546875" style="38" customWidth="1"/>
    <col min="13616" max="13616" width="14.85546875" style="38" customWidth="1"/>
    <col min="13617" max="13617" width="11.7109375" style="38" customWidth="1"/>
    <col min="13618" max="13618" width="3.28515625" style="38" customWidth="1"/>
    <col min="13619" max="13619" width="14.5703125" style="38" customWidth="1"/>
    <col min="13620" max="13620" width="11.7109375" style="38" customWidth="1"/>
    <col min="13621" max="13621" width="3.140625" style="38" customWidth="1"/>
    <col min="13622" max="13624" width="0" style="38" hidden="1" customWidth="1"/>
    <col min="13625" max="13824" width="9.140625" style="38"/>
    <col min="13825" max="13832" width="4" style="38" customWidth="1"/>
    <col min="13833" max="13833" width="6" style="38" customWidth="1"/>
    <col min="13834" max="13835" width="4" style="38" customWidth="1"/>
    <col min="13836" max="13837" width="5" style="38" customWidth="1"/>
    <col min="13838" max="13838" width="47.7109375" style="38" customWidth="1"/>
    <col min="13839" max="13842" width="0" style="38" hidden="1" customWidth="1"/>
    <col min="13843" max="13843" width="16.85546875" style="38" customWidth="1"/>
    <col min="13844" max="13844" width="1.7109375" style="38" customWidth="1"/>
    <col min="13845" max="13847" width="14.5703125" style="38" customWidth="1"/>
    <col min="13848" max="13848" width="18.42578125" style="38" customWidth="1"/>
    <col min="13849" max="13849" width="12.85546875" style="38" customWidth="1"/>
    <col min="13850" max="13850" width="1.7109375" style="38" customWidth="1"/>
    <col min="13851" max="13853" width="14.5703125" style="38" customWidth="1"/>
    <col min="13854" max="13854" width="18.42578125" style="38" customWidth="1"/>
    <col min="13855" max="13855" width="11.7109375" style="38" customWidth="1"/>
    <col min="13856" max="13856" width="2.42578125" style="38" customWidth="1"/>
    <col min="13857" max="13857" width="17" style="38" customWidth="1"/>
    <col min="13858" max="13858" width="11.7109375" style="38" customWidth="1"/>
    <col min="13859" max="13859" width="3" style="38" customWidth="1"/>
    <col min="13860" max="13862" width="14.5703125" style="38" customWidth="1"/>
    <col min="13863" max="13863" width="18.42578125" style="38" customWidth="1"/>
    <col min="13864" max="13864" width="11.7109375" style="38" customWidth="1"/>
    <col min="13865" max="13865" width="2.42578125" style="38" customWidth="1"/>
    <col min="13866" max="13868" width="14.5703125" style="38" customWidth="1"/>
    <col min="13869" max="13869" width="18.42578125" style="38" customWidth="1"/>
    <col min="13870" max="13870" width="11.7109375" style="38" customWidth="1"/>
    <col min="13871" max="13871" width="1.85546875" style="38" customWidth="1"/>
    <col min="13872" max="13872" width="14.85546875" style="38" customWidth="1"/>
    <col min="13873" max="13873" width="11.7109375" style="38" customWidth="1"/>
    <col min="13874" max="13874" width="3.28515625" style="38" customWidth="1"/>
    <col min="13875" max="13875" width="14.5703125" style="38" customWidth="1"/>
    <col min="13876" max="13876" width="11.7109375" style="38" customWidth="1"/>
    <col min="13877" max="13877" width="3.140625" style="38" customWidth="1"/>
    <col min="13878" max="13880" width="0" style="38" hidden="1" customWidth="1"/>
    <col min="13881" max="14080" width="9.140625" style="38"/>
    <col min="14081" max="14088" width="4" style="38" customWidth="1"/>
    <col min="14089" max="14089" width="6" style="38" customWidth="1"/>
    <col min="14090" max="14091" width="4" style="38" customWidth="1"/>
    <col min="14092" max="14093" width="5" style="38" customWidth="1"/>
    <col min="14094" max="14094" width="47.7109375" style="38" customWidth="1"/>
    <col min="14095" max="14098" width="0" style="38" hidden="1" customWidth="1"/>
    <col min="14099" max="14099" width="16.85546875" style="38" customWidth="1"/>
    <col min="14100" max="14100" width="1.7109375" style="38" customWidth="1"/>
    <col min="14101" max="14103" width="14.5703125" style="38" customWidth="1"/>
    <col min="14104" max="14104" width="18.42578125" style="38" customWidth="1"/>
    <col min="14105" max="14105" width="12.85546875" style="38" customWidth="1"/>
    <col min="14106" max="14106" width="1.7109375" style="38" customWidth="1"/>
    <col min="14107" max="14109" width="14.5703125" style="38" customWidth="1"/>
    <col min="14110" max="14110" width="18.42578125" style="38" customWidth="1"/>
    <col min="14111" max="14111" width="11.7109375" style="38" customWidth="1"/>
    <col min="14112" max="14112" width="2.42578125" style="38" customWidth="1"/>
    <col min="14113" max="14113" width="17" style="38" customWidth="1"/>
    <col min="14114" max="14114" width="11.7109375" style="38" customWidth="1"/>
    <col min="14115" max="14115" width="3" style="38" customWidth="1"/>
    <col min="14116" max="14118" width="14.5703125" style="38" customWidth="1"/>
    <col min="14119" max="14119" width="18.42578125" style="38" customWidth="1"/>
    <col min="14120" max="14120" width="11.7109375" style="38" customWidth="1"/>
    <col min="14121" max="14121" width="2.42578125" style="38" customWidth="1"/>
    <col min="14122" max="14124" width="14.5703125" style="38" customWidth="1"/>
    <col min="14125" max="14125" width="18.42578125" style="38" customWidth="1"/>
    <col min="14126" max="14126" width="11.7109375" style="38" customWidth="1"/>
    <col min="14127" max="14127" width="1.85546875" style="38" customWidth="1"/>
    <col min="14128" max="14128" width="14.85546875" style="38" customWidth="1"/>
    <col min="14129" max="14129" width="11.7109375" style="38" customWidth="1"/>
    <col min="14130" max="14130" width="3.28515625" style="38" customWidth="1"/>
    <col min="14131" max="14131" width="14.5703125" style="38" customWidth="1"/>
    <col min="14132" max="14132" width="11.7109375" style="38" customWidth="1"/>
    <col min="14133" max="14133" width="3.140625" style="38" customWidth="1"/>
    <col min="14134" max="14136" width="0" style="38" hidden="1" customWidth="1"/>
    <col min="14137" max="14336" width="9.140625" style="38"/>
    <col min="14337" max="14344" width="4" style="38" customWidth="1"/>
    <col min="14345" max="14345" width="6" style="38" customWidth="1"/>
    <col min="14346" max="14347" width="4" style="38" customWidth="1"/>
    <col min="14348" max="14349" width="5" style="38" customWidth="1"/>
    <col min="14350" max="14350" width="47.7109375" style="38" customWidth="1"/>
    <col min="14351" max="14354" width="0" style="38" hidden="1" customWidth="1"/>
    <col min="14355" max="14355" width="16.85546875" style="38" customWidth="1"/>
    <col min="14356" max="14356" width="1.7109375" style="38" customWidth="1"/>
    <col min="14357" max="14359" width="14.5703125" style="38" customWidth="1"/>
    <col min="14360" max="14360" width="18.42578125" style="38" customWidth="1"/>
    <col min="14361" max="14361" width="12.85546875" style="38" customWidth="1"/>
    <col min="14362" max="14362" width="1.7109375" style="38" customWidth="1"/>
    <col min="14363" max="14365" width="14.5703125" style="38" customWidth="1"/>
    <col min="14366" max="14366" width="18.42578125" style="38" customWidth="1"/>
    <col min="14367" max="14367" width="11.7109375" style="38" customWidth="1"/>
    <col min="14368" max="14368" width="2.42578125" style="38" customWidth="1"/>
    <col min="14369" max="14369" width="17" style="38" customWidth="1"/>
    <col min="14370" max="14370" width="11.7109375" style="38" customWidth="1"/>
    <col min="14371" max="14371" width="3" style="38" customWidth="1"/>
    <col min="14372" max="14374" width="14.5703125" style="38" customWidth="1"/>
    <col min="14375" max="14375" width="18.42578125" style="38" customWidth="1"/>
    <col min="14376" max="14376" width="11.7109375" style="38" customWidth="1"/>
    <col min="14377" max="14377" width="2.42578125" style="38" customWidth="1"/>
    <col min="14378" max="14380" width="14.5703125" style="38" customWidth="1"/>
    <col min="14381" max="14381" width="18.42578125" style="38" customWidth="1"/>
    <col min="14382" max="14382" width="11.7109375" style="38" customWidth="1"/>
    <col min="14383" max="14383" width="1.85546875" style="38" customWidth="1"/>
    <col min="14384" max="14384" width="14.85546875" style="38" customWidth="1"/>
    <col min="14385" max="14385" width="11.7109375" style="38" customWidth="1"/>
    <col min="14386" max="14386" width="3.28515625" style="38" customWidth="1"/>
    <col min="14387" max="14387" width="14.5703125" style="38" customWidth="1"/>
    <col min="14388" max="14388" width="11.7109375" style="38" customWidth="1"/>
    <col min="14389" max="14389" width="3.140625" style="38" customWidth="1"/>
    <col min="14390" max="14392" width="0" style="38" hidden="1" customWidth="1"/>
    <col min="14393" max="14592" width="9.140625" style="38"/>
    <col min="14593" max="14600" width="4" style="38" customWidth="1"/>
    <col min="14601" max="14601" width="6" style="38" customWidth="1"/>
    <col min="14602" max="14603" width="4" style="38" customWidth="1"/>
    <col min="14604" max="14605" width="5" style="38" customWidth="1"/>
    <col min="14606" max="14606" width="47.7109375" style="38" customWidth="1"/>
    <col min="14607" max="14610" width="0" style="38" hidden="1" customWidth="1"/>
    <col min="14611" max="14611" width="16.85546875" style="38" customWidth="1"/>
    <col min="14612" max="14612" width="1.7109375" style="38" customWidth="1"/>
    <col min="14613" max="14615" width="14.5703125" style="38" customWidth="1"/>
    <col min="14616" max="14616" width="18.42578125" style="38" customWidth="1"/>
    <col min="14617" max="14617" width="12.85546875" style="38" customWidth="1"/>
    <col min="14618" max="14618" width="1.7109375" style="38" customWidth="1"/>
    <col min="14619" max="14621" width="14.5703125" style="38" customWidth="1"/>
    <col min="14622" max="14622" width="18.42578125" style="38" customWidth="1"/>
    <col min="14623" max="14623" width="11.7109375" style="38" customWidth="1"/>
    <col min="14624" max="14624" width="2.42578125" style="38" customWidth="1"/>
    <col min="14625" max="14625" width="17" style="38" customWidth="1"/>
    <col min="14626" max="14626" width="11.7109375" style="38" customWidth="1"/>
    <col min="14627" max="14627" width="3" style="38" customWidth="1"/>
    <col min="14628" max="14630" width="14.5703125" style="38" customWidth="1"/>
    <col min="14631" max="14631" width="18.42578125" style="38" customWidth="1"/>
    <col min="14632" max="14632" width="11.7109375" style="38" customWidth="1"/>
    <col min="14633" max="14633" width="2.42578125" style="38" customWidth="1"/>
    <col min="14634" max="14636" width="14.5703125" style="38" customWidth="1"/>
    <col min="14637" max="14637" width="18.42578125" style="38" customWidth="1"/>
    <col min="14638" max="14638" width="11.7109375" style="38" customWidth="1"/>
    <col min="14639" max="14639" width="1.85546875" style="38" customWidth="1"/>
    <col min="14640" max="14640" width="14.85546875" style="38" customWidth="1"/>
    <col min="14641" max="14641" width="11.7109375" style="38" customWidth="1"/>
    <col min="14642" max="14642" width="3.28515625" style="38" customWidth="1"/>
    <col min="14643" max="14643" width="14.5703125" style="38" customWidth="1"/>
    <col min="14644" max="14644" width="11.7109375" style="38" customWidth="1"/>
    <col min="14645" max="14645" width="3.140625" style="38" customWidth="1"/>
    <col min="14646" max="14648" width="0" style="38" hidden="1" customWidth="1"/>
    <col min="14649" max="14848" width="9.140625" style="38"/>
    <col min="14849" max="14856" width="4" style="38" customWidth="1"/>
    <col min="14857" max="14857" width="6" style="38" customWidth="1"/>
    <col min="14858" max="14859" width="4" style="38" customWidth="1"/>
    <col min="14860" max="14861" width="5" style="38" customWidth="1"/>
    <col min="14862" max="14862" width="47.7109375" style="38" customWidth="1"/>
    <col min="14863" max="14866" width="0" style="38" hidden="1" customWidth="1"/>
    <col min="14867" max="14867" width="16.85546875" style="38" customWidth="1"/>
    <col min="14868" max="14868" width="1.7109375" style="38" customWidth="1"/>
    <col min="14869" max="14871" width="14.5703125" style="38" customWidth="1"/>
    <col min="14872" max="14872" width="18.42578125" style="38" customWidth="1"/>
    <col min="14873" max="14873" width="12.85546875" style="38" customWidth="1"/>
    <col min="14874" max="14874" width="1.7109375" style="38" customWidth="1"/>
    <col min="14875" max="14877" width="14.5703125" style="38" customWidth="1"/>
    <col min="14878" max="14878" width="18.42578125" style="38" customWidth="1"/>
    <col min="14879" max="14879" width="11.7109375" style="38" customWidth="1"/>
    <col min="14880" max="14880" width="2.42578125" style="38" customWidth="1"/>
    <col min="14881" max="14881" width="17" style="38" customWidth="1"/>
    <col min="14882" max="14882" width="11.7109375" style="38" customWidth="1"/>
    <col min="14883" max="14883" width="3" style="38" customWidth="1"/>
    <col min="14884" max="14886" width="14.5703125" style="38" customWidth="1"/>
    <col min="14887" max="14887" width="18.42578125" style="38" customWidth="1"/>
    <col min="14888" max="14888" width="11.7109375" style="38" customWidth="1"/>
    <col min="14889" max="14889" width="2.42578125" style="38" customWidth="1"/>
    <col min="14890" max="14892" width="14.5703125" style="38" customWidth="1"/>
    <col min="14893" max="14893" width="18.42578125" style="38" customWidth="1"/>
    <col min="14894" max="14894" width="11.7109375" style="38" customWidth="1"/>
    <col min="14895" max="14895" width="1.85546875" style="38" customWidth="1"/>
    <col min="14896" max="14896" width="14.85546875" style="38" customWidth="1"/>
    <col min="14897" max="14897" width="11.7109375" style="38" customWidth="1"/>
    <col min="14898" max="14898" width="3.28515625" style="38" customWidth="1"/>
    <col min="14899" max="14899" width="14.5703125" style="38" customWidth="1"/>
    <col min="14900" max="14900" width="11.7109375" style="38" customWidth="1"/>
    <col min="14901" max="14901" width="3.140625" style="38" customWidth="1"/>
    <col min="14902" max="14904" width="0" style="38" hidden="1" customWidth="1"/>
    <col min="14905" max="15104" width="9.140625" style="38"/>
    <col min="15105" max="15112" width="4" style="38" customWidth="1"/>
    <col min="15113" max="15113" width="6" style="38" customWidth="1"/>
    <col min="15114" max="15115" width="4" style="38" customWidth="1"/>
    <col min="15116" max="15117" width="5" style="38" customWidth="1"/>
    <col min="15118" max="15118" width="47.7109375" style="38" customWidth="1"/>
    <col min="15119" max="15122" width="0" style="38" hidden="1" customWidth="1"/>
    <col min="15123" max="15123" width="16.85546875" style="38" customWidth="1"/>
    <col min="15124" max="15124" width="1.7109375" style="38" customWidth="1"/>
    <col min="15125" max="15127" width="14.5703125" style="38" customWidth="1"/>
    <col min="15128" max="15128" width="18.42578125" style="38" customWidth="1"/>
    <col min="15129" max="15129" width="12.85546875" style="38" customWidth="1"/>
    <col min="15130" max="15130" width="1.7109375" style="38" customWidth="1"/>
    <col min="15131" max="15133" width="14.5703125" style="38" customWidth="1"/>
    <col min="15134" max="15134" width="18.42578125" style="38" customWidth="1"/>
    <col min="15135" max="15135" width="11.7109375" style="38" customWidth="1"/>
    <col min="15136" max="15136" width="2.42578125" style="38" customWidth="1"/>
    <col min="15137" max="15137" width="17" style="38" customWidth="1"/>
    <col min="15138" max="15138" width="11.7109375" style="38" customWidth="1"/>
    <col min="15139" max="15139" width="3" style="38" customWidth="1"/>
    <col min="15140" max="15142" width="14.5703125" style="38" customWidth="1"/>
    <col min="15143" max="15143" width="18.42578125" style="38" customWidth="1"/>
    <col min="15144" max="15144" width="11.7109375" style="38" customWidth="1"/>
    <col min="15145" max="15145" width="2.42578125" style="38" customWidth="1"/>
    <col min="15146" max="15148" width="14.5703125" style="38" customWidth="1"/>
    <col min="15149" max="15149" width="18.42578125" style="38" customWidth="1"/>
    <col min="15150" max="15150" width="11.7109375" style="38" customWidth="1"/>
    <col min="15151" max="15151" width="1.85546875" style="38" customWidth="1"/>
    <col min="15152" max="15152" width="14.85546875" style="38" customWidth="1"/>
    <col min="15153" max="15153" width="11.7109375" style="38" customWidth="1"/>
    <col min="15154" max="15154" width="3.28515625" style="38" customWidth="1"/>
    <col min="15155" max="15155" width="14.5703125" style="38" customWidth="1"/>
    <col min="15156" max="15156" width="11.7109375" style="38" customWidth="1"/>
    <col min="15157" max="15157" width="3.140625" style="38" customWidth="1"/>
    <col min="15158" max="15160" width="0" style="38" hidden="1" customWidth="1"/>
    <col min="15161" max="15360" width="9.140625" style="38"/>
    <col min="15361" max="15368" width="4" style="38" customWidth="1"/>
    <col min="15369" max="15369" width="6" style="38" customWidth="1"/>
    <col min="15370" max="15371" width="4" style="38" customWidth="1"/>
    <col min="15372" max="15373" width="5" style="38" customWidth="1"/>
    <col min="15374" max="15374" width="47.7109375" style="38" customWidth="1"/>
    <col min="15375" max="15378" width="0" style="38" hidden="1" customWidth="1"/>
    <col min="15379" max="15379" width="16.85546875" style="38" customWidth="1"/>
    <col min="15380" max="15380" width="1.7109375" style="38" customWidth="1"/>
    <col min="15381" max="15383" width="14.5703125" style="38" customWidth="1"/>
    <col min="15384" max="15384" width="18.42578125" style="38" customWidth="1"/>
    <col min="15385" max="15385" width="12.85546875" style="38" customWidth="1"/>
    <col min="15386" max="15386" width="1.7109375" style="38" customWidth="1"/>
    <col min="15387" max="15389" width="14.5703125" style="38" customWidth="1"/>
    <col min="15390" max="15390" width="18.42578125" style="38" customWidth="1"/>
    <col min="15391" max="15391" width="11.7109375" style="38" customWidth="1"/>
    <col min="15392" max="15392" width="2.42578125" style="38" customWidth="1"/>
    <col min="15393" max="15393" width="17" style="38" customWidth="1"/>
    <col min="15394" max="15394" width="11.7109375" style="38" customWidth="1"/>
    <col min="15395" max="15395" width="3" style="38" customWidth="1"/>
    <col min="15396" max="15398" width="14.5703125" style="38" customWidth="1"/>
    <col min="15399" max="15399" width="18.42578125" style="38" customWidth="1"/>
    <col min="15400" max="15400" width="11.7109375" style="38" customWidth="1"/>
    <col min="15401" max="15401" width="2.42578125" style="38" customWidth="1"/>
    <col min="15402" max="15404" width="14.5703125" style="38" customWidth="1"/>
    <col min="15405" max="15405" width="18.42578125" style="38" customWidth="1"/>
    <col min="15406" max="15406" width="11.7109375" style="38" customWidth="1"/>
    <col min="15407" max="15407" width="1.85546875" style="38" customWidth="1"/>
    <col min="15408" max="15408" width="14.85546875" style="38" customWidth="1"/>
    <col min="15409" max="15409" width="11.7109375" style="38" customWidth="1"/>
    <col min="15410" max="15410" width="3.28515625" style="38" customWidth="1"/>
    <col min="15411" max="15411" width="14.5703125" style="38" customWidth="1"/>
    <col min="15412" max="15412" width="11.7109375" style="38" customWidth="1"/>
    <col min="15413" max="15413" width="3.140625" style="38" customWidth="1"/>
    <col min="15414" max="15416" width="0" style="38" hidden="1" customWidth="1"/>
    <col min="15417" max="15616" width="9.140625" style="38"/>
    <col min="15617" max="15624" width="4" style="38" customWidth="1"/>
    <col min="15625" max="15625" width="6" style="38" customWidth="1"/>
    <col min="15626" max="15627" width="4" style="38" customWidth="1"/>
    <col min="15628" max="15629" width="5" style="38" customWidth="1"/>
    <col min="15630" max="15630" width="47.7109375" style="38" customWidth="1"/>
    <col min="15631" max="15634" width="0" style="38" hidden="1" customWidth="1"/>
    <col min="15635" max="15635" width="16.85546875" style="38" customWidth="1"/>
    <col min="15636" max="15636" width="1.7109375" style="38" customWidth="1"/>
    <col min="15637" max="15639" width="14.5703125" style="38" customWidth="1"/>
    <col min="15640" max="15640" width="18.42578125" style="38" customWidth="1"/>
    <col min="15641" max="15641" width="12.85546875" style="38" customWidth="1"/>
    <col min="15642" max="15642" width="1.7109375" style="38" customWidth="1"/>
    <col min="15643" max="15645" width="14.5703125" style="38" customWidth="1"/>
    <col min="15646" max="15646" width="18.42578125" style="38" customWidth="1"/>
    <col min="15647" max="15647" width="11.7109375" style="38" customWidth="1"/>
    <col min="15648" max="15648" width="2.42578125" style="38" customWidth="1"/>
    <col min="15649" max="15649" width="17" style="38" customWidth="1"/>
    <col min="15650" max="15650" width="11.7109375" style="38" customWidth="1"/>
    <col min="15651" max="15651" width="3" style="38" customWidth="1"/>
    <col min="15652" max="15654" width="14.5703125" style="38" customWidth="1"/>
    <col min="15655" max="15655" width="18.42578125" style="38" customWidth="1"/>
    <col min="15656" max="15656" width="11.7109375" style="38" customWidth="1"/>
    <col min="15657" max="15657" width="2.42578125" style="38" customWidth="1"/>
    <col min="15658" max="15660" width="14.5703125" style="38" customWidth="1"/>
    <col min="15661" max="15661" width="18.42578125" style="38" customWidth="1"/>
    <col min="15662" max="15662" width="11.7109375" style="38" customWidth="1"/>
    <col min="15663" max="15663" width="1.85546875" style="38" customWidth="1"/>
    <col min="15664" max="15664" width="14.85546875" style="38" customWidth="1"/>
    <col min="15665" max="15665" width="11.7109375" style="38" customWidth="1"/>
    <col min="15666" max="15666" width="3.28515625" style="38" customWidth="1"/>
    <col min="15667" max="15667" width="14.5703125" style="38" customWidth="1"/>
    <col min="15668" max="15668" width="11.7109375" style="38" customWidth="1"/>
    <col min="15669" max="15669" width="3.140625" style="38" customWidth="1"/>
    <col min="15670" max="15672" width="0" style="38" hidden="1" customWidth="1"/>
    <col min="15673" max="15872" width="9.140625" style="38"/>
    <col min="15873" max="15880" width="4" style="38" customWidth="1"/>
    <col min="15881" max="15881" width="6" style="38" customWidth="1"/>
    <col min="15882" max="15883" width="4" style="38" customWidth="1"/>
    <col min="15884" max="15885" width="5" style="38" customWidth="1"/>
    <col min="15886" max="15886" width="47.7109375" style="38" customWidth="1"/>
    <col min="15887" max="15890" width="0" style="38" hidden="1" customWidth="1"/>
    <col min="15891" max="15891" width="16.85546875" style="38" customWidth="1"/>
    <col min="15892" max="15892" width="1.7109375" style="38" customWidth="1"/>
    <col min="15893" max="15895" width="14.5703125" style="38" customWidth="1"/>
    <col min="15896" max="15896" width="18.42578125" style="38" customWidth="1"/>
    <col min="15897" max="15897" width="12.85546875" style="38" customWidth="1"/>
    <col min="15898" max="15898" width="1.7109375" style="38" customWidth="1"/>
    <col min="15899" max="15901" width="14.5703125" style="38" customWidth="1"/>
    <col min="15902" max="15902" width="18.42578125" style="38" customWidth="1"/>
    <col min="15903" max="15903" width="11.7109375" style="38" customWidth="1"/>
    <col min="15904" max="15904" width="2.42578125" style="38" customWidth="1"/>
    <col min="15905" max="15905" width="17" style="38" customWidth="1"/>
    <col min="15906" max="15906" width="11.7109375" style="38" customWidth="1"/>
    <col min="15907" max="15907" width="3" style="38" customWidth="1"/>
    <col min="15908" max="15910" width="14.5703125" style="38" customWidth="1"/>
    <col min="15911" max="15911" width="18.42578125" style="38" customWidth="1"/>
    <col min="15912" max="15912" width="11.7109375" style="38" customWidth="1"/>
    <col min="15913" max="15913" width="2.42578125" style="38" customWidth="1"/>
    <col min="15914" max="15916" width="14.5703125" style="38" customWidth="1"/>
    <col min="15917" max="15917" width="18.42578125" style="38" customWidth="1"/>
    <col min="15918" max="15918" width="11.7109375" style="38" customWidth="1"/>
    <col min="15919" max="15919" width="1.85546875" style="38" customWidth="1"/>
    <col min="15920" max="15920" width="14.85546875" style="38" customWidth="1"/>
    <col min="15921" max="15921" width="11.7109375" style="38" customWidth="1"/>
    <col min="15922" max="15922" width="3.28515625" style="38" customWidth="1"/>
    <col min="15923" max="15923" width="14.5703125" style="38" customWidth="1"/>
    <col min="15924" max="15924" width="11.7109375" style="38" customWidth="1"/>
    <col min="15925" max="15925" width="3.140625" style="38" customWidth="1"/>
    <col min="15926" max="15928" width="0" style="38" hidden="1" customWidth="1"/>
    <col min="15929" max="16128" width="9.140625" style="38"/>
    <col min="16129" max="16136" width="4" style="38" customWidth="1"/>
    <col min="16137" max="16137" width="6" style="38" customWidth="1"/>
    <col min="16138" max="16139" width="4" style="38" customWidth="1"/>
    <col min="16140" max="16141" width="5" style="38" customWidth="1"/>
    <col min="16142" max="16142" width="47.7109375" style="38" customWidth="1"/>
    <col min="16143" max="16146" width="0" style="38" hidden="1" customWidth="1"/>
    <col min="16147" max="16147" width="16.85546875" style="38" customWidth="1"/>
    <col min="16148" max="16148" width="1.7109375" style="38" customWidth="1"/>
    <col min="16149" max="16151" width="14.5703125" style="38" customWidth="1"/>
    <col min="16152" max="16152" width="18.42578125" style="38" customWidth="1"/>
    <col min="16153" max="16153" width="12.85546875" style="38" customWidth="1"/>
    <col min="16154" max="16154" width="1.7109375" style="38" customWidth="1"/>
    <col min="16155" max="16157" width="14.5703125" style="38" customWidth="1"/>
    <col min="16158" max="16158" width="18.42578125" style="38" customWidth="1"/>
    <col min="16159" max="16159" width="11.7109375" style="38" customWidth="1"/>
    <col min="16160" max="16160" width="2.42578125" style="38" customWidth="1"/>
    <col min="16161" max="16161" width="17" style="38" customWidth="1"/>
    <col min="16162" max="16162" width="11.7109375" style="38" customWidth="1"/>
    <col min="16163" max="16163" width="3" style="38" customWidth="1"/>
    <col min="16164" max="16166" width="14.5703125" style="38" customWidth="1"/>
    <col min="16167" max="16167" width="18.42578125" style="38" customWidth="1"/>
    <col min="16168" max="16168" width="11.7109375" style="38" customWidth="1"/>
    <col min="16169" max="16169" width="2.42578125" style="38" customWidth="1"/>
    <col min="16170" max="16172" width="14.5703125" style="38" customWidth="1"/>
    <col min="16173" max="16173" width="18.42578125" style="38" customWidth="1"/>
    <col min="16174" max="16174" width="11.7109375" style="38" customWidth="1"/>
    <col min="16175" max="16175" width="1.85546875" style="38" customWidth="1"/>
    <col min="16176" max="16176" width="14.85546875" style="38" customWidth="1"/>
    <col min="16177" max="16177" width="11.7109375" style="38" customWidth="1"/>
    <col min="16178" max="16178" width="3.28515625" style="38" customWidth="1"/>
    <col min="16179" max="16179" width="14.5703125" style="38" customWidth="1"/>
    <col min="16180" max="16180" width="11.7109375" style="38" customWidth="1"/>
    <col min="16181" max="16181" width="3.140625" style="38" customWidth="1"/>
    <col min="16182" max="16184" width="0" style="38" hidden="1" customWidth="1"/>
    <col min="16185" max="16384" width="9.140625" style="38"/>
  </cols>
  <sheetData>
    <row r="1" spans="1:57" s="28" customFormat="1" ht="18.95" customHeight="1" x14ac:dyDescent="0.25">
      <c r="A1" s="572" t="s">
        <v>0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572"/>
      <c r="S1" s="572"/>
      <c r="T1" s="25"/>
      <c r="U1" s="26"/>
      <c r="V1" s="25"/>
      <c r="W1" s="26"/>
      <c r="X1" s="25"/>
      <c r="Y1" s="25"/>
      <c r="Z1" s="25"/>
      <c r="AA1" s="26"/>
      <c r="AB1" s="25"/>
      <c r="AC1" s="26"/>
      <c r="AD1" s="25"/>
      <c r="AE1" s="25"/>
      <c r="AF1" s="25"/>
      <c r="AG1" s="26"/>
      <c r="AH1" s="25"/>
      <c r="AI1" s="25"/>
      <c r="AJ1" s="26"/>
      <c r="AK1" s="25"/>
      <c r="AL1" s="26"/>
      <c r="AM1" s="25"/>
      <c r="AN1" s="25"/>
      <c r="AO1" s="25"/>
      <c r="AP1" s="26"/>
      <c r="AQ1" s="25"/>
      <c r="AR1" s="26"/>
      <c r="AS1" s="25"/>
      <c r="AT1" s="25"/>
      <c r="AU1" s="25"/>
      <c r="AV1" s="25"/>
      <c r="AW1" s="25"/>
      <c r="AX1" s="25"/>
      <c r="AY1" s="25"/>
      <c r="AZ1" s="25"/>
      <c r="BA1" s="27"/>
      <c r="BD1" s="29"/>
    </row>
    <row r="2" spans="1:57" s="28" customFormat="1" ht="18.95" customHeight="1" x14ac:dyDescent="0.25">
      <c r="A2" s="573" t="s">
        <v>171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25"/>
      <c r="U2" s="26"/>
      <c r="V2" s="25"/>
      <c r="W2" s="26"/>
      <c r="X2" s="25"/>
      <c r="Y2" s="25"/>
      <c r="Z2" s="25"/>
      <c r="AA2" s="26"/>
      <c r="AB2" s="25"/>
      <c r="AC2" s="26"/>
      <c r="AD2" s="25"/>
      <c r="AE2" s="25"/>
      <c r="AF2" s="25"/>
      <c r="AG2" s="26"/>
      <c r="AH2" s="25"/>
      <c r="AI2" s="25"/>
      <c r="AJ2" s="26"/>
      <c r="AK2" s="25"/>
      <c r="AL2" s="26"/>
      <c r="AM2" s="25"/>
      <c r="AN2" s="25"/>
      <c r="AO2" s="25"/>
      <c r="AP2" s="26"/>
      <c r="AQ2" s="25"/>
      <c r="AR2" s="26"/>
      <c r="AS2" s="25"/>
      <c r="AT2" s="25"/>
      <c r="AU2" s="25"/>
      <c r="AV2" s="25"/>
      <c r="AW2" s="25"/>
      <c r="AX2" s="25"/>
      <c r="AY2" s="25"/>
      <c r="AZ2" s="25"/>
      <c r="BA2" s="27"/>
      <c r="BD2" s="29"/>
    </row>
    <row r="3" spans="1:57" s="28" customFormat="1" ht="18.95" customHeight="1" x14ac:dyDescent="0.25">
      <c r="A3" s="572" t="s">
        <v>1</v>
      </c>
      <c r="B3" s="572"/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25"/>
      <c r="U3" s="26"/>
      <c r="V3" s="25"/>
      <c r="W3" s="26"/>
      <c r="X3" s="25"/>
      <c r="Y3" s="25"/>
      <c r="Z3" s="25"/>
      <c r="AA3" s="26"/>
      <c r="AB3" s="25"/>
      <c r="AC3" s="26"/>
      <c r="AD3" s="25"/>
      <c r="AE3" s="25"/>
      <c r="AF3" s="25"/>
      <c r="AG3" s="26"/>
      <c r="AH3" s="25"/>
      <c r="AI3" s="25"/>
      <c r="AJ3" s="26"/>
      <c r="AK3" s="25"/>
      <c r="AL3" s="26"/>
      <c r="AM3" s="25"/>
      <c r="AN3" s="25"/>
      <c r="AO3" s="25"/>
      <c r="AP3" s="26"/>
      <c r="AQ3" s="25"/>
      <c r="AR3" s="26"/>
      <c r="AS3" s="25"/>
      <c r="AT3" s="25"/>
      <c r="AU3" s="25"/>
      <c r="AV3" s="25"/>
      <c r="AW3" s="25"/>
      <c r="AX3" s="25"/>
      <c r="AY3" s="25"/>
      <c r="AZ3" s="25"/>
      <c r="BA3" s="27"/>
      <c r="BD3" s="29"/>
    </row>
    <row r="4" spans="1:57" s="28" customFormat="1" ht="17.100000000000001" customHeight="1" x14ac:dyDescent="0.25">
      <c r="A4" s="381" t="s">
        <v>175</v>
      </c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  <c r="M4" s="381"/>
      <c r="N4" s="381"/>
      <c r="O4" s="381"/>
      <c r="P4" s="382"/>
      <c r="Q4" s="382"/>
      <c r="R4" s="382"/>
      <c r="S4" s="382"/>
      <c r="T4" s="27"/>
      <c r="U4" s="25"/>
      <c r="V4" s="25"/>
      <c r="W4" s="25"/>
      <c r="X4" s="27"/>
      <c r="Y4" s="27"/>
      <c r="Z4" s="27"/>
      <c r="AA4" s="25"/>
      <c r="AB4" s="25"/>
      <c r="AC4" s="25"/>
      <c r="AD4" s="27"/>
      <c r="AE4" s="27"/>
      <c r="AF4" s="27"/>
      <c r="AG4" s="31"/>
      <c r="AH4" s="27"/>
      <c r="AI4" s="27"/>
      <c r="AJ4" s="25"/>
      <c r="AK4" s="25"/>
      <c r="AL4" s="25"/>
      <c r="AM4" s="27"/>
      <c r="AN4" s="27"/>
      <c r="AO4" s="27"/>
      <c r="AP4" s="25"/>
      <c r="AQ4" s="25"/>
      <c r="AR4" s="25"/>
      <c r="AS4" s="27"/>
      <c r="AT4" s="27"/>
      <c r="AU4" s="27"/>
      <c r="AV4" s="27"/>
      <c r="AW4" s="27"/>
      <c r="AX4" s="27"/>
      <c r="AY4" s="27"/>
      <c r="AZ4" s="27"/>
      <c r="BA4" s="27"/>
      <c r="BD4" s="29"/>
    </row>
    <row r="5" spans="1:57" s="28" customFormat="1" ht="22.5" customHeight="1" x14ac:dyDescent="0.25">
      <c r="A5" s="383" t="s">
        <v>172</v>
      </c>
      <c r="B5" s="383"/>
      <c r="C5" s="383"/>
      <c r="D5" s="383" t="s">
        <v>174</v>
      </c>
      <c r="E5" s="574" t="s">
        <v>83</v>
      </c>
      <c r="F5" s="574"/>
      <c r="G5" s="574"/>
      <c r="H5" s="574"/>
      <c r="I5" s="574"/>
      <c r="J5" s="574"/>
      <c r="K5" s="574"/>
      <c r="L5" s="574"/>
      <c r="M5" s="574"/>
      <c r="N5" s="574"/>
      <c r="O5" s="384"/>
      <c r="P5" s="385"/>
      <c r="Q5" s="385"/>
      <c r="R5" s="385"/>
      <c r="S5" s="385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C5" s="31"/>
      <c r="BD5" s="33"/>
    </row>
    <row r="6" spans="1:57" ht="15" customHeight="1" thickBot="1" x14ac:dyDescent="0.2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35"/>
      <c r="R6" s="35"/>
      <c r="S6" s="35"/>
      <c r="U6" s="35"/>
      <c r="V6" s="35"/>
      <c r="W6" s="35"/>
      <c r="AA6" s="35"/>
      <c r="AB6" s="35"/>
      <c r="AC6" s="35"/>
      <c r="AJ6" s="35"/>
      <c r="AK6" s="35"/>
      <c r="AL6" s="35"/>
      <c r="AP6" s="35"/>
      <c r="AQ6" s="35"/>
      <c r="AR6" s="35"/>
    </row>
    <row r="7" spans="1:57" ht="18.95" customHeight="1" thickBot="1" x14ac:dyDescent="0.25">
      <c r="A7" s="539" t="s">
        <v>3</v>
      </c>
      <c r="B7" s="540"/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1"/>
      <c r="U7" s="39"/>
      <c r="W7" s="39"/>
      <c r="X7" s="40"/>
      <c r="AA7" s="39"/>
      <c r="AC7" s="39"/>
      <c r="AD7" s="40"/>
      <c r="AG7" s="40"/>
      <c r="AJ7" s="39"/>
      <c r="AL7" s="39"/>
      <c r="AM7" s="40"/>
      <c r="AP7" s="39"/>
      <c r="AR7" s="39"/>
      <c r="AS7" s="40"/>
      <c r="AV7" s="40"/>
      <c r="AY7" s="40"/>
      <c r="BA7" s="38"/>
      <c r="BB7" s="38"/>
    </row>
    <row r="8" spans="1:57" ht="30" customHeight="1" thickBot="1" x14ac:dyDescent="0.25">
      <c r="A8" s="548" t="s">
        <v>4</v>
      </c>
      <c r="B8" s="549"/>
      <c r="C8" s="549"/>
      <c r="D8" s="550"/>
      <c r="E8" s="548" t="s">
        <v>5</v>
      </c>
      <c r="F8" s="549"/>
      <c r="G8" s="549"/>
      <c r="H8" s="550"/>
      <c r="I8" s="557" t="s">
        <v>6</v>
      </c>
      <c r="J8" s="548" t="s">
        <v>7</v>
      </c>
      <c r="K8" s="549"/>
      <c r="L8" s="549"/>
      <c r="M8" s="550"/>
      <c r="N8" s="557" t="s">
        <v>8</v>
      </c>
      <c r="O8" s="41"/>
      <c r="P8" s="42" t="s">
        <v>9</v>
      </c>
      <c r="Q8" s="542" t="s">
        <v>10</v>
      </c>
      <c r="R8" s="543"/>
      <c r="S8" s="534" t="s">
        <v>169</v>
      </c>
      <c r="U8" s="534" t="s">
        <v>11</v>
      </c>
      <c r="V8" s="534" t="s">
        <v>12</v>
      </c>
      <c r="W8" s="534" t="s">
        <v>13</v>
      </c>
      <c r="X8" s="562" t="s">
        <v>14</v>
      </c>
      <c r="Y8" s="563"/>
      <c r="AA8" s="534" t="s">
        <v>15</v>
      </c>
      <c r="AB8" s="534" t="s">
        <v>16</v>
      </c>
      <c r="AC8" s="534" t="s">
        <v>17</v>
      </c>
      <c r="AD8" s="562" t="s">
        <v>18</v>
      </c>
      <c r="AE8" s="563"/>
      <c r="AG8" s="562" t="s">
        <v>19</v>
      </c>
      <c r="AH8" s="563"/>
      <c r="AJ8" s="534" t="s">
        <v>20</v>
      </c>
      <c r="AK8" s="534" t="s">
        <v>21</v>
      </c>
      <c r="AL8" s="534" t="s">
        <v>22</v>
      </c>
      <c r="AM8" s="562" t="s">
        <v>23</v>
      </c>
      <c r="AN8" s="563"/>
      <c r="AP8" s="534" t="s">
        <v>24</v>
      </c>
      <c r="AQ8" s="534" t="s">
        <v>25</v>
      </c>
      <c r="AR8" s="534" t="s">
        <v>26</v>
      </c>
      <c r="AS8" s="562" t="s">
        <v>27</v>
      </c>
      <c r="AT8" s="563"/>
      <c r="AV8" s="562" t="s">
        <v>28</v>
      </c>
      <c r="AW8" s="563"/>
      <c r="AY8" s="562" t="s">
        <v>29</v>
      </c>
      <c r="AZ8" s="563"/>
      <c r="BB8" s="566" t="s">
        <v>30</v>
      </c>
      <c r="BC8" s="567"/>
    </row>
    <row r="9" spans="1:57" ht="56.25" customHeight="1" x14ac:dyDescent="0.2">
      <c r="A9" s="551"/>
      <c r="B9" s="552"/>
      <c r="C9" s="552"/>
      <c r="D9" s="553"/>
      <c r="E9" s="554"/>
      <c r="F9" s="555"/>
      <c r="G9" s="555"/>
      <c r="H9" s="556"/>
      <c r="I9" s="558"/>
      <c r="J9" s="551"/>
      <c r="K9" s="552"/>
      <c r="L9" s="552"/>
      <c r="M9" s="553"/>
      <c r="N9" s="560"/>
      <c r="O9" s="43"/>
      <c r="P9" s="544" t="s">
        <v>31</v>
      </c>
      <c r="Q9" s="546" t="s">
        <v>32</v>
      </c>
      <c r="R9" s="570" t="s">
        <v>170</v>
      </c>
      <c r="S9" s="535"/>
      <c r="U9" s="535"/>
      <c r="V9" s="535"/>
      <c r="W9" s="535"/>
      <c r="X9" s="564"/>
      <c r="Y9" s="565"/>
      <c r="AA9" s="535"/>
      <c r="AB9" s="535"/>
      <c r="AC9" s="535"/>
      <c r="AD9" s="564"/>
      <c r="AE9" s="565"/>
      <c r="AG9" s="564"/>
      <c r="AH9" s="565"/>
      <c r="AJ9" s="535"/>
      <c r="AK9" s="535"/>
      <c r="AL9" s="535"/>
      <c r="AM9" s="564"/>
      <c r="AN9" s="565"/>
      <c r="AP9" s="535"/>
      <c r="AQ9" s="535"/>
      <c r="AR9" s="535"/>
      <c r="AS9" s="564"/>
      <c r="AT9" s="565"/>
      <c r="AV9" s="564"/>
      <c r="AW9" s="565"/>
      <c r="AY9" s="564"/>
      <c r="AZ9" s="565"/>
      <c r="BB9" s="568"/>
      <c r="BC9" s="569"/>
    </row>
    <row r="10" spans="1:57" s="60" customFormat="1" ht="24.95" customHeight="1" thickBot="1" x14ac:dyDescent="0.3">
      <c r="A10" s="44" t="s">
        <v>33</v>
      </c>
      <c r="B10" s="45" t="s">
        <v>34</v>
      </c>
      <c r="C10" s="45" t="s">
        <v>35</v>
      </c>
      <c r="D10" s="46" t="s">
        <v>36</v>
      </c>
      <c r="E10" s="47" t="s">
        <v>33</v>
      </c>
      <c r="F10" s="48" t="s">
        <v>34</v>
      </c>
      <c r="G10" s="49" t="s">
        <v>35</v>
      </c>
      <c r="H10" s="50" t="s">
        <v>36</v>
      </c>
      <c r="I10" s="559"/>
      <c r="J10" s="44" t="s">
        <v>33</v>
      </c>
      <c r="K10" s="45" t="s">
        <v>34</v>
      </c>
      <c r="L10" s="45" t="s">
        <v>35</v>
      </c>
      <c r="M10" s="46" t="s">
        <v>36</v>
      </c>
      <c r="N10" s="561"/>
      <c r="O10" s="51"/>
      <c r="P10" s="545"/>
      <c r="Q10" s="547"/>
      <c r="R10" s="571"/>
      <c r="S10" s="536"/>
      <c r="T10" s="52"/>
      <c r="U10" s="536"/>
      <c r="V10" s="536"/>
      <c r="W10" s="536"/>
      <c r="X10" s="53" t="s">
        <v>37</v>
      </c>
      <c r="Y10" s="54" t="s">
        <v>38</v>
      </c>
      <c r="Z10" s="52"/>
      <c r="AA10" s="536"/>
      <c r="AB10" s="536"/>
      <c r="AC10" s="536"/>
      <c r="AD10" s="53" t="s">
        <v>37</v>
      </c>
      <c r="AE10" s="54" t="s">
        <v>38</v>
      </c>
      <c r="AF10" s="52"/>
      <c r="AG10" s="53" t="s">
        <v>37</v>
      </c>
      <c r="AH10" s="54" t="s">
        <v>38</v>
      </c>
      <c r="AI10" s="52"/>
      <c r="AJ10" s="536"/>
      <c r="AK10" s="536"/>
      <c r="AL10" s="536"/>
      <c r="AM10" s="53" t="s">
        <v>37</v>
      </c>
      <c r="AN10" s="54" t="s">
        <v>38</v>
      </c>
      <c r="AO10" s="52"/>
      <c r="AP10" s="536"/>
      <c r="AQ10" s="536"/>
      <c r="AR10" s="536"/>
      <c r="AS10" s="53" t="s">
        <v>37</v>
      </c>
      <c r="AT10" s="54" t="s">
        <v>38</v>
      </c>
      <c r="AU10" s="52"/>
      <c r="AV10" s="55" t="s">
        <v>37</v>
      </c>
      <c r="AW10" s="54" t="s">
        <v>38</v>
      </c>
      <c r="AX10" s="52"/>
      <c r="AY10" s="56" t="s">
        <v>37</v>
      </c>
      <c r="AZ10" s="54" t="s">
        <v>38</v>
      </c>
      <c r="BA10" s="52"/>
      <c r="BB10" s="57" t="s">
        <v>37</v>
      </c>
      <c r="BC10" s="58" t="s">
        <v>38</v>
      </c>
      <c r="BD10" s="59"/>
    </row>
    <row r="11" spans="1:57" ht="30" customHeight="1" x14ac:dyDescent="0.2">
      <c r="A11" s="61">
        <v>38</v>
      </c>
      <c r="B11" s="62"/>
      <c r="C11" s="62"/>
      <c r="D11" s="63"/>
      <c r="E11" s="64"/>
      <c r="F11" s="62"/>
      <c r="G11" s="65"/>
      <c r="H11" s="66"/>
      <c r="I11" s="67"/>
      <c r="J11" s="64"/>
      <c r="K11" s="68"/>
      <c r="L11" s="69"/>
      <c r="M11" s="63"/>
      <c r="N11" s="70" t="s">
        <v>39</v>
      </c>
      <c r="O11" s="71">
        <v>194951000</v>
      </c>
      <c r="P11" s="72" t="e">
        <f>P12</f>
        <v>#REF!</v>
      </c>
      <c r="Q11" s="72" t="e">
        <f>Q12</f>
        <v>#REF!</v>
      </c>
      <c r="R11" s="72" t="e">
        <f>R12</f>
        <v>#REF!</v>
      </c>
      <c r="S11" s="72">
        <f>S12</f>
        <v>11620000</v>
      </c>
      <c r="T11" s="72"/>
      <c r="U11" s="72">
        <f t="shared" ref="U11:W14" si="0">U12</f>
        <v>1303000</v>
      </c>
      <c r="V11" s="72">
        <f t="shared" si="0"/>
        <v>908000</v>
      </c>
      <c r="W11" s="72">
        <f t="shared" si="0"/>
        <v>872500</v>
      </c>
      <c r="X11" s="72">
        <f t="shared" ref="X11:X13" si="1">U11+V11+W11</f>
        <v>3083500</v>
      </c>
      <c r="Y11" s="72">
        <f>X11/(S11/100)</f>
        <v>26.536144578313252</v>
      </c>
      <c r="Z11" s="73"/>
      <c r="AA11" s="72">
        <f t="shared" ref="AA11:AC14" si="2">AA12</f>
        <v>960500</v>
      </c>
      <c r="AB11" s="72">
        <f t="shared" si="2"/>
        <v>959500</v>
      </c>
      <c r="AC11" s="72">
        <f t="shared" si="2"/>
        <v>953000</v>
      </c>
      <c r="AD11" s="72">
        <f t="shared" ref="AD11:AD13" si="3">AA11+AB11+AC11</f>
        <v>2873000</v>
      </c>
      <c r="AE11" s="72">
        <f>AD11/(S11/100)</f>
        <v>24.72461273666093</v>
      </c>
      <c r="AF11" s="73"/>
      <c r="AG11" s="72">
        <f t="shared" ref="AG11:AG13" si="4">X11+AD11</f>
        <v>5956500</v>
      </c>
      <c r="AH11" s="72">
        <f>AG11/(S11/100)</f>
        <v>51.260757314974185</v>
      </c>
      <c r="AI11" s="73"/>
      <c r="AJ11" s="72">
        <f t="shared" ref="AJ11:AL14" si="5">AJ12</f>
        <v>965500</v>
      </c>
      <c r="AK11" s="72">
        <f t="shared" si="5"/>
        <v>953500</v>
      </c>
      <c r="AL11" s="72">
        <f t="shared" si="5"/>
        <v>973500</v>
      </c>
      <c r="AM11" s="72">
        <f t="shared" ref="AM11:AM13" si="6">AJ11+AK11+AL11</f>
        <v>2892500</v>
      </c>
      <c r="AN11" s="72">
        <f>AM11/(S11/100)</f>
        <v>24.892426850258175</v>
      </c>
      <c r="AO11" s="73"/>
      <c r="AP11" s="72">
        <f t="shared" ref="AP11:AR14" si="7">AP12</f>
        <v>860000</v>
      </c>
      <c r="AQ11" s="72">
        <f t="shared" si="7"/>
        <v>909000</v>
      </c>
      <c r="AR11" s="72">
        <f t="shared" si="7"/>
        <v>1002000</v>
      </c>
      <c r="AS11" s="72">
        <f t="shared" ref="AS11:AS13" si="8">AP11+AQ11+AR11</f>
        <v>2771000</v>
      </c>
      <c r="AT11" s="72">
        <f>AS11/(S11/100)</f>
        <v>23.846815834767643</v>
      </c>
      <c r="AU11" s="73"/>
      <c r="AV11" s="72">
        <f t="shared" ref="AV11:AV13" si="9">AM11+AS11</f>
        <v>5663500</v>
      </c>
      <c r="AW11" s="72">
        <f>AV11/(S11/100)</f>
        <v>48.739242685025815</v>
      </c>
      <c r="AX11" s="73"/>
      <c r="AY11" s="72">
        <f>AG11+AV11</f>
        <v>11620000</v>
      </c>
      <c r="AZ11" s="72">
        <f>AY11/(S11/100)</f>
        <v>100</v>
      </c>
      <c r="BA11" s="73"/>
      <c r="BB11" s="71">
        <f t="shared" ref="BB11:BB13" si="10">S11-AY11</f>
        <v>0</v>
      </c>
      <c r="BC11" s="72">
        <f t="shared" ref="BC11:BC13" si="11">BB11/(S11/100)</f>
        <v>0</v>
      </c>
      <c r="BD11" s="72">
        <f t="shared" ref="BD11:BD13" si="12">S11-BB11</f>
        <v>11620000</v>
      </c>
    </row>
    <row r="12" spans="1:57" ht="30" customHeight="1" x14ac:dyDescent="0.2">
      <c r="A12" s="74"/>
      <c r="B12" s="75">
        <v>10</v>
      </c>
      <c r="C12" s="76"/>
      <c r="D12" s="77"/>
      <c r="E12" s="78"/>
      <c r="F12" s="76"/>
      <c r="G12" s="79"/>
      <c r="H12" s="80"/>
      <c r="I12" s="81"/>
      <c r="J12" s="78"/>
      <c r="K12" s="82"/>
      <c r="L12" s="83"/>
      <c r="M12" s="77"/>
      <c r="N12" s="84" t="s">
        <v>40</v>
      </c>
      <c r="O12" s="85">
        <v>194951000</v>
      </c>
      <c r="P12" s="86" t="e">
        <f>P13+#REF!+#REF!+#REF!+#REF!</f>
        <v>#REF!</v>
      </c>
      <c r="Q12" s="86" t="e">
        <f>Q13+#REF!+#REF!+#REF!+#REF!</f>
        <v>#REF!</v>
      </c>
      <c r="R12" s="87" t="e">
        <f>#REF!+R13+#REF!+#REF!+#REF!</f>
        <v>#REF!</v>
      </c>
      <c r="S12" s="86">
        <f>S13</f>
        <v>11620000</v>
      </c>
      <c r="T12" s="86"/>
      <c r="U12" s="86">
        <f t="shared" si="0"/>
        <v>1303000</v>
      </c>
      <c r="V12" s="86">
        <f t="shared" si="0"/>
        <v>908000</v>
      </c>
      <c r="W12" s="86">
        <f t="shared" si="0"/>
        <v>872500</v>
      </c>
      <c r="X12" s="86">
        <f t="shared" si="1"/>
        <v>3083500</v>
      </c>
      <c r="Y12" s="86">
        <f t="shared" ref="Y12:Y13" si="13">X12/(S12/100)</f>
        <v>26.536144578313252</v>
      </c>
      <c r="AA12" s="86">
        <f t="shared" si="2"/>
        <v>960500</v>
      </c>
      <c r="AB12" s="86">
        <f t="shared" si="2"/>
        <v>959500</v>
      </c>
      <c r="AC12" s="86">
        <f t="shared" si="2"/>
        <v>953000</v>
      </c>
      <c r="AD12" s="86">
        <f t="shared" si="3"/>
        <v>2873000</v>
      </c>
      <c r="AE12" s="86">
        <f t="shared" ref="AE12:AE13" si="14">AD12/(S12/100)</f>
        <v>24.72461273666093</v>
      </c>
      <c r="AG12" s="86">
        <f t="shared" si="4"/>
        <v>5956500</v>
      </c>
      <c r="AH12" s="86">
        <f t="shared" ref="AH12:AH13" si="15">AG12/(S12/100)</f>
        <v>51.260757314974185</v>
      </c>
      <c r="AJ12" s="86">
        <f t="shared" si="5"/>
        <v>965500</v>
      </c>
      <c r="AK12" s="86">
        <f t="shared" si="5"/>
        <v>953500</v>
      </c>
      <c r="AL12" s="86">
        <f t="shared" si="5"/>
        <v>973500</v>
      </c>
      <c r="AM12" s="86">
        <f t="shared" si="6"/>
        <v>2892500</v>
      </c>
      <c r="AN12" s="86">
        <f t="shared" ref="AN12:AN13" si="16">AM12/(S12/100)</f>
        <v>24.892426850258175</v>
      </c>
      <c r="AP12" s="86">
        <f t="shared" si="7"/>
        <v>860000</v>
      </c>
      <c r="AQ12" s="86">
        <f t="shared" si="7"/>
        <v>909000</v>
      </c>
      <c r="AR12" s="86">
        <f t="shared" si="7"/>
        <v>1002000</v>
      </c>
      <c r="AS12" s="86">
        <f t="shared" si="8"/>
        <v>2771000</v>
      </c>
      <c r="AT12" s="86">
        <f t="shared" ref="AT12:AT13" si="17">AS12/(S12/100)</f>
        <v>23.846815834767643</v>
      </c>
      <c r="AV12" s="86">
        <f t="shared" si="9"/>
        <v>5663500</v>
      </c>
      <c r="AW12" s="86">
        <f t="shared" ref="AW12:AW13" si="18">AV12/(S12/100)</f>
        <v>48.739242685025815</v>
      </c>
      <c r="AY12" s="86">
        <f t="shared" ref="AY12:AY13" si="19">AG12+AV12</f>
        <v>11620000</v>
      </c>
      <c r="AZ12" s="86">
        <f t="shared" ref="AZ12:AZ13" si="20">AY12/(S12/100)</f>
        <v>100</v>
      </c>
      <c r="BB12" s="85">
        <f t="shared" si="10"/>
        <v>0</v>
      </c>
      <c r="BC12" s="86">
        <f t="shared" si="11"/>
        <v>0</v>
      </c>
      <c r="BD12" s="86">
        <f t="shared" si="12"/>
        <v>11620000</v>
      </c>
    </row>
    <row r="13" spans="1:57" ht="30" customHeight="1" x14ac:dyDescent="0.2">
      <c r="A13" s="74"/>
      <c r="B13" s="76"/>
      <c r="C13" s="88" t="s">
        <v>41</v>
      </c>
      <c r="D13" s="77"/>
      <c r="E13" s="78"/>
      <c r="F13" s="76"/>
      <c r="G13" s="79"/>
      <c r="H13" s="80"/>
      <c r="I13" s="81"/>
      <c r="J13" s="78"/>
      <c r="K13" s="82"/>
      <c r="L13" s="83"/>
      <c r="M13" s="77"/>
      <c r="N13" s="89" t="s">
        <v>42</v>
      </c>
      <c r="O13" s="90">
        <v>81326000</v>
      </c>
      <c r="P13" s="91" t="e">
        <f>#REF!+#REF!+#REF!+#REF!+#REF!+#REF!+#REF!+P14</f>
        <v>#REF!</v>
      </c>
      <c r="Q13" s="91" t="e">
        <f>#REF!+#REF!+#REF!+#REF!+#REF!+#REF!+#REF!+Q14</f>
        <v>#REF!</v>
      </c>
      <c r="R13" s="91" t="e">
        <f>#REF!+#REF!+#REF!+#REF!+#REF!+#REF!+#REF!+R14</f>
        <v>#REF!</v>
      </c>
      <c r="S13" s="91">
        <f>S14</f>
        <v>11620000</v>
      </c>
      <c r="T13" s="91"/>
      <c r="U13" s="91">
        <f t="shared" si="0"/>
        <v>1303000</v>
      </c>
      <c r="V13" s="91">
        <f t="shared" si="0"/>
        <v>908000</v>
      </c>
      <c r="W13" s="91">
        <f t="shared" si="0"/>
        <v>872500</v>
      </c>
      <c r="X13" s="91">
        <f t="shared" si="1"/>
        <v>3083500</v>
      </c>
      <c r="Y13" s="91">
        <f t="shared" si="13"/>
        <v>26.536144578313252</v>
      </c>
      <c r="Z13" s="92"/>
      <c r="AA13" s="91">
        <f t="shared" si="2"/>
        <v>960500</v>
      </c>
      <c r="AB13" s="91">
        <f t="shared" si="2"/>
        <v>959500</v>
      </c>
      <c r="AC13" s="91">
        <f t="shared" si="2"/>
        <v>953000</v>
      </c>
      <c r="AD13" s="91">
        <f t="shared" si="3"/>
        <v>2873000</v>
      </c>
      <c r="AE13" s="91">
        <f t="shared" si="14"/>
        <v>24.72461273666093</v>
      </c>
      <c r="AF13" s="92"/>
      <c r="AG13" s="91">
        <f t="shared" si="4"/>
        <v>5956500</v>
      </c>
      <c r="AH13" s="91">
        <f t="shared" si="15"/>
        <v>51.260757314974185</v>
      </c>
      <c r="AI13" s="92"/>
      <c r="AJ13" s="91">
        <f t="shared" si="5"/>
        <v>965500</v>
      </c>
      <c r="AK13" s="91">
        <f t="shared" si="5"/>
        <v>953500</v>
      </c>
      <c r="AL13" s="91">
        <f t="shared" si="5"/>
        <v>973500</v>
      </c>
      <c r="AM13" s="91">
        <f t="shared" si="6"/>
        <v>2892500</v>
      </c>
      <c r="AN13" s="91">
        <f t="shared" si="16"/>
        <v>24.892426850258175</v>
      </c>
      <c r="AO13" s="92"/>
      <c r="AP13" s="91">
        <f t="shared" si="7"/>
        <v>860000</v>
      </c>
      <c r="AQ13" s="91">
        <f t="shared" si="7"/>
        <v>909000</v>
      </c>
      <c r="AR13" s="91">
        <f t="shared" si="7"/>
        <v>1002000</v>
      </c>
      <c r="AS13" s="91">
        <f t="shared" si="8"/>
        <v>2771000</v>
      </c>
      <c r="AT13" s="91">
        <f t="shared" si="17"/>
        <v>23.846815834767643</v>
      </c>
      <c r="AU13" s="92"/>
      <c r="AV13" s="91">
        <f t="shared" si="9"/>
        <v>5663500</v>
      </c>
      <c r="AW13" s="91">
        <f t="shared" si="18"/>
        <v>48.739242685025815</v>
      </c>
      <c r="AX13" s="92"/>
      <c r="AY13" s="91">
        <f t="shared" si="19"/>
        <v>11620000</v>
      </c>
      <c r="AZ13" s="91">
        <f t="shared" si="20"/>
        <v>100</v>
      </c>
      <c r="BA13" s="73"/>
      <c r="BB13" s="90">
        <f t="shared" si="10"/>
        <v>0</v>
      </c>
      <c r="BC13" s="91">
        <f t="shared" si="11"/>
        <v>0</v>
      </c>
      <c r="BD13" s="91">
        <f t="shared" si="12"/>
        <v>11620000</v>
      </c>
      <c r="BE13" s="93"/>
    </row>
    <row r="14" spans="1:57" ht="30" customHeight="1" x14ac:dyDescent="0.2">
      <c r="A14" s="74"/>
      <c r="B14" s="76"/>
      <c r="C14" s="76"/>
      <c r="D14" s="386">
        <v>42</v>
      </c>
      <c r="E14" s="387"/>
      <c r="F14" s="388"/>
      <c r="G14" s="389"/>
      <c r="H14" s="390"/>
      <c r="I14" s="391"/>
      <c r="J14" s="387"/>
      <c r="K14" s="392"/>
      <c r="L14" s="393"/>
      <c r="M14" s="394"/>
      <c r="N14" s="395" t="s">
        <v>83</v>
      </c>
      <c r="O14" s="396">
        <v>8956000</v>
      </c>
      <c r="P14" s="397">
        <f>P15</f>
        <v>11620000</v>
      </c>
      <c r="Q14" s="397">
        <f t="shared" ref="P14:W16" si="21">Q15</f>
        <v>12622000</v>
      </c>
      <c r="R14" s="397">
        <f t="shared" si="21"/>
        <v>13609000</v>
      </c>
      <c r="S14" s="397">
        <f>S15</f>
        <v>11620000</v>
      </c>
      <c r="T14" s="397"/>
      <c r="U14" s="397">
        <f t="shared" si="0"/>
        <v>1303000</v>
      </c>
      <c r="V14" s="397">
        <f t="shared" si="0"/>
        <v>908000</v>
      </c>
      <c r="W14" s="397">
        <f t="shared" si="0"/>
        <v>872500</v>
      </c>
      <c r="X14" s="397">
        <f t="shared" ref="X14:X31" si="22">U14+V14+W14</f>
        <v>3083500</v>
      </c>
      <c r="Y14" s="397">
        <f t="shared" ref="Y14:Y48" si="23">X14/(S14/100)</f>
        <v>26.536144578313252</v>
      </c>
      <c r="Z14" s="398"/>
      <c r="AA14" s="397">
        <f t="shared" si="2"/>
        <v>960500</v>
      </c>
      <c r="AB14" s="397">
        <f t="shared" si="2"/>
        <v>959500</v>
      </c>
      <c r="AC14" s="397">
        <f t="shared" si="2"/>
        <v>953000</v>
      </c>
      <c r="AD14" s="397">
        <f t="shared" ref="AD14:AD32" si="24">AA14+AB14+AC14</f>
        <v>2873000</v>
      </c>
      <c r="AE14" s="397">
        <f t="shared" ref="AE14:AE19" si="25">AD14/(S14/100)</f>
        <v>24.72461273666093</v>
      </c>
      <c r="AF14" s="398"/>
      <c r="AG14" s="397">
        <f t="shared" ref="AG14:AG48" si="26">X14+AD14</f>
        <v>5956500</v>
      </c>
      <c r="AH14" s="397">
        <f t="shared" ref="AH14:AH48" si="27">AG14/(S14/100)</f>
        <v>51.260757314974185</v>
      </c>
      <c r="AI14" s="398"/>
      <c r="AJ14" s="397">
        <f t="shared" si="5"/>
        <v>965500</v>
      </c>
      <c r="AK14" s="397">
        <f t="shared" si="5"/>
        <v>953500</v>
      </c>
      <c r="AL14" s="397">
        <f t="shared" si="5"/>
        <v>973500</v>
      </c>
      <c r="AM14" s="397">
        <f t="shared" ref="AM14:AM32" si="28">AJ14+AK14+AL14</f>
        <v>2892500</v>
      </c>
      <c r="AN14" s="397">
        <f t="shared" ref="AN14:AN19" si="29">AM14/(S14/100)</f>
        <v>24.892426850258175</v>
      </c>
      <c r="AO14" s="398"/>
      <c r="AP14" s="397">
        <f t="shared" si="7"/>
        <v>860000</v>
      </c>
      <c r="AQ14" s="397">
        <f t="shared" si="7"/>
        <v>909000</v>
      </c>
      <c r="AR14" s="397">
        <f t="shared" si="7"/>
        <v>1002000</v>
      </c>
      <c r="AS14" s="397">
        <f t="shared" ref="AS14:AS32" si="30">AP14+AQ14+AR14</f>
        <v>2771000</v>
      </c>
      <c r="AT14" s="397">
        <f t="shared" ref="AT14:AT19" si="31">AS14/(S14/100)</f>
        <v>23.846815834767643</v>
      </c>
      <c r="AU14" s="398"/>
      <c r="AV14" s="397">
        <f t="shared" ref="AV14:AV32" si="32">AM14+AS14</f>
        <v>5663500</v>
      </c>
      <c r="AW14" s="397">
        <f t="shared" ref="AW14:AW48" si="33">AV14/(S14/100)</f>
        <v>48.739242685025815</v>
      </c>
      <c r="AX14" s="398"/>
      <c r="AY14" s="397">
        <f t="shared" ref="AY14:AY48" si="34">AG14+AV14</f>
        <v>11620000</v>
      </c>
      <c r="AZ14" s="397">
        <f t="shared" ref="AZ14:AZ48" si="35">AY14/(S14/100)</f>
        <v>100</v>
      </c>
      <c r="BB14" s="95">
        <f t="shared" ref="BB14:BB18" si="36">S14-AY14</f>
        <v>0</v>
      </c>
      <c r="BC14" s="96">
        <f t="shared" ref="BC14:BC38" si="37">BB14/(S14/100)</f>
        <v>0</v>
      </c>
      <c r="BD14" s="96">
        <f t="shared" ref="BD14:BD18" si="38">S14-BB14</f>
        <v>11620000</v>
      </c>
      <c r="BE14" s="93"/>
    </row>
    <row r="15" spans="1:57" ht="30" customHeight="1" x14ac:dyDescent="0.2">
      <c r="A15" s="74"/>
      <c r="B15" s="76"/>
      <c r="C15" s="76"/>
      <c r="D15" s="77"/>
      <c r="E15" s="97" t="s">
        <v>45</v>
      </c>
      <c r="F15" s="76"/>
      <c r="G15" s="79"/>
      <c r="H15" s="80"/>
      <c r="I15" s="81"/>
      <c r="J15" s="78"/>
      <c r="K15" s="82"/>
      <c r="L15" s="83"/>
      <c r="M15" s="77"/>
      <c r="N15" s="84" t="s">
        <v>46</v>
      </c>
      <c r="O15" s="98">
        <v>8956000</v>
      </c>
      <c r="P15" s="99">
        <f t="shared" si="21"/>
        <v>11620000</v>
      </c>
      <c r="Q15" s="86">
        <f t="shared" si="21"/>
        <v>12622000</v>
      </c>
      <c r="R15" s="87">
        <f t="shared" si="21"/>
        <v>13609000</v>
      </c>
      <c r="S15" s="99">
        <f t="shared" si="21"/>
        <v>11620000</v>
      </c>
      <c r="T15" s="99"/>
      <c r="U15" s="99">
        <f t="shared" si="21"/>
        <v>1303000</v>
      </c>
      <c r="V15" s="99">
        <f t="shared" si="21"/>
        <v>908000</v>
      </c>
      <c r="W15" s="99">
        <f t="shared" si="21"/>
        <v>872500</v>
      </c>
      <c r="X15" s="99">
        <f t="shared" si="22"/>
        <v>3083500</v>
      </c>
      <c r="Y15" s="99">
        <f t="shared" si="23"/>
        <v>26.536144578313252</v>
      </c>
      <c r="AA15" s="99">
        <f t="shared" ref="AA15:AC16" si="39">AA16</f>
        <v>960500</v>
      </c>
      <c r="AB15" s="99">
        <f t="shared" si="39"/>
        <v>959500</v>
      </c>
      <c r="AC15" s="99">
        <f t="shared" si="39"/>
        <v>953000</v>
      </c>
      <c r="AD15" s="99">
        <f t="shared" si="24"/>
        <v>2873000</v>
      </c>
      <c r="AE15" s="99">
        <f t="shared" si="25"/>
        <v>24.72461273666093</v>
      </c>
      <c r="AG15" s="99">
        <f t="shared" si="26"/>
        <v>5956500</v>
      </c>
      <c r="AH15" s="99">
        <f t="shared" si="27"/>
        <v>51.260757314974185</v>
      </c>
      <c r="AJ15" s="99">
        <f t="shared" ref="AJ15:AL16" si="40">AJ16</f>
        <v>965500</v>
      </c>
      <c r="AK15" s="99">
        <f t="shared" si="40"/>
        <v>953500</v>
      </c>
      <c r="AL15" s="99">
        <f t="shared" si="40"/>
        <v>973500</v>
      </c>
      <c r="AM15" s="99">
        <f t="shared" si="28"/>
        <v>2892500</v>
      </c>
      <c r="AN15" s="99">
        <f t="shared" si="29"/>
        <v>24.892426850258175</v>
      </c>
      <c r="AP15" s="99">
        <f t="shared" ref="AP15:AR16" si="41">AP16</f>
        <v>860000</v>
      </c>
      <c r="AQ15" s="99">
        <f t="shared" si="41"/>
        <v>909000</v>
      </c>
      <c r="AR15" s="99">
        <f t="shared" si="41"/>
        <v>1002000</v>
      </c>
      <c r="AS15" s="99">
        <f t="shared" si="30"/>
        <v>2771000</v>
      </c>
      <c r="AT15" s="99">
        <f t="shared" si="31"/>
        <v>23.846815834767643</v>
      </c>
      <c r="AV15" s="99">
        <f t="shared" si="32"/>
        <v>5663500</v>
      </c>
      <c r="AW15" s="99">
        <f t="shared" si="33"/>
        <v>48.739242685025815</v>
      </c>
      <c r="AY15" s="99">
        <f t="shared" si="34"/>
        <v>11620000</v>
      </c>
      <c r="AZ15" s="99">
        <f t="shared" si="35"/>
        <v>100</v>
      </c>
      <c r="BB15" s="98">
        <f t="shared" si="36"/>
        <v>0</v>
      </c>
      <c r="BC15" s="99">
        <f t="shared" si="37"/>
        <v>0</v>
      </c>
      <c r="BD15" s="99">
        <f t="shared" si="38"/>
        <v>11620000</v>
      </c>
      <c r="BE15" s="93"/>
    </row>
    <row r="16" spans="1:57" ht="24.95" customHeight="1" x14ac:dyDescent="0.2">
      <c r="A16" s="74"/>
      <c r="B16" s="76"/>
      <c r="C16" s="76"/>
      <c r="D16" s="77"/>
      <c r="E16" s="78"/>
      <c r="F16" s="100">
        <v>4</v>
      </c>
      <c r="G16" s="79"/>
      <c r="H16" s="80"/>
      <c r="I16" s="81"/>
      <c r="J16" s="78"/>
      <c r="K16" s="82"/>
      <c r="L16" s="83"/>
      <c r="M16" s="77"/>
      <c r="N16" s="101" t="s">
        <v>47</v>
      </c>
      <c r="O16" s="102">
        <v>8956000</v>
      </c>
      <c r="P16" s="103">
        <f t="shared" si="21"/>
        <v>11620000</v>
      </c>
      <c r="Q16" s="125">
        <f t="shared" si="21"/>
        <v>12622000</v>
      </c>
      <c r="R16" s="126">
        <f t="shared" si="21"/>
        <v>13609000</v>
      </c>
      <c r="S16" s="103">
        <f t="shared" si="21"/>
        <v>11620000</v>
      </c>
      <c r="T16" s="103"/>
      <c r="U16" s="103">
        <f t="shared" si="21"/>
        <v>1303000</v>
      </c>
      <c r="V16" s="103">
        <f t="shared" si="21"/>
        <v>908000</v>
      </c>
      <c r="W16" s="103">
        <f t="shared" si="21"/>
        <v>872500</v>
      </c>
      <c r="X16" s="103">
        <f t="shared" si="22"/>
        <v>3083500</v>
      </c>
      <c r="Y16" s="103">
        <f t="shared" si="23"/>
        <v>26.536144578313252</v>
      </c>
      <c r="AA16" s="103">
        <f t="shared" si="39"/>
        <v>960500</v>
      </c>
      <c r="AB16" s="103">
        <f t="shared" si="39"/>
        <v>959500</v>
      </c>
      <c r="AC16" s="103">
        <f t="shared" si="39"/>
        <v>953000</v>
      </c>
      <c r="AD16" s="103">
        <f t="shared" si="24"/>
        <v>2873000</v>
      </c>
      <c r="AE16" s="103">
        <f t="shared" si="25"/>
        <v>24.72461273666093</v>
      </c>
      <c r="AG16" s="103">
        <f t="shared" si="26"/>
        <v>5956500</v>
      </c>
      <c r="AH16" s="103">
        <f t="shared" si="27"/>
        <v>51.260757314974185</v>
      </c>
      <c r="AJ16" s="103">
        <f t="shared" si="40"/>
        <v>965500</v>
      </c>
      <c r="AK16" s="103">
        <f t="shared" si="40"/>
        <v>953500</v>
      </c>
      <c r="AL16" s="103">
        <f t="shared" si="40"/>
        <v>973500</v>
      </c>
      <c r="AM16" s="103">
        <f t="shared" si="28"/>
        <v>2892500</v>
      </c>
      <c r="AN16" s="103">
        <f t="shared" si="29"/>
        <v>24.892426850258175</v>
      </c>
      <c r="AP16" s="103">
        <f t="shared" si="41"/>
        <v>860000</v>
      </c>
      <c r="AQ16" s="103">
        <f t="shared" si="41"/>
        <v>909000</v>
      </c>
      <c r="AR16" s="103">
        <f t="shared" si="41"/>
        <v>1002000</v>
      </c>
      <c r="AS16" s="103">
        <f t="shared" si="30"/>
        <v>2771000</v>
      </c>
      <c r="AT16" s="103">
        <f t="shared" si="31"/>
        <v>23.846815834767643</v>
      </c>
      <c r="AV16" s="103">
        <f t="shared" si="32"/>
        <v>5663500</v>
      </c>
      <c r="AW16" s="103">
        <f t="shared" si="33"/>
        <v>48.739242685025815</v>
      </c>
      <c r="AY16" s="103">
        <f t="shared" si="34"/>
        <v>11620000</v>
      </c>
      <c r="AZ16" s="103">
        <f t="shared" si="35"/>
        <v>100</v>
      </c>
      <c r="BB16" s="102">
        <f t="shared" si="36"/>
        <v>0</v>
      </c>
      <c r="BC16" s="103">
        <f t="shared" si="37"/>
        <v>0</v>
      </c>
      <c r="BD16" s="103">
        <f t="shared" si="38"/>
        <v>11620000</v>
      </c>
      <c r="BE16" s="93"/>
    </row>
    <row r="17" spans="1:57" ht="24.95" customHeight="1" x14ac:dyDescent="0.2">
      <c r="A17" s="74"/>
      <c r="B17" s="76"/>
      <c r="C17" s="76"/>
      <c r="D17" s="77"/>
      <c r="E17" s="78"/>
      <c r="F17" s="76"/>
      <c r="G17" s="104">
        <v>1</v>
      </c>
      <c r="H17" s="105"/>
      <c r="I17" s="81"/>
      <c r="J17" s="78"/>
      <c r="K17" s="82"/>
      <c r="L17" s="83"/>
      <c r="M17" s="77"/>
      <c r="N17" s="101" t="s">
        <v>48</v>
      </c>
      <c r="O17" s="102">
        <v>8956000</v>
      </c>
      <c r="P17" s="103">
        <f>P18+P33+P39+P47</f>
        <v>11620000</v>
      </c>
      <c r="Q17" s="125">
        <f>Q18+Q33+Q39+Q47</f>
        <v>12622000</v>
      </c>
      <c r="R17" s="126">
        <f>R18+R33+R39+R47</f>
        <v>13609000</v>
      </c>
      <c r="S17" s="103">
        <f>S18+S33+S39+S47</f>
        <v>11620000</v>
      </c>
      <c r="T17" s="103"/>
      <c r="U17" s="103">
        <f>U18+U33+U39+U47</f>
        <v>1303000</v>
      </c>
      <c r="V17" s="103">
        <f>V18+V33+V39+V47</f>
        <v>908000</v>
      </c>
      <c r="W17" s="103">
        <f>W18+W33+W39+W47</f>
        <v>872500</v>
      </c>
      <c r="X17" s="103">
        <f t="shared" si="22"/>
        <v>3083500</v>
      </c>
      <c r="Y17" s="103">
        <f t="shared" si="23"/>
        <v>26.536144578313252</v>
      </c>
      <c r="AA17" s="103">
        <f>AA18+AA33+AA39+AA47</f>
        <v>960500</v>
      </c>
      <c r="AB17" s="103">
        <f>AB18+AB33+AB39+AB47</f>
        <v>959500</v>
      </c>
      <c r="AC17" s="103">
        <f>AC18+AC33+AC39+AC47</f>
        <v>953000</v>
      </c>
      <c r="AD17" s="103">
        <f t="shared" si="24"/>
        <v>2873000</v>
      </c>
      <c r="AE17" s="103">
        <f t="shared" si="25"/>
        <v>24.72461273666093</v>
      </c>
      <c r="AG17" s="103">
        <f t="shared" si="26"/>
        <v>5956500</v>
      </c>
      <c r="AH17" s="103">
        <f t="shared" si="27"/>
        <v>51.260757314974185</v>
      </c>
      <c r="AJ17" s="103">
        <f>AJ18+AJ33+AJ39+AJ47</f>
        <v>965500</v>
      </c>
      <c r="AK17" s="103">
        <f>AK18+AK33+AK39+AK47</f>
        <v>953500</v>
      </c>
      <c r="AL17" s="103">
        <f>AL18+AL33+AL39+AL47</f>
        <v>973500</v>
      </c>
      <c r="AM17" s="103">
        <f t="shared" si="28"/>
        <v>2892500</v>
      </c>
      <c r="AN17" s="103">
        <f t="shared" si="29"/>
        <v>24.892426850258175</v>
      </c>
      <c r="AP17" s="103">
        <f>AP18+AP33+AP39+AP47</f>
        <v>860000</v>
      </c>
      <c r="AQ17" s="103">
        <f>AQ18+AQ33+AQ39+AQ47</f>
        <v>909000</v>
      </c>
      <c r="AR17" s="103">
        <f>AR18+AR33+AR39+AR47</f>
        <v>1002000</v>
      </c>
      <c r="AS17" s="103">
        <f t="shared" si="30"/>
        <v>2771000</v>
      </c>
      <c r="AT17" s="103">
        <f t="shared" si="31"/>
        <v>23.846815834767643</v>
      </c>
      <c r="AV17" s="103">
        <f t="shared" si="32"/>
        <v>5663500</v>
      </c>
      <c r="AW17" s="103">
        <f t="shared" si="33"/>
        <v>48.739242685025815</v>
      </c>
      <c r="AY17" s="103">
        <f t="shared" si="34"/>
        <v>11620000</v>
      </c>
      <c r="AZ17" s="103">
        <f t="shared" si="35"/>
        <v>100</v>
      </c>
      <c r="BB17" s="102">
        <f t="shared" si="36"/>
        <v>0</v>
      </c>
      <c r="BC17" s="103">
        <f t="shared" si="37"/>
        <v>0</v>
      </c>
      <c r="BD17" s="103">
        <f t="shared" si="38"/>
        <v>11620000</v>
      </c>
      <c r="BE17" s="93"/>
    </row>
    <row r="18" spans="1:57" ht="24.95" customHeight="1" x14ac:dyDescent="0.2">
      <c r="A18" s="74"/>
      <c r="B18" s="76"/>
      <c r="C18" s="76"/>
      <c r="D18" s="77"/>
      <c r="E18" s="78"/>
      <c r="F18" s="76"/>
      <c r="G18" s="104"/>
      <c r="H18" s="169" t="s">
        <v>43</v>
      </c>
      <c r="I18" s="81"/>
      <c r="J18" s="78"/>
      <c r="K18" s="82"/>
      <c r="L18" s="83"/>
      <c r="M18" s="77"/>
      <c r="N18" s="101" t="s">
        <v>48</v>
      </c>
      <c r="O18" s="102">
        <v>8845000</v>
      </c>
      <c r="P18" s="103">
        <f>P19</f>
        <v>11535000</v>
      </c>
      <c r="Q18" s="125">
        <f>Q19</f>
        <v>12536000</v>
      </c>
      <c r="R18" s="126">
        <f>R19</f>
        <v>13521000</v>
      </c>
      <c r="S18" s="103">
        <f>S19</f>
        <v>11535000</v>
      </c>
      <c r="T18" s="103"/>
      <c r="U18" s="103">
        <f>U19</f>
        <v>1303000</v>
      </c>
      <c r="V18" s="103">
        <f>V19</f>
        <v>907000</v>
      </c>
      <c r="W18" s="103">
        <f>W19</f>
        <v>830000</v>
      </c>
      <c r="X18" s="103">
        <f t="shared" si="22"/>
        <v>3040000</v>
      </c>
      <c r="Y18" s="103">
        <f t="shared" si="23"/>
        <v>26.354573038578241</v>
      </c>
      <c r="AA18" s="103">
        <f>AA19</f>
        <v>947500</v>
      </c>
      <c r="AB18" s="103">
        <f>AB19</f>
        <v>947500</v>
      </c>
      <c r="AC18" s="103">
        <f>AC19</f>
        <v>947000</v>
      </c>
      <c r="AD18" s="103">
        <f t="shared" si="24"/>
        <v>2842000</v>
      </c>
      <c r="AE18" s="103">
        <f t="shared" si="25"/>
        <v>24.638058084091895</v>
      </c>
      <c r="AG18" s="103">
        <f t="shared" si="26"/>
        <v>5882000</v>
      </c>
      <c r="AH18" s="103">
        <f t="shared" si="27"/>
        <v>50.992631122670133</v>
      </c>
      <c r="AJ18" s="103">
        <f>AJ19</f>
        <v>958500</v>
      </c>
      <c r="AK18" s="103">
        <f>AK19</f>
        <v>951500</v>
      </c>
      <c r="AL18" s="103">
        <f>AL19</f>
        <v>972000</v>
      </c>
      <c r="AM18" s="103">
        <f t="shared" si="28"/>
        <v>2882000</v>
      </c>
      <c r="AN18" s="103">
        <f t="shared" si="29"/>
        <v>24.984828781967924</v>
      </c>
      <c r="AP18" s="103">
        <f>AP19</f>
        <v>860000</v>
      </c>
      <c r="AQ18" s="103">
        <f>AQ19</f>
        <v>909000</v>
      </c>
      <c r="AR18" s="103">
        <f>AR19</f>
        <v>1002000</v>
      </c>
      <c r="AS18" s="103">
        <f t="shared" si="30"/>
        <v>2771000</v>
      </c>
      <c r="AT18" s="103">
        <f t="shared" si="31"/>
        <v>24.022540095361943</v>
      </c>
      <c r="AV18" s="103">
        <f t="shared" si="32"/>
        <v>5653000</v>
      </c>
      <c r="AW18" s="103">
        <f t="shared" si="33"/>
        <v>49.007368877329867</v>
      </c>
      <c r="AY18" s="103">
        <f t="shared" si="34"/>
        <v>11535000</v>
      </c>
      <c r="AZ18" s="103">
        <f t="shared" si="35"/>
        <v>100</v>
      </c>
      <c r="BB18" s="102">
        <f t="shared" si="36"/>
        <v>0</v>
      </c>
      <c r="BC18" s="103">
        <f t="shared" si="37"/>
        <v>0</v>
      </c>
      <c r="BD18" s="103">
        <f t="shared" si="38"/>
        <v>11535000</v>
      </c>
      <c r="BE18" s="93"/>
    </row>
    <row r="19" spans="1:57" ht="24.95" customHeight="1" thickBot="1" x14ac:dyDescent="0.25">
      <c r="A19" s="74"/>
      <c r="B19" s="76"/>
      <c r="C19" s="76"/>
      <c r="D19" s="77"/>
      <c r="E19" s="78"/>
      <c r="F19" s="76"/>
      <c r="G19" s="79"/>
      <c r="H19" s="80"/>
      <c r="I19" s="118">
        <v>2</v>
      </c>
      <c r="J19" s="78"/>
      <c r="K19" s="82"/>
      <c r="L19" s="83"/>
      <c r="M19" s="77"/>
      <c r="N19" s="119" t="s">
        <v>51</v>
      </c>
      <c r="O19" s="120">
        <v>8845000</v>
      </c>
      <c r="P19" s="121">
        <f>P20+P24+P28</f>
        <v>11535000</v>
      </c>
      <c r="Q19" s="122">
        <f>Q20+Q24+Q28</f>
        <v>12536000</v>
      </c>
      <c r="R19" s="123">
        <f>R20+R24+R28</f>
        <v>13521000</v>
      </c>
      <c r="S19" s="121">
        <f>S20+S24+S28</f>
        <v>11535000</v>
      </c>
      <c r="T19" s="121"/>
      <c r="U19" s="121">
        <f>U20+U24+U28</f>
        <v>1303000</v>
      </c>
      <c r="V19" s="121">
        <f>V20+V24+V28</f>
        <v>907000</v>
      </c>
      <c r="W19" s="121">
        <f>W20+W24+W28</f>
        <v>830000</v>
      </c>
      <c r="X19" s="121">
        <f t="shared" si="22"/>
        <v>3040000</v>
      </c>
      <c r="Y19" s="121">
        <f t="shared" si="23"/>
        <v>26.354573038578241</v>
      </c>
      <c r="AA19" s="121">
        <f>AA20+AA24+AA28</f>
        <v>947500</v>
      </c>
      <c r="AB19" s="121">
        <f>AB20+AB24+AB28</f>
        <v>947500</v>
      </c>
      <c r="AC19" s="121">
        <f>AC20+AC24+AC28</f>
        <v>947000</v>
      </c>
      <c r="AD19" s="121">
        <f t="shared" si="24"/>
        <v>2842000</v>
      </c>
      <c r="AE19" s="121">
        <f t="shared" si="25"/>
        <v>24.638058084091895</v>
      </c>
      <c r="AG19" s="121">
        <f t="shared" si="26"/>
        <v>5882000</v>
      </c>
      <c r="AH19" s="121">
        <f t="shared" si="27"/>
        <v>50.992631122670133</v>
      </c>
      <c r="AJ19" s="121">
        <f>AJ20+AJ24+AJ28</f>
        <v>958500</v>
      </c>
      <c r="AK19" s="121">
        <f>AK20+AK24+AK28</f>
        <v>951500</v>
      </c>
      <c r="AL19" s="121">
        <f>AL20+AL24+AL28</f>
        <v>972000</v>
      </c>
      <c r="AM19" s="121">
        <f t="shared" si="28"/>
        <v>2882000</v>
      </c>
      <c r="AN19" s="121">
        <f t="shared" si="29"/>
        <v>24.984828781967924</v>
      </c>
      <c r="AP19" s="121">
        <f>AP20+AP24+AP28</f>
        <v>860000</v>
      </c>
      <c r="AQ19" s="121">
        <f>AQ20+AQ24+AQ28</f>
        <v>909000</v>
      </c>
      <c r="AR19" s="121">
        <f>AR20+AR24+AR28</f>
        <v>1002000</v>
      </c>
      <c r="AS19" s="121">
        <f t="shared" si="30"/>
        <v>2771000</v>
      </c>
      <c r="AT19" s="121">
        <f t="shared" si="31"/>
        <v>24.022540095361943</v>
      </c>
      <c r="AV19" s="121">
        <f t="shared" si="32"/>
        <v>5653000</v>
      </c>
      <c r="AW19" s="121">
        <f t="shared" si="33"/>
        <v>49.007368877329867</v>
      </c>
      <c r="AY19" s="121">
        <f t="shared" si="34"/>
        <v>11535000</v>
      </c>
      <c r="AZ19" s="121">
        <f t="shared" si="35"/>
        <v>100</v>
      </c>
      <c r="BB19" s="120">
        <f t="shared" ref="BB19:BB50" si="42">S19-AY19</f>
        <v>0</v>
      </c>
      <c r="BC19" s="121">
        <f t="shared" si="37"/>
        <v>0</v>
      </c>
      <c r="BD19" s="121">
        <f t="shared" ref="BD19:BD50" si="43">S19-BB19</f>
        <v>11535000</v>
      </c>
      <c r="BE19" s="93"/>
    </row>
    <row r="20" spans="1:57" ht="24.95" customHeight="1" thickBot="1" x14ac:dyDescent="0.25">
      <c r="A20" s="74"/>
      <c r="B20" s="76"/>
      <c r="C20" s="76"/>
      <c r="D20" s="77"/>
      <c r="E20" s="78"/>
      <c r="F20" s="76"/>
      <c r="G20" s="79"/>
      <c r="H20" s="80"/>
      <c r="I20" s="81"/>
      <c r="J20" s="124" t="s">
        <v>60</v>
      </c>
      <c r="K20" s="82"/>
      <c r="L20" s="83"/>
      <c r="M20" s="77"/>
      <c r="N20" s="101" t="s">
        <v>61</v>
      </c>
      <c r="O20" s="102">
        <v>7390000</v>
      </c>
      <c r="P20" s="102">
        <f>P21+P23+P22</f>
        <v>9910000</v>
      </c>
      <c r="Q20" s="125">
        <f>Q21+Q23+Q22</f>
        <v>10852000</v>
      </c>
      <c r="R20" s="126">
        <f>R21+R23+R22</f>
        <v>11681000</v>
      </c>
      <c r="S20" s="102">
        <f>S21+S23+S22</f>
        <v>9910000</v>
      </c>
      <c r="T20" s="102"/>
      <c r="U20" s="102">
        <f>U21+U23+U22</f>
        <v>1112000</v>
      </c>
      <c r="V20" s="102">
        <f>V21+V23+V22</f>
        <v>765000</v>
      </c>
      <c r="W20" s="102">
        <f>W21+W23+W22</f>
        <v>675000</v>
      </c>
      <c r="X20" s="102">
        <f t="shared" si="22"/>
        <v>2552000</v>
      </c>
      <c r="Y20" s="102">
        <f t="shared" si="23"/>
        <v>25.751765893037337</v>
      </c>
      <c r="AA20" s="102">
        <f>AA21+AA23+AA22</f>
        <v>816000</v>
      </c>
      <c r="AB20" s="102">
        <f>AB21+AB23+AB22</f>
        <v>816000</v>
      </c>
      <c r="AC20" s="102">
        <f>AC21+AC23+AC22</f>
        <v>816000</v>
      </c>
      <c r="AD20" s="102">
        <f t="shared" si="24"/>
        <v>2448000</v>
      </c>
      <c r="AE20" s="170">
        <f t="shared" ref="AE20:AE27" si="44">AD20/(P20/100)</f>
        <v>24.702320887991927</v>
      </c>
      <c r="AG20" s="102">
        <f t="shared" si="26"/>
        <v>5000000</v>
      </c>
      <c r="AH20" s="102">
        <f t="shared" si="27"/>
        <v>50.454086781029261</v>
      </c>
      <c r="AJ20" s="102">
        <f>AJ21+AJ23+AJ22</f>
        <v>819000</v>
      </c>
      <c r="AK20" s="102">
        <f>AK21+AK23+AK22</f>
        <v>812000</v>
      </c>
      <c r="AL20" s="102">
        <f>AL21+AL23+AL22</f>
        <v>812000</v>
      </c>
      <c r="AM20" s="102">
        <f t="shared" si="28"/>
        <v>2443000</v>
      </c>
      <c r="AN20" s="170">
        <f t="shared" ref="AN20:AN27" si="45">AM20/(P20/100)</f>
        <v>24.651866801210897</v>
      </c>
      <c r="AP20" s="102">
        <f>AP21+AP23+AP22</f>
        <v>732000</v>
      </c>
      <c r="AQ20" s="102">
        <f>AQ21+AQ23+AQ22</f>
        <v>811000</v>
      </c>
      <c r="AR20" s="102">
        <f>AR21+AR23+AR22</f>
        <v>924000</v>
      </c>
      <c r="AS20" s="102">
        <f t="shared" si="30"/>
        <v>2467000</v>
      </c>
      <c r="AT20" s="170">
        <f t="shared" ref="AT20:AT27" si="46">AS20/(P20/100)</f>
        <v>24.894046417759839</v>
      </c>
      <c r="AV20" s="102">
        <f t="shared" si="32"/>
        <v>4910000</v>
      </c>
      <c r="AW20" s="102">
        <f t="shared" si="33"/>
        <v>49.545913218970739</v>
      </c>
      <c r="AY20" s="102">
        <f t="shared" si="34"/>
        <v>9910000</v>
      </c>
      <c r="AZ20" s="102">
        <f t="shared" si="35"/>
        <v>100</v>
      </c>
      <c r="BB20" s="102">
        <f t="shared" si="42"/>
        <v>0</v>
      </c>
      <c r="BC20" s="102">
        <f t="shared" si="37"/>
        <v>0</v>
      </c>
      <c r="BD20" s="102">
        <f t="shared" si="43"/>
        <v>9910000</v>
      </c>
      <c r="BE20" s="93"/>
    </row>
    <row r="21" spans="1:57" ht="24.95" customHeight="1" thickBot="1" x14ac:dyDescent="0.25">
      <c r="A21" s="74"/>
      <c r="B21" s="76"/>
      <c r="C21" s="76"/>
      <c r="D21" s="77"/>
      <c r="E21" s="78"/>
      <c r="F21" s="76"/>
      <c r="G21" s="79"/>
      <c r="H21" s="80"/>
      <c r="I21" s="81"/>
      <c r="J21" s="78"/>
      <c r="K21" s="127">
        <v>1</v>
      </c>
      <c r="L21" s="83"/>
      <c r="M21" s="77"/>
      <c r="N21" s="128" t="s">
        <v>62</v>
      </c>
      <c r="O21" s="117">
        <v>7260000</v>
      </c>
      <c r="P21" s="117">
        <v>9740000</v>
      </c>
      <c r="Q21" s="117">
        <v>10670000</v>
      </c>
      <c r="R21" s="117">
        <v>11486000</v>
      </c>
      <c r="S21" s="117">
        <v>9740000</v>
      </c>
      <c r="T21" s="117"/>
      <c r="U21" s="160">
        <v>1100000</v>
      </c>
      <c r="V21" s="160">
        <v>750000</v>
      </c>
      <c r="W21" s="160">
        <v>650000</v>
      </c>
      <c r="X21" s="117">
        <f t="shared" si="22"/>
        <v>2500000</v>
      </c>
      <c r="Y21" s="117">
        <f t="shared" si="23"/>
        <v>25.66735112936345</v>
      </c>
      <c r="AA21" s="160">
        <v>800000</v>
      </c>
      <c r="AB21" s="160">
        <v>800000</v>
      </c>
      <c r="AC21" s="160">
        <v>800000</v>
      </c>
      <c r="AD21" s="117">
        <f>AA21+AB21+AC21</f>
        <v>2400000</v>
      </c>
      <c r="AE21" s="170">
        <f t="shared" si="44"/>
        <v>24.640657084188913</v>
      </c>
      <c r="AG21" s="117">
        <f t="shared" si="26"/>
        <v>4900000</v>
      </c>
      <c r="AH21" s="117">
        <f t="shared" si="27"/>
        <v>50.308008213552363</v>
      </c>
      <c r="AJ21" s="160">
        <v>800000</v>
      </c>
      <c r="AK21" s="160">
        <v>800000</v>
      </c>
      <c r="AL21" s="160">
        <v>800000</v>
      </c>
      <c r="AM21" s="117">
        <f>AJ21+AK21+AL21</f>
        <v>2400000</v>
      </c>
      <c r="AN21" s="170">
        <f t="shared" si="45"/>
        <v>24.640657084188913</v>
      </c>
      <c r="AP21" s="160">
        <v>720000</v>
      </c>
      <c r="AQ21" s="160">
        <v>800000</v>
      </c>
      <c r="AR21" s="160">
        <v>920000</v>
      </c>
      <c r="AS21" s="117">
        <f>AP21+AQ21+AR21</f>
        <v>2440000</v>
      </c>
      <c r="AT21" s="170">
        <f t="shared" si="46"/>
        <v>25.051334702258728</v>
      </c>
      <c r="AV21" s="117">
        <f t="shared" si="32"/>
        <v>4840000</v>
      </c>
      <c r="AW21" s="117">
        <f t="shared" si="33"/>
        <v>49.691991786447637</v>
      </c>
      <c r="AY21" s="117">
        <f t="shared" si="34"/>
        <v>9740000</v>
      </c>
      <c r="AZ21" s="117">
        <f t="shared" si="35"/>
        <v>100</v>
      </c>
      <c r="BB21" s="117">
        <f t="shared" si="42"/>
        <v>0</v>
      </c>
      <c r="BC21" s="117">
        <f t="shared" si="37"/>
        <v>0</v>
      </c>
      <c r="BD21" s="117">
        <f t="shared" si="43"/>
        <v>9740000</v>
      </c>
      <c r="BE21" s="93"/>
    </row>
    <row r="22" spans="1:57" ht="24.95" customHeight="1" thickBot="1" x14ac:dyDescent="0.25">
      <c r="A22" s="74"/>
      <c r="B22" s="76"/>
      <c r="C22" s="76"/>
      <c r="D22" s="77"/>
      <c r="E22" s="78"/>
      <c r="F22" s="76"/>
      <c r="G22" s="79"/>
      <c r="H22" s="80"/>
      <c r="I22" s="81"/>
      <c r="J22" s="78"/>
      <c r="K22" s="127">
        <v>2</v>
      </c>
      <c r="L22" s="83"/>
      <c r="M22" s="77"/>
      <c r="N22" s="128" t="s">
        <v>70</v>
      </c>
      <c r="O22" s="129">
        <v>40000</v>
      </c>
      <c r="P22" s="117">
        <v>80000</v>
      </c>
      <c r="Q22" s="117">
        <v>90000</v>
      </c>
      <c r="R22" s="117">
        <v>100000</v>
      </c>
      <c r="S22" s="117">
        <v>80000</v>
      </c>
      <c r="T22" s="129"/>
      <c r="U22" s="160">
        <v>10000</v>
      </c>
      <c r="V22" s="160">
        <v>15000</v>
      </c>
      <c r="W22" s="160"/>
      <c r="X22" s="117">
        <f t="shared" si="22"/>
        <v>25000</v>
      </c>
      <c r="Y22" s="117">
        <f t="shared" si="23"/>
        <v>31.25</v>
      </c>
      <c r="AA22" s="160">
        <v>9000</v>
      </c>
      <c r="AB22" s="160">
        <v>9000</v>
      </c>
      <c r="AC22" s="160">
        <v>9000</v>
      </c>
      <c r="AD22" s="117">
        <f>AA22+AB22+AC22</f>
        <v>27000</v>
      </c>
      <c r="AE22" s="170">
        <f t="shared" si="44"/>
        <v>33.75</v>
      </c>
      <c r="AG22" s="117">
        <f t="shared" si="26"/>
        <v>52000</v>
      </c>
      <c r="AH22" s="117">
        <f t="shared" si="27"/>
        <v>65</v>
      </c>
      <c r="AJ22" s="160">
        <v>5000</v>
      </c>
      <c r="AK22" s="160">
        <v>5000</v>
      </c>
      <c r="AL22" s="160">
        <v>5000</v>
      </c>
      <c r="AM22" s="117">
        <f>AJ22+AK22+AL22</f>
        <v>15000</v>
      </c>
      <c r="AN22" s="170">
        <f t="shared" si="45"/>
        <v>18.75</v>
      </c>
      <c r="AP22" s="160">
        <v>5000</v>
      </c>
      <c r="AQ22" s="160">
        <v>4000</v>
      </c>
      <c r="AR22" s="160">
        <v>4000</v>
      </c>
      <c r="AS22" s="117">
        <f>AP22+AQ22+AR22</f>
        <v>13000</v>
      </c>
      <c r="AT22" s="170">
        <f t="shared" si="46"/>
        <v>16.25</v>
      </c>
      <c r="AV22" s="117">
        <f t="shared" si="32"/>
        <v>28000</v>
      </c>
      <c r="AW22" s="117">
        <f t="shared" si="33"/>
        <v>35</v>
      </c>
      <c r="AY22" s="117">
        <f t="shared" si="34"/>
        <v>80000</v>
      </c>
      <c r="AZ22" s="117">
        <f t="shared" si="35"/>
        <v>100</v>
      </c>
      <c r="BB22" s="117">
        <f t="shared" si="42"/>
        <v>0</v>
      </c>
      <c r="BC22" s="117">
        <f t="shared" si="37"/>
        <v>0</v>
      </c>
      <c r="BD22" s="117">
        <f t="shared" si="43"/>
        <v>80000</v>
      </c>
      <c r="BE22" s="93"/>
    </row>
    <row r="23" spans="1:57" ht="24.95" customHeight="1" thickBot="1" x14ac:dyDescent="0.25">
      <c r="A23" s="74"/>
      <c r="B23" s="76"/>
      <c r="C23" s="76"/>
      <c r="D23" s="77"/>
      <c r="E23" s="78"/>
      <c r="F23" s="76"/>
      <c r="G23" s="79"/>
      <c r="H23" s="80"/>
      <c r="I23" s="81"/>
      <c r="J23" s="78"/>
      <c r="K23" s="127">
        <v>4</v>
      </c>
      <c r="L23" s="83"/>
      <c r="M23" s="77"/>
      <c r="N23" s="128" t="s">
        <v>63</v>
      </c>
      <c r="O23" s="117">
        <v>90000</v>
      </c>
      <c r="P23" s="117">
        <v>90000</v>
      </c>
      <c r="Q23" s="117">
        <v>92000</v>
      </c>
      <c r="R23" s="117">
        <v>95000</v>
      </c>
      <c r="S23" s="117">
        <v>90000</v>
      </c>
      <c r="T23" s="117"/>
      <c r="U23" s="160">
        <v>2000</v>
      </c>
      <c r="V23" s="160"/>
      <c r="W23" s="160">
        <v>25000</v>
      </c>
      <c r="X23" s="117">
        <f t="shared" si="22"/>
        <v>27000</v>
      </c>
      <c r="Y23" s="117">
        <f t="shared" si="23"/>
        <v>30</v>
      </c>
      <c r="AA23" s="160">
        <v>7000</v>
      </c>
      <c r="AB23" s="160">
        <v>7000</v>
      </c>
      <c r="AC23" s="160">
        <v>7000</v>
      </c>
      <c r="AD23" s="117">
        <f>AA23+AB23+AC23</f>
        <v>21000</v>
      </c>
      <c r="AE23" s="170">
        <f t="shared" si="44"/>
        <v>23.333333333333332</v>
      </c>
      <c r="AG23" s="117">
        <f t="shared" si="26"/>
        <v>48000</v>
      </c>
      <c r="AH23" s="117">
        <f t="shared" si="27"/>
        <v>53.333333333333336</v>
      </c>
      <c r="AJ23" s="160">
        <v>14000</v>
      </c>
      <c r="AK23" s="160">
        <v>7000</v>
      </c>
      <c r="AL23" s="160">
        <v>7000</v>
      </c>
      <c r="AM23" s="117">
        <f>AJ23+AK23+AL23</f>
        <v>28000</v>
      </c>
      <c r="AN23" s="170">
        <f t="shared" si="45"/>
        <v>31.111111111111111</v>
      </c>
      <c r="AP23" s="160">
        <v>7000</v>
      </c>
      <c r="AQ23" s="160">
        <v>7000</v>
      </c>
      <c r="AR23" s="160"/>
      <c r="AS23" s="117">
        <f>AP23+AQ23+AR23</f>
        <v>14000</v>
      </c>
      <c r="AT23" s="170">
        <f t="shared" si="46"/>
        <v>15.555555555555555</v>
      </c>
      <c r="AV23" s="117">
        <f t="shared" si="32"/>
        <v>42000</v>
      </c>
      <c r="AW23" s="117">
        <f t="shared" si="33"/>
        <v>46.666666666666664</v>
      </c>
      <c r="AY23" s="117">
        <f t="shared" si="34"/>
        <v>90000</v>
      </c>
      <c r="AZ23" s="117">
        <f t="shared" si="35"/>
        <v>100</v>
      </c>
      <c r="BB23" s="117">
        <f t="shared" si="42"/>
        <v>0</v>
      </c>
      <c r="BC23" s="117">
        <f t="shared" si="37"/>
        <v>0</v>
      </c>
      <c r="BD23" s="117">
        <f t="shared" si="43"/>
        <v>90000</v>
      </c>
      <c r="BE23" s="93"/>
    </row>
    <row r="24" spans="1:57" ht="24.95" customHeight="1" thickBot="1" x14ac:dyDescent="0.25">
      <c r="A24" s="74"/>
      <c r="B24" s="76"/>
      <c r="C24" s="76"/>
      <c r="D24" s="77"/>
      <c r="E24" s="78"/>
      <c r="F24" s="76"/>
      <c r="G24" s="79"/>
      <c r="H24" s="80"/>
      <c r="I24" s="81"/>
      <c r="J24" s="124" t="s">
        <v>64</v>
      </c>
      <c r="K24" s="82"/>
      <c r="L24" s="83"/>
      <c r="M24" s="77"/>
      <c r="N24" s="101" t="s">
        <v>65</v>
      </c>
      <c r="O24" s="102">
        <v>1332000</v>
      </c>
      <c r="P24" s="102">
        <f>P25+P27+P26</f>
        <v>1520000</v>
      </c>
      <c r="Q24" s="125">
        <f>Q25+Q27+Q26</f>
        <v>1572000</v>
      </c>
      <c r="R24" s="126">
        <f>R25+R27+R26</f>
        <v>1724000</v>
      </c>
      <c r="S24" s="102">
        <f>S25+S27+S26</f>
        <v>1520000</v>
      </c>
      <c r="T24" s="102"/>
      <c r="U24" s="102">
        <f>U25+U27+U26</f>
        <v>190000</v>
      </c>
      <c r="V24" s="102">
        <f>V25+V27+V26</f>
        <v>132000</v>
      </c>
      <c r="W24" s="102">
        <f>W25+W27+W26</f>
        <v>136000</v>
      </c>
      <c r="X24" s="102">
        <f t="shared" si="22"/>
        <v>458000</v>
      </c>
      <c r="Y24" s="102">
        <f t="shared" si="23"/>
        <v>30.131578947368421</v>
      </c>
      <c r="AA24" s="102">
        <f>AA25+AA27+AA26</f>
        <v>122000</v>
      </c>
      <c r="AB24" s="102">
        <f>AB25+AB27+AB26</f>
        <v>122000</v>
      </c>
      <c r="AC24" s="102">
        <f>AC25+AC27+AC26</f>
        <v>121000</v>
      </c>
      <c r="AD24" s="102">
        <f t="shared" si="24"/>
        <v>365000</v>
      </c>
      <c r="AE24" s="170">
        <f t="shared" si="44"/>
        <v>24.013157894736842</v>
      </c>
      <c r="AG24" s="102">
        <f t="shared" si="26"/>
        <v>823000</v>
      </c>
      <c r="AH24" s="102">
        <f t="shared" si="27"/>
        <v>54.14473684210526</v>
      </c>
      <c r="AJ24" s="102">
        <f>AJ25+AJ27+AJ26</f>
        <v>131000</v>
      </c>
      <c r="AK24" s="102">
        <f>AK25+AK27+AK26</f>
        <v>131000</v>
      </c>
      <c r="AL24" s="102">
        <f>AL25+AL27+AL26</f>
        <v>151000</v>
      </c>
      <c r="AM24" s="102">
        <f t="shared" si="28"/>
        <v>413000</v>
      </c>
      <c r="AN24" s="170">
        <f t="shared" si="45"/>
        <v>27.171052631578949</v>
      </c>
      <c r="AP24" s="102">
        <f>AP25+AP27+AP26</f>
        <v>122000</v>
      </c>
      <c r="AQ24" s="102">
        <f>AQ25+AQ27+AQ26</f>
        <v>91000</v>
      </c>
      <c r="AR24" s="102">
        <f>AR25+AR27+AR26</f>
        <v>71000</v>
      </c>
      <c r="AS24" s="102">
        <f t="shared" si="30"/>
        <v>284000</v>
      </c>
      <c r="AT24" s="170">
        <f t="shared" si="46"/>
        <v>18.684210526315791</v>
      </c>
      <c r="AV24" s="102">
        <f t="shared" si="32"/>
        <v>697000</v>
      </c>
      <c r="AW24" s="102">
        <f t="shared" si="33"/>
        <v>45.85526315789474</v>
      </c>
      <c r="AY24" s="102">
        <f t="shared" si="34"/>
        <v>1520000</v>
      </c>
      <c r="AZ24" s="102">
        <f t="shared" si="35"/>
        <v>100</v>
      </c>
      <c r="BB24" s="102">
        <f t="shared" si="42"/>
        <v>0</v>
      </c>
      <c r="BC24" s="102">
        <f t="shared" si="37"/>
        <v>0</v>
      </c>
      <c r="BD24" s="102">
        <f t="shared" si="43"/>
        <v>1520000</v>
      </c>
      <c r="BE24" s="93"/>
    </row>
    <row r="25" spans="1:57" ht="24.95" customHeight="1" thickBot="1" x14ac:dyDescent="0.25">
      <c r="A25" s="74"/>
      <c r="B25" s="76"/>
      <c r="C25" s="76"/>
      <c r="D25" s="77"/>
      <c r="E25" s="78"/>
      <c r="F25" s="76"/>
      <c r="G25" s="79"/>
      <c r="H25" s="80"/>
      <c r="I25" s="81"/>
      <c r="J25" s="78"/>
      <c r="K25" s="127">
        <v>1</v>
      </c>
      <c r="L25" s="83"/>
      <c r="M25" s="77"/>
      <c r="N25" s="128" t="s">
        <v>62</v>
      </c>
      <c r="O25" s="117">
        <v>1310000</v>
      </c>
      <c r="P25" s="117">
        <v>1500000</v>
      </c>
      <c r="Q25" s="117">
        <v>1550000</v>
      </c>
      <c r="R25" s="117">
        <v>1700000</v>
      </c>
      <c r="S25" s="117">
        <v>1500000</v>
      </c>
      <c r="T25" s="117"/>
      <c r="U25" s="160">
        <v>188000</v>
      </c>
      <c r="V25" s="160">
        <v>130000</v>
      </c>
      <c r="W25" s="160">
        <v>132000</v>
      </c>
      <c r="X25" s="117">
        <f t="shared" si="22"/>
        <v>450000</v>
      </c>
      <c r="Y25" s="117">
        <f t="shared" si="23"/>
        <v>30</v>
      </c>
      <c r="AA25" s="160">
        <v>120000</v>
      </c>
      <c r="AB25" s="160">
        <v>120000</v>
      </c>
      <c r="AC25" s="160">
        <v>120000</v>
      </c>
      <c r="AD25" s="117">
        <f t="shared" si="24"/>
        <v>360000</v>
      </c>
      <c r="AE25" s="170">
        <f t="shared" si="44"/>
        <v>24</v>
      </c>
      <c r="AG25" s="117">
        <f t="shared" si="26"/>
        <v>810000</v>
      </c>
      <c r="AH25" s="117">
        <f t="shared" si="27"/>
        <v>54</v>
      </c>
      <c r="AJ25" s="160">
        <v>130000</v>
      </c>
      <c r="AK25" s="160">
        <v>130000</v>
      </c>
      <c r="AL25" s="160">
        <v>150000</v>
      </c>
      <c r="AM25" s="117">
        <f t="shared" si="28"/>
        <v>410000</v>
      </c>
      <c r="AN25" s="170">
        <f t="shared" si="45"/>
        <v>27.333333333333332</v>
      </c>
      <c r="AP25" s="160">
        <v>120000</v>
      </c>
      <c r="AQ25" s="160">
        <v>90000</v>
      </c>
      <c r="AR25" s="160">
        <v>70000</v>
      </c>
      <c r="AS25" s="117">
        <f t="shared" si="30"/>
        <v>280000</v>
      </c>
      <c r="AT25" s="170">
        <f t="shared" si="46"/>
        <v>18.666666666666668</v>
      </c>
      <c r="AV25" s="117">
        <f t="shared" si="32"/>
        <v>690000</v>
      </c>
      <c r="AW25" s="117">
        <f t="shared" si="33"/>
        <v>46</v>
      </c>
      <c r="AY25" s="117">
        <f t="shared" si="34"/>
        <v>1500000</v>
      </c>
      <c r="AZ25" s="117">
        <f t="shared" si="35"/>
        <v>100</v>
      </c>
      <c r="BB25" s="117">
        <f t="shared" si="42"/>
        <v>0</v>
      </c>
      <c r="BC25" s="117">
        <f t="shared" si="37"/>
        <v>0</v>
      </c>
      <c r="BD25" s="117">
        <f t="shared" si="43"/>
        <v>1500000</v>
      </c>
      <c r="BE25" s="93"/>
    </row>
    <row r="26" spans="1:57" ht="24.95" customHeight="1" thickBot="1" x14ac:dyDescent="0.25">
      <c r="A26" s="74"/>
      <c r="B26" s="76"/>
      <c r="C26" s="76"/>
      <c r="D26" s="77"/>
      <c r="E26" s="78"/>
      <c r="F26" s="76"/>
      <c r="G26" s="79"/>
      <c r="H26" s="80"/>
      <c r="I26" s="81"/>
      <c r="J26" s="78"/>
      <c r="K26" s="127">
        <v>2</v>
      </c>
      <c r="L26" s="83"/>
      <c r="M26" s="77"/>
      <c r="N26" s="128" t="s">
        <v>70</v>
      </c>
      <c r="O26" s="129">
        <v>7000</v>
      </c>
      <c r="P26" s="117">
        <v>18000</v>
      </c>
      <c r="Q26" s="117">
        <v>20000</v>
      </c>
      <c r="R26" s="117">
        <v>22000</v>
      </c>
      <c r="S26" s="117">
        <v>18000</v>
      </c>
      <c r="T26" s="129"/>
      <c r="U26" s="160">
        <v>2000</v>
      </c>
      <c r="V26" s="160">
        <v>2000</v>
      </c>
      <c r="W26" s="160">
        <v>2000</v>
      </c>
      <c r="X26" s="117">
        <f t="shared" si="22"/>
        <v>6000</v>
      </c>
      <c r="Y26" s="117">
        <f t="shared" si="23"/>
        <v>33.333333333333336</v>
      </c>
      <c r="AA26" s="160">
        <v>2000</v>
      </c>
      <c r="AB26" s="160">
        <v>2000</v>
      </c>
      <c r="AC26" s="160">
        <v>1000</v>
      </c>
      <c r="AD26" s="117">
        <f t="shared" si="24"/>
        <v>5000</v>
      </c>
      <c r="AE26" s="170">
        <f t="shared" si="44"/>
        <v>27.777777777777779</v>
      </c>
      <c r="AG26" s="117">
        <f t="shared" si="26"/>
        <v>11000</v>
      </c>
      <c r="AH26" s="117">
        <f t="shared" si="27"/>
        <v>61.111111111111114</v>
      </c>
      <c r="AJ26" s="160">
        <v>1000</v>
      </c>
      <c r="AK26" s="160">
        <v>1000</v>
      </c>
      <c r="AL26" s="160">
        <v>1000</v>
      </c>
      <c r="AM26" s="117">
        <f t="shared" si="28"/>
        <v>3000</v>
      </c>
      <c r="AN26" s="170">
        <f t="shared" si="45"/>
        <v>16.666666666666668</v>
      </c>
      <c r="AP26" s="160">
        <v>2000</v>
      </c>
      <c r="AQ26" s="160">
        <v>1000</v>
      </c>
      <c r="AR26" s="160">
        <v>1000</v>
      </c>
      <c r="AS26" s="117">
        <f t="shared" si="30"/>
        <v>4000</v>
      </c>
      <c r="AT26" s="170">
        <f t="shared" si="46"/>
        <v>22.222222222222221</v>
      </c>
      <c r="AV26" s="117">
        <f t="shared" si="32"/>
        <v>7000</v>
      </c>
      <c r="AW26" s="117">
        <f t="shared" si="33"/>
        <v>38.888888888888886</v>
      </c>
      <c r="AY26" s="117">
        <f t="shared" si="34"/>
        <v>18000</v>
      </c>
      <c r="AZ26" s="117">
        <f t="shared" si="35"/>
        <v>100</v>
      </c>
      <c r="BB26" s="117">
        <f t="shared" si="42"/>
        <v>0</v>
      </c>
      <c r="BC26" s="117">
        <f t="shared" si="37"/>
        <v>0</v>
      </c>
      <c r="BD26" s="117">
        <f t="shared" si="43"/>
        <v>18000</v>
      </c>
      <c r="BE26" s="93"/>
    </row>
    <row r="27" spans="1:57" ht="24.95" customHeight="1" x14ac:dyDescent="0.2">
      <c r="A27" s="74"/>
      <c r="B27" s="76"/>
      <c r="C27" s="76"/>
      <c r="D27" s="77"/>
      <c r="E27" s="78"/>
      <c r="F27" s="76"/>
      <c r="G27" s="79"/>
      <c r="H27" s="80"/>
      <c r="I27" s="81"/>
      <c r="J27" s="78"/>
      <c r="K27" s="127">
        <v>4</v>
      </c>
      <c r="L27" s="83"/>
      <c r="M27" s="77"/>
      <c r="N27" s="128" t="s">
        <v>63</v>
      </c>
      <c r="O27" s="117">
        <v>15000</v>
      </c>
      <c r="P27" s="117">
        <v>2000</v>
      </c>
      <c r="Q27" s="117">
        <v>2000</v>
      </c>
      <c r="R27" s="117">
        <v>2000</v>
      </c>
      <c r="S27" s="117">
        <v>2000</v>
      </c>
      <c r="T27" s="117"/>
      <c r="U27" s="160"/>
      <c r="V27" s="160"/>
      <c r="W27" s="160">
        <v>2000</v>
      </c>
      <c r="X27" s="117">
        <f t="shared" si="22"/>
        <v>2000</v>
      </c>
      <c r="Y27" s="117">
        <f t="shared" si="23"/>
        <v>100</v>
      </c>
      <c r="AA27" s="160"/>
      <c r="AB27" s="160"/>
      <c r="AC27" s="160"/>
      <c r="AD27" s="117">
        <f t="shared" si="24"/>
        <v>0</v>
      </c>
      <c r="AE27" s="170">
        <f t="shared" si="44"/>
        <v>0</v>
      </c>
      <c r="AG27" s="117">
        <f t="shared" si="26"/>
        <v>2000</v>
      </c>
      <c r="AH27" s="117">
        <f t="shared" si="27"/>
        <v>100</v>
      </c>
      <c r="AJ27" s="160"/>
      <c r="AK27" s="160"/>
      <c r="AL27" s="160"/>
      <c r="AM27" s="117">
        <f t="shared" si="28"/>
        <v>0</v>
      </c>
      <c r="AN27" s="170">
        <f t="shared" si="45"/>
        <v>0</v>
      </c>
      <c r="AP27" s="160"/>
      <c r="AQ27" s="160"/>
      <c r="AR27" s="160"/>
      <c r="AS27" s="117">
        <f t="shared" si="30"/>
        <v>0</v>
      </c>
      <c r="AT27" s="170">
        <f t="shared" si="46"/>
        <v>0</v>
      </c>
      <c r="AV27" s="117">
        <f t="shared" si="32"/>
        <v>0</v>
      </c>
      <c r="AW27" s="117">
        <f t="shared" si="33"/>
        <v>0</v>
      </c>
      <c r="AY27" s="117">
        <f t="shared" si="34"/>
        <v>2000</v>
      </c>
      <c r="AZ27" s="117">
        <f t="shared" si="35"/>
        <v>100</v>
      </c>
      <c r="BB27" s="117">
        <f t="shared" si="42"/>
        <v>0</v>
      </c>
      <c r="BC27" s="117">
        <f t="shared" si="37"/>
        <v>0</v>
      </c>
      <c r="BD27" s="117">
        <f t="shared" si="43"/>
        <v>2000</v>
      </c>
      <c r="BE27" s="93"/>
    </row>
    <row r="28" spans="1:57" ht="24.95" customHeight="1" x14ac:dyDescent="0.2">
      <c r="A28" s="74"/>
      <c r="B28" s="76"/>
      <c r="C28" s="76"/>
      <c r="D28" s="77"/>
      <c r="E28" s="78"/>
      <c r="F28" s="76"/>
      <c r="G28" s="79"/>
      <c r="H28" s="80"/>
      <c r="I28" s="81"/>
      <c r="J28" s="124" t="s">
        <v>52</v>
      </c>
      <c r="K28" s="82"/>
      <c r="L28" s="83"/>
      <c r="M28" s="77"/>
      <c r="N28" s="101" t="s">
        <v>53</v>
      </c>
      <c r="O28" s="102">
        <v>123000</v>
      </c>
      <c r="P28" s="103">
        <f>P29+P30+P31+P32</f>
        <v>105000</v>
      </c>
      <c r="Q28" s="125">
        <f>Q29+Q30+Q31+Q32</f>
        <v>112000</v>
      </c>
      <c r="R28" s="126">
        <f>R29+R30+R31+R32</f>
        <v>116000</v>
      </c>
      <c r="S28" s="103">
        <f>S29+S30+S31+S32</f>
        <v>105000</v>
      </c>
      <c r="T28" s="103"/>
      <c r="U28" s="103">
        <f>U29+U30+U31+U32</f>
        <v>1000</v>
      </c>
      <c r="V28" s="103">
        <f>V29+V30+V31+V32</f>
        <v>10000</v>
      </c>
      <c r="W28" s="103">
        <f>W29+W30+W31+W32</f>
        <v>19000</v>
      </c>
      <c r="X28" s="103">
        <f t="shared" si="22"/>
        <v>30000</v>
      </c>
      <c r="Y28" s="103">
        <f t="shared" si="23"/>
        <v>28.571428571428573</v>
      </c>
      <c r="AA28" s="103">
        <f>AA29+AA30+AA31+AA32</f>
        <v>9500</v>
      </c>
      <c r="AB28" s="103">
        <f>AB29+AB30+AB31+AB32</f>
        <v>9500</v>
      </c>
      <c r="AC28" s="103">
        <f>AC29+AC30+AC31+AC32</f>
        <v>10000</v>
      </c>
      <c r="AD28" s="103">
        <f t="shared" si="24"/>
        <v>29000</v>
      </c>
      <c r="AE28" s="103">
        <f>AD28/(S28/100)</f>
        <v>27.61904761904762</v>
      </c>
      <c r="AG28" s="103">
        <f t="shared" si="26"/>
        <v>59000</v>
      </c>
      <c r="AH28" s="103">
        <f t="shared" si="27"/>
        <v>56.19047619047619</v>
      </c>
      <c r="AJ28" s="103">
        <f>AJ29+AJ30+AJ31+AJ32</f>
        <v>8500</v>
      </c>
      <c r="AK28" s="103">
        <f>AK29+AK30+AK31+AK32</f>
        <v>8500</v>
      </c>
      <c r="AL28" s="103">
        <f>AL29+AL30+AL31+AL32</f>
        <v>9000</v>
      </c>
      <c r="AM28" s="103">
        <f t="shared" si="28"/>
        <v>26000</v>
      </c>
      <c r="AN28" s="103">
        <f>AM28/(S28/100)</f>
        <v>24.761904761904763</v>
      </c>
      <c r="AP28" s="103">
        <f>AP29+AP30+AP31+AP32</f>
        <v>6000</v>
      </c>
      <c r="AQ28" s="103">
        <f>AQ29+AQ30+AQ31+AQ32</f>
        <v>7000</v>
      </c>
      <c r="AR28" s="103">
        <f>AR29+AR30+AR31+AR32</f>
        <v>7000</v>
      </c>
      <c r="AS28" s="103">
        <f t="shared" si="30"/>
        <v>20000</v>
      </c>
      <c r="AT28" s="103">
        <f>AS28/(S28/100)</f>
        <v>19.047619047619047</v>
      </c>
      <c r="AV28" s="103">
        <f t="shared" si="32"/>
        <v>46000</v>
      </c>
      <c r="AW28" s="103">
        <f t="shared" si="33"/>
        <v>43.80952380952381</v>
      </c>
      <c r="AY28" s="103">
        <f t="shared" si="34"/>
        <v>105000</v>
      </c>
      <c r="AZ28" s="103">
        <f t="shared" si="35"/>
        <v>100</v>
      </c>
      <c r="BB28" s="102">
        <f t="shared" si="42"/>
        <v>0</v>
      </c>
      <c r="BC28" s="103">
        <f t="shared" si="37"/>
        <v>0</v>
      </c>
      <c r="BD28" s="103">
        <f t="shared" si="43"/>
        <v>105000</v>
      </c>
      <c r="BE28" s="93"/>
    </row>
    <row r="29" spans="1:57" ht="24.95" customHeight="1" x14ac:dyDescent="0.2">
      <c r="A29" s="74"/>
      <c r="B29" s="76"/>
      <c r="C29" s="76"/>
      <c r="D29" s="77"/>
      <c r="E29" s="78"/>
      <c r="F29" s="76"/>
      <c r="G29" s="79"/>
      <c r="H29" s="80"/>
      <c r="I29" s="81"/>
      <c r="J29" s="78"/>
      <c r="K29" s="127">
        <v>2</v>
      </c>
      <c r="L29" s="83"/>
      <c r="M29" s="77"/>
      <c r="N29" s="128" t="s">
        <v>54</v>
      </c>
      <c r="O29" s="129">
        <v>17000</v>
      </c>
      <c r="P29" s="117">
        <v>15000</v>
      </c>
      <c r="Q29" s="117">
        <v>16000</v>
      </c>
      <c r="R29" s="117">
        <v>16000</v>
      </c>
      <c r="S29" s="117">
        <v>15000</v>
      </c>
      <c r="T29" s="117"/>
      <c r="U29" s="160"/>
      <c r="V29" s="160">
        <v>3000</v>
      </c>
      <c r="W29" s="160">
        <v>2000</v>
      </c>
      <c r="X29" s="117">
        <f t="shared" si="22"/>
        <v>5000</v>
      </c>
      <c r="Y29" s="117">
        <f t="shared" si="23"/>
        <v>33.333333333333336</v>
      </c>
      <c r="AA29" s="160">
        <v>2000</v>
      </c>
      <c r="AB29" s="160">
        <v>2000</v>
      </c>
      <c r="AC29" s="160">
        <v>2000</v>
      </c>
      <c r="AD29" s="117">
        <f t="shared" si="24"/>
        <v>6000</v>
      </c>
      <c r="AE29" s="117">
        <f>AD29/(S29/100)</f>
        <v>40</v>
      </c>
      <c r="AG29" s="117">
        <f t="shared" si="26"/>
        <v>11000</v>
      </c>
      <c r="AH29" s="117">
        <f t="shared" si="27"/>
        <v>73.333333333333329</v>
      </c>
      <c r="AJ29" s="160"/>
      <c r="AK29" s="160"/>
      <c r="AL29" s="160"/>
      <c r="AM29" s="117">
        <f t="shared" si="28"/>
        <v>0</v>
      </c>
      <c r="AN29" s="117">
        <f>AM29/(S29/100)</f>
        <v>0</v>
      </c>
      <c r="AP29" s="160">
        <v>1000</v>
      </c>
      <c r="AQ29" s="160">
        <v>2000</v>
      </c>
      <c r="AR29" s="160">
        <v>1000</v>
      </c>
      <c r="AS29" s="117">
        <f t="shared" si="30"/>
        <v>4000</v>
      </c>
      <c r="AT29" s="117">
        <f>AS29/(S29/100)</f>
        <v>26.666666666666668</v>
      </c>
      <c r="AV29" s="117">
        <f t="shared" si="32"/>
        <v>4000</v>
      </c>
      <c r="AW29" s="117">
        <f t="shared" si="33"/>
        <v>26.666666666666668</v>
      </c>
      <c r="AY29" s="117">
        <f t="shared" si="34"/>
        <v>15000</v>
      </c>
      <c r="AZ29" s="117">
        <f t="shared" si="35"/>
        <v>100</v>
      </c>
      <c r="BB29" s="117">
        <f t="shared" si="42"/>
        <v>0</v>
      </c>
      <c r="BC29" s="117">
        <f t="shared" si="37"/>
        <v>0</v>
      </c>
      <c r="BD29" s="117">
        <f t="shared" si="43"/>
        <v>15000</v>
      </c>
      <c r="BE29" s="93"/>
    </row>
    <row r="30" spans="1:57" ht="24.95" customHeight="1" x14ac:dyDescent="0.2">
      <c r="A30" s="74"/>
      <c r="B30" s="76"/>
      <c r="C30" s="76"/>
      <c r="D30" s="77"/>
      <c r="E30" s="78"/>
      <c r="F30" s="76"/>
      <c r="G30" s="79"/>
      <c r="H30" s="80"/>
      <c r="I30" s="81"/>
      <c r="J30" s="78"/>
      <c r="K30" s="127">
        <v>3</v>
      </c>
      <c r="L30" s="83"/>
      <c r="M30" s="77"/>
      <c r="N30" s="128" t="s">
        <v>66</v>
      </c>
      <c r="O30" s="129">
        <v>92000</v>
      </c>
      <c r="P30" s="117">
        <v>81000</v>
      </c>
      <c r="Q30" s="117">
        <v>87000</v>
      </c>
      <c r="R30" s="117">
        <v>91000</v>
      </c>
      <c r="S30" s="117">
        <v>81000</v>
      </c>
      <c r="T30" s="117"/>
      <c r="U30" s="160"/>
      <c r="V30" s="160">
        <v>6000</v>
      </c>
      <c r="W30" s="160">
        <v>14000</v>
      </c>
      <c r="X30" s="117">
        <f t="shared" si="22"/>
        <v>20000</v>
      </c>
      <c r="Y30" s="117">
        <f t="shared" si="23"/>
        <v>24.691358024691358</v>
      </c>
      <c r="AA30" s="160">
        <v>7000</v>
      </c>
      <c r="AB30" s="160">
        <v>7000</v>
      </c>
      <c r="AC30" s="160">
        <v>7000</v>
      </c>
      <c r="AD30" s="117">
        <f t="shared" si="24"/>
        <v>21000</v>
      </c>
      <c r="AE30" s="117">
        <f>AD30/(S30/100)</f>
        <v>25.925925925925927</v>
      </c>
      <c r="AG30" s="117">
        <f t="shared" si="26"/>
        <v>41000</v>
      </c>
      <c r="AH30" s="117">
        <f t="shared" si="27"/>
        <v>50.617283950617285</v>
      </c>
      <c r="AJ30" s="160">
        <v>8000</v>
      </c>
      <c r="AK30" s="160">
        <v>8000</v>
      </c>
      <c r="AL30" s="160">
        <v>8000</v>
      </c>
      <c r="AM30" s="117">
        <f t="shared" si="28"/>
        <v>24000</v>
      </c>
      <c r="AN30" s="117">
        <f>AM30/(S30/100)</f>
        <v>29.62962962962963</v>
      </c>
      <c r="AP30" s="160">
        <v>5000</v>
      </c>
      <c r="AQ30" s="160">
        <v>5000</v>
      </c>
      <c r="AR30" s="160">
        <v>6000</v>
      </c>
      <c r="AS30" s="117">
        <f t="shared" si="30"/>
        <v>16000</v>
      </c>
      <c r="AT30" s="117">
        <f>AS30/(S30/100)</f>
        <v>19.753086419753085</v>
      </c>
      <c r="AV30" s="117">
        <f t="shared" si="32"/>
        <v>40000</v>
      </c>
      <c r="AW30" s="117">
        <f t="shared" si="33"/>
        <v>49.382716049382715</v>
      </c>
      <c r="AY30" s="117">
        <f t="shared" si="34"/>
        <v>81000</v>
      </c>
      <c r="AZ30" s="117">
        <f t="shared" si="35"/>
        <v>100</v>
      </c>
      <c r="BB30" s="117">
        <f t="shared" si="42"/>
        <v>0</v>
      </c>
      <c r="BC30" s="117">
        <f t="shared" si="37"/>
        <v>0</v>
      </c>
      <c r="BD30" s="117">
        <f t="shared" si="43"/>
        <v>81000</v>
      </c>
      <c r="BE30" s="93"/>
    </row>
    <row r="31" spans="1:57" ht="24.95" customHeight="1" x14ac:dyDescent="0.2">
      <c r="A31" s="74"/>
      <c r="B31" s="76"/>
      <c r="C31" s="76"/>
      <c r="D31" s="77"/>
      <c r="E31" s="78"/>
      <c r="F31" s="76"/>
      <c r="G31" s="79"/>
      <c r="H31" s="80"/>
      <c r="I31" s="81"/>
      <c r="J31" s="78"/>
      <c r="K31" s="127">
        <v>5</v>
      </c>
      <c r="L31" s="83"/>
      <c r="M31" s="77"/>
      <c r="N31" s="128" t="s">
        <v>55</v>
      </c>
      <c r="O31" s="129">
        <v>4000</v>
      </c>
      <c r="P31" s="117">
        <v>3000</v>
      </c>
      <c r="Q31" s="117">
        <v>3000</v>
      </c>
      <c r="R31" s="117">
        <v>3000</v>
      </c>
      <c r="S31" s="117">
        <v>3000</v>
      </c>
      <c r="T31" s="117"/>
      <c r="U31" s="160">
        <v>1000</v>
      </c>
      <c r="V31" s="160">
        <v>1000</v>
      </c>
      <c r="W31" s="160">
        <v>1000</v>
      </c>
      <c r="X31" s="117">
        <f t="shared" si="22"/>
        <v>3000</v>
      </c>
      <c r="Y31" s="117">
        <f t="shared" si="23"/>
        <v>100</v>
      </c>
      <c r="AA31" s="160"/>
      <c r="AB31" s="160"/>
      <c r="AC31" s="160"/>
      <c r="AD31" s="117">
        <f t="shared" si="24"/>
        <v>0</v>
      </c>
      <c r="AE31" s="117">
        <f>AD31/(S31/100)</f>
        <v>0</v>
      </c>
      <c r="AG31" s="117">
        <f t="shared" si="26"/>
        <v>3000</v>
      </c>
      <c r="AH31" s="117">
        <f t="shared" si="27"/>
        <v>100</v>
      </c>
      <c r="AJ31" s="160"/>
      <c r="AK31" s="160"/>
      <c r="AL31" s="160"/>
      <c r="AM31" s="117">
        <f t="shared" si="28"/>
        <v>0</v>
      </c>
      <c r="AN31" s="117">
        <f>AM31/(S31/100)</f>
        <v>0</v>
      </c>
      <c r="AP31" s="160"/>
      <c r="AQ31" s="160"/>
      <c r="AR31" s="160"/>
      <c r="AS31" s="117">
        <f t="shared" si="30"/>
        <v>0</v>
      </c>
      <c r="AT31" s="117">
        <f>AS31/(S31/100)</f>
        <v>0</v>
      </c>
      <c r="AV31" s="117">
        <f t="shared" si="32"/>
        <v>0</v>
      </c>
      <c r="AW31" s="117">
        <f t="shared" si="33"/>
        <v>0</v>
      </c>
      <c r="AY31" s="117">
        <f t="shared" si="34"/>
        <v>3000</v>
      </c>
      <c r="AZ31" s="117">
        <f t="shared" si="35"/>
        <v>100</v>
      </c>
      <c r="BB31" s="117">
        <f t="shared" si="42"/>
        <v>0</v>
      </c>
      <c r="BC31" s="117">
        <f t="shared" si="37"/>
        <v>0</v>
      </c>
      <c r="BD31" s="117">
        <f t="shared" si="43"/>
        <v>3000</v>
      </c>
      <c r="BE31" s="93"/>
    </row>
    <row r="32" spans="1:57" ht="24.95" customHeight="1" x14ac:dyDescent="0.2">
      <c r="A32" s="74"/>
      <c r="B32" s="76"/>
      <c r="C32" s="76"/>
      <c r="D32" s="77"/>
      <c r="E32" s="78"/>
      <c r="F32" s="76"/>
      <c r="G32" s="79"/>
      <c r="H32" s="80"/>
      <c r="I32" s="81"/>
      <c r="J32" s="78"/>
      <c r="K32" s="127">
        <v>7</v>
      </c>
      <c r="L32" s="83"/>
      <c r="M32" s="77"/>
      <c r="N32" s="128" t="s">
        <v>56</v>
      </c>
      <c r="O32" s="129">
        <v>10000</v>
      </c>
      <c r="P32" s="117">
        <v>6000</v>
      </c>
      <c r="Q32" s="117">
        <v>6000</v>
      </c>
      <c r="R32" s="117">
        <v>6000</v>
      </c>
      <c r="S32" s="117">
        <v>6000</v>
      </c>
      <c r="T32" s="117"/>
      <c r="U32" s="160"/>
      <c r="V32" s="160"/>
      <c r="W32" s="160">
        <v>2000</v>
      </c>
      <c r="X32" s="117">
        <f>U32+V32+W32</f>
        <v>2000</v>
      </c>
      <c r="Y32" s="117">
        <f t="shared" si="23"/>
        <v>33.333333333333336</v>
      </c>
      <c r="AA32" s="160">
        <v>500</v>
      </c>
      <c r="AB32" s="160">
        <v>500</v>
      </c>
      <c r="AC32" s="160">
        <v>1000</v>
      </c>
      <c r="AD32" s="117">
        <f t="shared" si="24"/>
        <v>2000</v>
      </c>
      <c r="AE32" s="117">
        <f>AD32/(S32/100)</f>
        <v>33.333333333333336</v>
      </c>
      <c r="AG32" s="117">
        <f t="shared" si="26"/>
        <v>4000</v>
      </c>
      <c r="AH32" s="117">
        <f t="shared" si="27"/>
        <v>66.666666666666671</v>
      </c>
      <c r="AJ32" s="160">
        <v>500</v>
      </c>
      <c r="AK32" s="160">
        <v>500</v>
      </c>
      <c r="AL32" s="160">
        <v>1000</v>
      </c>
      <c r="AM32" s="117">
        <f t="shared" si="28"/>
        <v>2000</v>
      </c>
      <c r="AN32" s="117">
        <f>AM32/(S32/100)</f>
        <v>33.333333333333336</v>
      </c>
      <c r="AP32" s="160"/>
      <c r="AQ32" s="160"/>
      <c r="AR32" s="160"/>
      <c r="AS32" s="117">
        <f t="shared" si="30"/>
        <v>0</v>
      </c>
      <c r="AT32" s="117">
        <f>AS32/(S32/100)</f>
        <v>0</v>
      </c>
      <c r="AV32" s="117">
        <f t="shared" si="32"/>
        <v>2000</v>
      </c>
      <c r="AW32" s="117">
        <f t="shared" si="33"/>
        <v>33.333333333333336</v>
      </c>
      <c r="AY32" s="117">
        <f t="shared" si="34"/>
        <v>6000</v>
      </c>
      <c r="AZ32" s="117">
        <f t="shared" si="35"/>
        <v>100</v>
      </c>
      <c r="BB32" s="117">
        <f t="shared" si="42"/>
        <v>0</v>
      </c>
      <c r="BC32" s="117">
        <f t="shared" si="37"/>
        <v>0</v>
      </c>
      <c r="BD32" s="117">
        <f t="shared" si="43"/>
        <v>6000</v>
      </c>
      <c r="BE32" s="93"/>
    </row>
    <row r="33" spans="1:57" ht="24.95" customHeight="1" x14ac:dyDescent="0.2">
      <c r="A33" s="74"/>
      <c r="B33" s="76"/>
      <c r="C33" s="76"/>
      <c r="D33" s="77"/>
      <c r="E33" s="78"/>
      <c r="F33" s="76"/>
      <c r="G33" s="104"/>
      <c r="H33" s="106" t="s">
        <v>49</v>
      </c>
      <c r="I33" s="107"/>
      <c r="J33" s="108"/>
      <c r="K33" s="109"/>
      <c r="L33" s="110"/>
      <c r="M33" s="111"/>
      <c r="N33" s="112" t="s">
        <v>50</v>
      </c>
      <c r="O33" s="113">
        <v>21000</v>
      </c>
      <c r="P33" s="114">
        <f t="shared" ref="P33:S34" si="47">P34</f>
        <v>21000</v>
      </c>
      <c r="Q33" s="115">
        <f t="shared" si="47"/>
        <v>22000</v>
      </c>
      <c r="R33" s="116">
        <f t="shared" si="47"/>
        <v>24000</v>
      </c>
      <c r="S33" s="114">
        <f t="shared" si="47"/>
        <v>21000</v>
      </c>
      <c r="T33" s="114"/>
      <c r="U33" s="114">
        <f>U34</f>
        <v>0</v>
      </c>
      <c r="V33" s="114">
        <f>V34</f>
        <v>1000</v>
      </c>
      <c r="W33" s="114">
        <f>W34</f>
        <v>7000</v>
      </c>
      <c r="X33" s="114">
        <f>X34</f>
        <v>8000</v>
      </c>
      <c r="Y33" s="114">
        <f t="shared" si="23"/>
        <v>38.095238095238095</v>
      </c>
      <c r="AA33" s="114">
        <f>AA34</f>
        <v>3000</v>
      </c>
      <c r="AB33" s="114">
        <f>AB34</f>
        <v>2000</v>
      </c>
      <c r="AC33" s="114">
        <f>AC34</f>
        <v>2000</v>
      </c>
      <c r="AD33" s="114">
        <f>AD34</f>
        <v>7000</v>
      </c>
      <c r="AE33" s="114">
        <f t="shared" ref="AE33:AE50" si="48">AD33/(S33/100)</f>
        <v>33.333333333333336</v>
      </c>
      <c r="AG33" s="114">
        <f t="shared" si="26"/>
        <v>15000</v>
      </c>
      <c r="AH33" s="114">
        <f t="shared" si="27"/>
        <v>71.428571428571431</v>
      </c>
      <c r="AJ33" s="114">
        <f t="shared" ref="AJ33:AM34" si="49">AJ34</f>
        <v>4000</v>
      </c>
      <c r="AK33" s="114">
        <f t="shared" si="49"/>
        <v>1000</v>
      </c>
      <c r="AL33" s="114">
        <f t="shared" si="49"/>
        <v>1000</v>
      </c>
      <c r="AM33" s="114">
        <f t="shared" si="49"/>
        <v>6000</v>
      </c>
      <c r="AN33" s="114">
        <f t="shared" ref="AN33:AN50" si="50">AM33/(S33/100)</f>
        <v>28.571428571428573</v>
      </c>
      <c r="AP33" s="114">
        <f>AP34</f>
        <v>0</v>
      </c>
      <c r="AQ33" s="114">
        <f>AQ34</f>
        <v>0</v>
      </c>
      <c r="AR33" s="114">
        <f>AR34</f>
        <v>0</v>
      </c>
      <c r="AS33" s="114">
        <f>AS34</f>
        <v>0</v>
      </c>
      <c r="AT33" s="114">
        <f t="shared" ref="AT33:AT50" si="51">AS33/(S33/100)</f>
        <v>0</v>
      </c>
      <c r="AV33" s="114">
        <f>AV34</f>
        <v>6000</v>
      </c>
      <c r="AW33" s="114">
        <f t="shared" si="33"/>
        <v>28.571428571428573</v>
      </c>
      <c r="AY33" s="114">
        <f t="shared" si="34"/>
        <v>21000</v>
      </c>
      <c r="AZ33" s="114">
        <f t="shared" si="35"/>
        <v>100</v>
      </c>
      <c r="BB33" s="114">
        <f t="shared" si="42"/>
        <v>0</v>
      </c>
      <c r="BC33" s="117">
        <f t="shared" si="37"/>
        <v>0</v>
      </c>
      <c r="BD33" s="114">
        <f t="shared" si="43"/>
        <v>21000</v>
      </c>
      <c r="BE33" s="93"/>
    </row>
    <row r="34" spans="1:57" ht="24.95" customHeight="1" x14ac:dyDescent="0.2">
      <c r="A34" s="74"/>
      <c r="B34" s="76"/>
      <c r="C34" s="76"/>
      <c r="D34" s="77"/>
      <c r="E34" s="78"/>
      <c r="F34" s="76"/>
      <c r="G34" s="79"/>
      <c r="H34" s="80"/>
      <c r="I34" s="118">
        <v>2</v>
      </c>
      <c r="J34" s="78"/>
      <c r="K34" s="82"/>
      <c r="L34" s="83"/>
      <c r="M34" s="77"/>
      <c r="N34" s="119" t="s">
        <v>51</v>
      </c>
      <c r="O34" s="120">
        <v>21000</v>
      </c>
      <c r="P34" s="121">
        <f t="shared" si="47"/>
        <v>21000</v>
      </c>
      <c r="Q34" s="122">
        <f t="shared" si="47"/>
        <v>22000</v>
      </c>
      <c r="R34" s="123">
        <f t="shared" si="47"/>
        <v>24000</v>
      </c>
      <c r="S34" s="121">
        <f t="shared" si="47"/>
        <v>21000</v>
      </c>
      <c r="T34" s="121"/>
      <c r="U34" s="121">
        <f>U35</f>
        <v>0</v>
      </c>
      <c r="V34" s="121">
        <f>V35</f>
        <v>1000</v>
      </c>
      <c r="W34" s="121">
        <f>W35</f>
        <v>7000</v>
      </c>
      <c r="X34" s="121">
        <f>SUM(U34:W34)</f>
        <v>8000</v>
      </c>
      <c r="Y34" s="121">
        <f t="shared" si="23"/>
        <v>38.095238095238095</v>
      </c>
      <c r="AA34" s="121">
        <f>AA35</f>
        <v>3000</v>
      </c>
      <c r="AB34" s="121">
        <f>AB35</f>
        <v>2000</v>
      </c>
      <c r="AC34" s="121">
        <f>AC35</f>
        <v>2000</v>
      </c>
      <c r="AD34" s="121">
        <f>SUM(AA34:AC34)</f>
        <v>7000</v>
      </c>
      <c r="AE34" s="121">
        <f t="shared" si="48"/>
        <v>33.333333333333336</v>
      </c>
      <c r="AG34" s="121">
        <f t="shared" si="26"/>
        <v>15000</v>
      </c>
      <c r="AH34" s="121">
        <f t="shared" si="27"/>
        <v>71.428571428571431</v>
      </c>
      <c r="AJ34" s="121">
        <f t="shared" si="49"/>
        <v>4000</v>
      </c>
      <c r="AK34" s="121">
        <f t="shared" si="49"/>
        <v>1000</v>
      </c>
      <c r="AL34" s="121">
        <f t="shared" si="49"/>
        <v>1000</v>
      </c>
      <c r="AM34" s="121">
        <f t="shared" si="49"/>
        <v>6000</v>
      </c>
      <c r="AN34" s="121">
        <f t="shared" si="50"/>
        <v>28.571428571428573</v>
      </c>
      <c r="AP34" s="121">
        <f>AP35</f>
        <v>0</v>
      </c>
      <c r="AQ34" s="121">
        <f>AQ35</f>
        <v>0</v>
      </c>
      <c r="AR34" s="121">
        <f>AR35</f>
        <v>0</v>
      </c>
      <c r="AS34" s="121">
        <f>SUM(AP34:AR34)</f>
        <v>0</v>
      </c>
      <c r="AT34" s="121">
        <f t="shared" si="51"/>
        <v>0</v>
      </c>
      <c r="AV34" s="121">
        <f>AV35</f>
        <v>6000</v>
      </c>
      <c r="AW34" s="121">
        <f t="shared" si="33"/>
        <v>28.571428571428573</v>
      </c>
      <c r="AY34" s="121">
        <f t="shared" si="34"/>
        <v>21000</v>
      </c>
      <c r="AZ34" s="121">
        <f t="shared" si="35"/>
        <v>100</v>
      </c>
      <c r="BB34" s="121">
        <f t="shared" si="42"/>
        <v>0</v>
      </c>
      <c r="BC34" s="117">
        <f t="shared" si="37"/>
        <v>0</v>
      </c>
      <c r="BD34" s="121">
        <f t="shared" si="43"/>
        <v>21000</v>
      </c>
      <c r="BE34" s="93"/>
    </row>
    <row r="35" spans="1:57" ht="24.95" customHeight="1" x14ac:dyDescent="0.2">
      <c r="A35" s="74"/>
      <c r="B35" s="76"/>
      <c r="C35" s="76"/>
      <c r="D35" s="77"/>
      <c r="E35" s="78"/>
      <c r="F35" s="76"/>
      <c r="G35" s="79"/>
      <c r="H35" s="80"/>
      <c r="I35" s="81"/>
      <c r="J35" s="124" t="s">
        <v>52</v>
      </c>
      <c r="K35" s="82"/>
      <c r="L35" s="83"/>
      <c r="M35" s="77"/>
      <c r="N35" s="101" t="s">
        <v>53</v>
      </c>
      <c r="O35" s="102">
        <v>21000</v>
      </c>
      <c r="P35" s="103">
        <f>P36+P37+P38</f>
        <v>21000</v>
      </c>
      <c r="Q35" s="125">
        <f>Q36+Q37+Q38</f>
        <v>22000</v>
      </c>
      <c r="R35" s="126">
        <f>R36+R37+R38</f>
        <v>24000</v>
      </c>
      <c r="S35" s="103">
        <f>S36+S37+S38</f>
        <v>21000</v>
      </c>
      <c r="T35" s="103"/>
      <c r="U35" s="103">
        <f>U36+U37+U38</f>
        <v>0</v>
      </c>
      <c r="V35" s="103">
        <f>V36+V37+V38</f>
        <v>1000</v>
      </c>
      <c r="W35" s="103">
        <f>W36+W37+W38</f>
        <v>7000</v>
      </c>
      <c r="X35" s="103">
        <f>SUM(U35:W35)</f>
        <v>8000</v>
      </c>
      <c r="Y35" s="103">
        <f t="shared" si="23"/>
        <v>38.095238095238095</v>
      </c>
      <c r="AA35" s="103">
        <f>AA36+AA37+AA38</f>
        <v>3000</v>
      </c>
      <c r="AB35" s="103">
        <f>AB36+AB37+AB38</f>
        <v>2000</v>
      </c>
      <c r="AC35" s="103">
        <f>AC36+AC37+AC38</f>
        <v>2000</v>
      </c>
      <c r="AD35" s="103">
        <f>SUM(AA35:AC35)</f>
        <v>7000</v>
      </c>
      <c r="AE35" s="103">
        <f t="shared" si="48"/>
        <v>33.333333333333336</v>
      </c>
      <c r="AG35" s="103">
        <f t="shared" si="26"/>
        <v>15000</v>
      </c>
      <c r="AH35" s="103">
        <f t="shared" si="27"/>
        <v>71.428571428571431</v>
      </c>
      <c r="AJ35" s="103">
        <f>AJ36+AJ37+AJ38</f>
        <v>4000</v>
      </c>
      <c r="AK35" s="103">
        <f>AK36+AK37+AK38</f>
        <v>1000</v>
      </c>
      <c r="AL35" s="103">
        <f>AL36+AL37+AL38</f>
        <v>1000</v>
      </c>
      <c r="AM35" s="103">
        <f>AM36+AM37+AM38</f>
        <v>6000</v>
      </c>
      <c r="AN35" s="103">
        <f t="shared" si="50"/>
        <v>28.571428571428573</v>
      </c>
      <c r="AP35" s="103">
        <f>AP36+AP37+AP38</f>
        <v>0</v>
      </c>
      <c r="AQ35" s="103">
        <f>AQ36+AQ37+AQ38</f>
        <v>0</v>
      </c>
      <c r="AR35" s="103">
        <f>AR36+AR37+AR38</f>
        <v>0</v>
      </c>
      <c r="AS35" s="103">
        <f>AS36+AS37+AS38</f>
        <v>0</v>
      </c>
      <c r="AT35" s="103">
        <f t="shared" si="51"/>
        <v>0</v>
      </c>
      <c r="AV35" s="103">
        <f t="shared" ref="AV35:AV46" si="52">AM35+AS35</f>
        <v>6000</v>
      </c>
      <c r="AW35" s="103">
        <f t="shared" si="33"/>
        <v>28.571428571428573</v>
      </c>
      <c r="AY35" s="103">
        <f t="shared" si="34"/>
        <v>21000</v>
      </c>
      <c r="AZ35" s="103">
        <f t="shared" si="35"/>
        <v>100</v>
      </c>
      <c r="BB35" s="103">
        <f t="shared" si="42"/>
        <v>0</v>
      </c>
      <c r="BC35" s="117">
        <f t="shared" si="37"/>
        <v>0</v>
      </c>
      <c r="BD35" s="103">
        <f t="shared" si="43"/>
        <v>21000</v>
      </c>
      <c r="BE35" s="93"/>
    </row>
    <row r="36" spans="1:57" ht="24.95" customHeight="1" x14ac:dyDescent="0.2">
      <c r="A36" s="74"/>
      <c r="B36" s="76"/>
      <c r="C36" s="76"/>
      <c r="D36" s="77"/>
      <c r="E36" s="78"/>
      <c r="F36" s="76"/>
      <c r="G36" s="79"/>
      <c r="H36" s="80"/>
      <c r="I36" s="81"/>
      <c r="J36" s="78"/>
      <c r="K36" s="127">
        <v>2</v>
      </c>
      <c r="L36" s="83"/>
      <c r="M36" s="77"/>
      <c r="N36" s="128" t="s">
        <v>54</v>
      </c>
      <c r="O36" s="129">
        <v>9000</v>
      </c>
      <c r="P36" s="117">
        <v>10000</v>
      </c>
      <c r="Q36" s="117">
        <v>10000</v>
      </c>
      <c r="R36" s="117">
        <v>12000</v>
      </c>
      <c r="S36" s="117">
        <v>10000</v>
      </c>
      <c r="T36" s="117"/>
      <c r="U36" s="117"/>
      <c r="V36" s="117">
        <v>1000</v>
      </c>
      <c r="W36" s="117">
        <v>3000</v>
      </c>
      <c r="X36" s="117">
        <f>SUM(U36:W36)</f>
        <v>4000</v>
      </c>
      <c r="Y36" s="117">
        <f t="shared" si="23"/>
        <v>40</v>
      </c>
      <c r="AA36" s="117">
        <v>1000</v>
      </c>
      <c r="AB36" s="117">
        <v>1000</v>
      </c>
      <c r="AC36" s="117">
        <v>1000</v>
      </c>
      <c r="AD36" s="117">
        <f>SUM(AA36:AC36)</f>
        <v>3000</v>
      </c>
      <c r="AE36" s="117">
        <f t="shared" si="48"/>
        <v>30</v>
      </c>
      <c r="AG36" s="117">
        <f t="shared" si="26"/>
        <v>7000</v>
      </c>
      <c r="AH36" s="117">
        <f t="shared" si="27"/>
        <v>70</v>
      </c>
      <c r="AJ36" s="117">
        <v>3000</v>
      </c>
      <c r="AK36" s="117"/>
      <c r="AL36" s="117"/>
      <c r="AM36" s="117">
        <f>AJ36+AK36+AL36</f>
        <v>3000</v>
      </c>
      <c r="AN36" s="117">
        <f t="shared" si="50"/>
        <v>30</v>
      </c>
      <c r="AP36" s="117"/>
      <c r="AQ36" s="117"/>
      <c r="AR36" s="117"/>
      <c r="AS36" s="117">
        <f>AP36+AQ36+AR36</f>
        <v>0</v>
      </c>
      <c r="AT36" s="117">
        <f t="shared" si="51"/>
        <v>0</v>
      </c>
      <c r="AV36" s="117">
        <f t="shared" si="52"/>
        <v>3000</v>
      </c>
      <c r="AW36" s="117">
        <f t="shared" si="33"/>
        <v>30</v>
      </c>
      <c r="AY36" s="117">
        <f t="shared" si="34"/>
        <v>10000</v>
      </c>
      <c r="AZ36" s="117">
        <f t="shared" si="35"/>
        <v>100</v>
      </c>
      <c r="BB36" s="117">
        <f t="shared" si="42"/>
        <v>0</v>
      </c>
      <c r="BC36" s="117">
        <f t="shared" si="37"/>
        <v>0</v>
      </c>
      <c r="BD36" s="117">
        <f t="shared" si="43"/>
        <v>10000</v>
      </c>
      <c r="BE36" s="93"/>
    </row>
    <row r="37" spans="1:57" ht="24.95" customHeight="1" x14ac:dyDescent="0.2">
      <c r="A37" s="74"/>
      <c r="B37" s="76"/>
      <c r="C37" s="76"/>
      <c r="D37" s="77"/>
      <c r="E37" s="78"/>
      <c r="F37" s="76"/>
      <c r="G37" s="79"/>
      <c r="H37" s="80"/>
      <c r="I37" s="81"/>
      <c r="J37" s="78"/>
      <c r="K37" s="127">
        <v>5</v>
      </c>
      <c r="L37" s="83"/>
      <c r="M37" s="77"/>
      <c r="N37" s="128" t="s">
        <v>55</v>
      </c>
      <c r="O37" s="129">
        <v>5000</v>
      </c>
      <c r="P37" s="117">
        <v>4000</v>
      </c>
      <c r="Q37" s="117">
        <v>5000</v>
      </c>
      <c r="R37" s="117">
        <v>5000</v>
      </c>
      <c r="S37" s="117">
        <v>4000</v>
      </c>
      <c r="T37" s="117"/>
      <c r="U37" s="117"/>
      <c r="V37" s="117"/>
      <c r="W37" s="117">
        <v>2000</v>
      </c>
      <c r="X37" s="117">
        <f>SUM(U37:W37)</f>
        <v>2000</v>
      </c>
      <c r="Y37" s="117">
        <f t="shared" si="23"/>
        <v>50</v>
      </c>
      <c r="AA37" s="117">
        <v>1000</v>
      </c>
      <c r="AB37" s="117"/>
      <c r="AC37" s="117">
        <v>1000</v>
      </c>
      <c r="AD37" s="117">
        <f>SUM(AA37:AC37)</f>
        <v>2000</v>
      </c>
      <c r="AE37" s="117">
        <f t="shared" si="48"/>
        <v>50</v>
      </c>
      <c r="AG37" s="117">
        <f t="shared" si="26"/>
        <v>4000</v>
      </c>
      <c r="AH37" s="117">
        <f t="shared" si="27"/>
        <v>100</v>
      </c>
      <c r="AJ37" s="117"/>
      <c r="AK37" s="117"/>
      <c r="AL37" s="117"/>
      <c r="AM37" s="117">
        <f>SUM(AJ37:AL37)</f>
        <v>0</v>
      </c>
      <c r="AN37" s="117">
        <f t="shared" si="50"/>
        <v>0</v>
      </c>
      <c r="AP37" s="117"/>
      <c r="AQ37" s="117"/>
      <c r="AR37" s="117"/>
      <c r="AS37" s="117">
        <f>AP37+AQ37+AR37</f>
        <v>0</v>
      </c>
      <c r="AT37" s="117">
        <f t="shared" si="51"/>
        <v>0</v>
      </c>
      <c r="AV37" s="117">
        <f t="shared" si="52"/>
        <v>0</v>
      </c>
      <c r="AW37" s="117">
        <f t="shared" si="33"/>
        <v>0</v>
      </c>
      <c r="AY37" s="117">
        <f t="shared" si="34"/>
        <v>4000</v>
      </c>
      <c r="AZ37" s="117">
        <f t="shared" si="35"/>
        <v>100</v>
      </c>
      <c r="BB37" s="117">
        <f t="shared" si="42"/>
        <v>0</v>
      </c>
      <c r="BC37" s="117">
        <f t="shared" si="37"/>
        <v>0</v>
      </c>
      <c r="BD37" s="117">
        <f t="shared" si="43"/>
        <v>4000</v>
      </c>
      <c r="BE37" s="93"/>
    </row>
    <row r="38" spans="1:57" ht="24.95" customHeight="1" x14ac:dyDescent="0.2">
      <c r="A38" s="74"/>
      <c r="B38" s="76"/>
      <c r="C38" s="76"/>
      <c r="D38" s="77"/>
      <c r="E38" s="78"/>
      <c r="F38" s="76"/>
      <c r="G38" s="79"/>
      <c r="H38" s="80"/>
      <c r="I38" s="81"/>
      <c r="J38" s="78"/>
      <c r="K38" s="127">
        <v>7</v>
      </c>
      <c r="L38" s="83"/>
      <c r="M38" s="77"/>
      <c r="N38" s="128" t="s">
        <v>56</v>
      </c>
      <c r="O38" s="129">
        <v>7000</v>
      </c>
      <c r="P38" s="117">
        <v>7000</v>
      </c>
      <c r="Q38" s="117">
        <v>7000</v>
      </c>
      <c r="R38" s="117">
        <v>7000</v>
      </c>
      <c r="S38" s="117">
        <v>7000</v>
      </c>
      <c r="T38" s="117"/>
      <c r="U38" s="117"/>
      <c r="V38" s="117"/>
      <c r="W38" s="117">
        <v>2000</v>
      </c>
      <c r="X38" s="117">
        <f>SUM(U38:W38)</f>
        <v>2000</v>
      </c>
      <c r="Y38" s="117">
        <f t="shared" si="23"/>
        <v>28.571428571428573</v>
      </c>
      <c r="AA38" s="117">
        <v>1000</v>
      </c>
      <c r="AB38" s="117">
        <v>1000</v>
      </c>
      <c r="AC38" s="117"/>
      <c r="AD38" s="117">
        <f>SUM(AA38:AC38)</f>
        <v>2000</v>
      </c>
      <c r="AE38" s="117">
        <f t="shared" si="48"/>
        <v>28.571428571428573</v>
      </c>
      <c r="AG38" s="117">
        <f t="shared" si="26"/>
        <v>4000</v>
      </c>
      <c r="AH38" s="117">
        <f t="shared" si="27"/>
        <v>57.142857142857146</v>
      </c>
      <c r="AJ38" s="117">
        <v>1000</v>
      </c>
      <c r="AK38" s="117">
        <v>1000</v>
      </c>
      <c r="AL38" s="117">
        <v>1000</v>
      </c>
      <c r="AM38" s="117">
        <f>SUM(AJ38:AL38)</f>
        <v>3000</v>
      </c>
      <c r="AN38" s="117">
        <f t="shared" si="50"/>
        <v>42.857142857142854</v>
      </c>
      <c r="AP38" s="117"/>
      <c r="AQ38" s="117"/>
      <c r="AR38" s="117"/>
      <c r="AS38" s="117">
        <f>AP38+AQ38+AR38</f>
        <v>0</v>
      </c>
      <c r="AT38" s="117">
        <f t="shared" si="51"/>
        <v>0</v>
      </c>
      <c r="AV38" s="117">
        <f t="shared" si="52"/>
        <v>3000</v>
      </c>
      <c r="AW38" s="117">
        <f t="shared" si="33"/>
        <v>42.857142857142854</v>
      </c>
      <c r="AY38" s="117">
        <f t="shared" si="34"/>
        <v>7000</v>
      </c>
      <c r="AZ38" s="117">
        <f t="shared" si="35"/>
        <v>100</v>
      </c>
      <c r="BB38" s="117">
        <f t="shared" si="42"/>
        <v>0</v>
      </c>
      <c r="BC38" s="117">
        <f t="shared" si="37"/>
        <v>0</v>
      </c>
      <c r="BD38" s="117">
        <f t="shared" si="43"/>
        <v>7000</v>
      </c>
      <c r="BE38" s="93"/>
    </row>
    <row r="39" spans="1:57" ht="24.95" customHeight="1" x14ac:dyDescent="0.2">
      <c r="A39" s="74"/>
      <c r="B39" s="76"/>
      <c r="C39" s="76"/>
      <c r="D39" s="77"/>
      <c r="E39" s="78"/>
      <c r="F39" s="76"/>
      <c r="G39" s="104"/>
      <c r="H39" s="130" t="s">
        <v>57</v>
      </c>
      <c r="I39" s="131"/>
      <c r="J39" s="132"/>
      <c r="K39" s="133"/>
      <c r="L39" s="134"/>
      <c r="M39" s="135"/>
      <c r="N39" s="136" t="s">
        <v>58</v>
      </c>
      <c r="O39" s="137">
        <v>90000</v>
      </c>
      <c r="P39" s="139">
        <f>P40</f>
        <v>62000</v>
      </c>
      <c r="Q39" s="138">
        <f>Q40</f>
        <v>62000</v>
      </c>
      <c r="R39" s="175">
        <f>R40</f>
        <v>62000</v>
      </c>
      <c r="S39" s="139">
        <f>S40</f>
        <v>62000</v>
      </c>
      <c r="T39" s="139"/>
      <c r="U39" s="139">
        <f>U40</f>
        <v>0</v>
      </c>
      <c r="V39" s="139">
        <f>V40</f>
        <v>0</v>
      </c>
      <c r="W39" s="139">
        <f>W40</f>
        <v>35000</v>
      </c>
      <c r="X39" s="139">
        <f>X40</f>
        <v>35000</v>
      </c>
      <c r="Y39" s="139">
        <f t="shared" si="23"/>
        <v>56.451612903225808</v>
      </c>
      <c r="AA39" s="139">
        <f>AA40</f>
        <v>10000</v>
      </c>
      <c r="AB39" s="139">
        <f>AB40</f>
        <v>10000</v>
      </c>
      <c r="AC39" s="139">
        <f>AC40</f>
        <v>4000</v>
      </c>
      <c r="AD39" s="139">
        <f>AD40</f>
        <v>24000</v>
      </c>
      <c r="AE39" s="139">
        <f t="shared" si="48"/>
        <v>38.70967741935484</v>
      </c>
      <c r="AG39" s="139">
        <f t="shared" si="26"/>
        <v>59000</v>
      </c>
      <c r="AH39" s="139">
        <f t="shared" si="27"/>
        <v>95.161290322580641</v>
      </c>
      <c r="AJ39" s="139">
        <f>AJ40</f>
        <v>3000</v>
      </c>
      <c r="AK39" s="139">
        <f>AK40</f>
        <v>0</v>
      </c>
      <c r="AL39" s="139">
        <f>AL40</f>
        <v>0</v>
      </c>
      <c r="AM39" s="139">
        <f>AM40</f>
        <v>3000</v>
      </c>
      <c r="AN39" s="139">
        <f t="shared" si="50"/>
        <v>4.838709677419355</v>
      </c>
      <c r="AP39" s="139">
        <f>AP40</f>
        <v>0</v>
      </c>
      <c r="AQ39" s="139">
        <f>AQ40</f>
        <v>0</v>
      </c>
      <c r="AR39" s="139">
        <f>AR40</f>
        <v>0</v>
      </c>
      <c r="AS39" s="139">
        <f>AS40</f>
        <v>0</v>
      </c>
      <c r="AT39" s="139">
        <f t="shared" si="51"/>
        <v>0</v>
      </c>
      <c r="AV39" s="139">
        <f t="shared" si="52"/>
        <v>3000</v>
      </c>
      <c r="AW39" s="139">
        <f t="shared" si="33"/>
        <v>4.838709677419355</v>
      </c>
      <c r="AY39" s="139">
        <f t="shared" si="34"/>
        <v>62000</v>
      </c>
      <c r="AZ39" s="139">
        <f t="shared" si="35"/>
        <v>100</v>
      </c>
      <c r="BB39" s="139">
        <f t="shared" si="42"/>
        <v>0</v>
      </c>
      <c r="BC39" s="139">
        <f t="shared" ref="BC39:BC46" si="53">BB39/(P39/100)</f>
        <v>0</v>
      </c>
      <c r="BD39" s="139">
        <f t="shared" si="43"/>
        <v>62000</v>
      </c>
      <c r="BE39" s="93"/>
    </row>
    <row r="40" spans="1:57" ht="24.95" customHeight="1" x14ac:dyDescent="0.2">
      <c r="A40" s="74"/>
      <c r="B40" s="76"/>
      <c r="C40" s="76"/>
      <c r="D40" s="77"/>
      <c r="E40" s="78"/>
      <c r="F40" s="76"/>
      <c r="G40" s="79"/>
      <c r="H40" s="80"/>
      <c r="I40" s="118">
        <v>2</v>
      </c>
      <c r="J40" s="78"/>
      <c r="K40" s="82"/>
      <c r="L40" s="83"/>
      <c r="M40" s="77"/>
      <c r="N40" s="119" t="s">
        <v>51</v>
      </c>
      <c r="O40" s="120">
        <v>90000</v>
      </c>
      <c r="P40" s="121">
        <f>P41+P43</f>
        <v>62000</v>
      </c>
      <c r="Q40" s="121">
        <f>Q41+Q43</f>
        <v>62000</v>
      </c>
      <c r="R40" s="121">
        <f>R41+R43</f>
        <v>62000</v>
      </c>
      <c r="S40" s="121">
        <f>S41+S43</f>
        <v>62000</v>
      </c>
      <c r="T40" s="121"/>
      <c r="U40" s="121">
        <f>U41+U43</f>
        <v>0</v>
      </c>
      <c r="V40" s="121">
        <f>V41+V43</f>
        <v>0</v>
      </c>
      <c r="W40" s="121">
        <f>W41+W43</f>
        <v>35000</v>
      </c>
      <c r="X40" s="121">
        <f>SUM(U40:W40)</f>
        <v>35000</v>
      </c>
      <c r="Y40" s="121">
        <f t="shared" si="23"/>
        <v>56.451612903225808</v>
      </c>
      <c r="AA40" s="121">
        <f>AA41+AA43</f>
        <v>10000</v>
      </c>
      <c r="AB40" s="121">
        <f>AB41+AB43</f>
        <v>10000</v>
      </c>
      <c r="AC40" s="121">
        <f>AC41+AC43</f>
        <v>4000</v>
      </c>
      <c r="AD40" s="121">
        <f>SUM(AA40:AC40)</f>
        <v>24000</v>
      </c>
      <c r="AE40" s="121">
        <f t="shared" si="48"/>
        <v>38.70967741935484</v>
      </c>
      <c r="AG40" s="121">
        <f t="shared" si="26"/>
        <v>59000</v>
      </c>
      <c r="AH40" s="121">
        <f t="shared" si="27"/>
        <v>95.161290322580641</v>
      </c>
      <c r="AJ40" s="121">
        <f>AJ41+AJ43</f>
        <v>3000</v>
      </c>
      <c r="AK40" s="121">
        <f>AK41+AK43</f>
        <v>0</v>
      </c>
      <c r="AL40" s="121">
        <f>AL41+AL43</f>
        <v>0</v>
      </c>
      <c r="AM40" s="121">
        <f>SUM(AJ40:AL40)</f>
        <v>3000</v>
      </c>
      <c r="AN40" s="121">
        <f t="shared" si="50"/>
        <v>4.838709677419355</v>
      </c>
      <c r="AP40" s="121">
        <f>AP41+AP43</f>
        <v>0</v>
      </c>
      <c r="AQ40" s="121">
        <f>AQ41+AQ43</f>
        <v>0</v>
      </c>
      <c r="AR40" s="121">
        <f>AR41+AR43</f>
        <v>0</v>
      </c>
      <c r="AS40" s="121">
        <f t="shared" ref="AS40:AS46" si="54">SUM(AP40:AR40)</f>
        <v>0</v>
      </c>
      <c r="AT40" s="121">
        <f t="shared" si="51"/>
        <v>0</v>
      </c>
      <c r="AV40" s="121">
        <f t="shared" si="52"/>
        <v>3000</v>
      </c>
      <c r="AW40" s="121">
        <f t="shared" si="33"/>
        <v>4.838709677419355</v>
      </c>
      <c r="AY40" s="121">
        <f t="shared" si="34"/>
        <v>62000</v>
      </c>
      <c r="AZ40" s="121">
        <f t="shared" si="35"/>
        <v>100</v>
      </c>
      <c r="BB40" s="121">
        <f t="shared" si="42"/>
        <v>0</v>
      </c>
      <c r="BC40" s="121">
        <f t="shared" si="53"/>
        <v>0</v>
      </c>
      <c r="BD40" s="121">
        <f t="shared" si="43"/>
        <v>62000</v>
      </c>
      <c r="BE40" s="93"/>
    </row>
    <row r="41" spans="1:57" ht="24.95" customHeight="1" x14ac:dyDescent="0.2">
      <c r="A41" s="74"/>
      <c r="B41" s="76"/>
      <c r="C41" s="76"/>
      <c r="D41" s="77"/>
      <c r="E41" s="78"/>
      <c r="F41" s="76"/>
      <c r="G41" s="79"/>
      <c r="H41" s="80"/>
      <c r="I41" s="81"/>
      <c r="J41" s="124" t="s">
        <v>60</v>
      </c>
      <c r="K41" s="82"/>
      <c r="L41" s="83"/>
      <c r="M41" s="77"/>
      <c r="N41" s="101" t="s">
        <v>61</v>
      </c>
      <c r="O41" s="102">
        <v>80000</v>
      </c>
      <c r="P41" s="103">
        <f>P42</f>
        <v>50000</v>
      </c>
      <c r="Q41" s="103">
        <f>Q42</f>
        <v>50000</v>
      </c>
      <c r="R41" s="103">
        <f>R42</f>
        <v>50000</v>
      </c>
      <c r="S41" s="103">
        <f>S42</f>
        <v>50000</v>
      </c>
      <c r="T41" s="103"/>
      <c r="U41" s="103">
        <f>U42</f>
        <v>0</v>
      </c>
      <c r="V41" s="103">
        <f>V42</f>
        <v>0</v>
      </c>
      <c r="W41" s="103">
        <f>W42</f>
        <v>30000</v>
      </c>
      <c r="X41" s="103">
        <f>X42+X43</f>
        <v>35000</v>
      </c>
      <c r="Y41" s="103">
        <f t="shared" si="23"/>
        <v>70</v>
      </c>
      <c r="AA41" s="103">
        <f>AA42</f>
        <v>10000</v>
      </c>
      <c r="AB41" s="103">
        <f>AB42</f>
        <v>10000</v>
      </c>
      <c r="AC41" s="103">
        <f>AC42</f>
        <v>0</v>
      </c>
      <c r="AD41" s="103">
        <f>AD42</f>
        <v>20000</v>
      </c>
      <c r="AE41" s="103">
        <f t="shared" si="48"/>
        <v>40</v>
      </c>
      <c r="AG41" s="103">
        <f t="shared" si="26"/>
        <v>55000</v>
      </c>
      <c r="AH41" s="103">
        <f t="shared" si="27"/>
        <v>110</v>
      </c>
      <c r="AJ41" s="103">
        <f>AJ42</f>
        <v>0</v>
      </c>
      <c r="AK41" s="103">
        <f>AK42</f>
        <v>0</v>
      </c>
      <c r="AL41" s="103">
        <f>AL42</f>
        <v>0</v>
      </c>
      <c r="AM41" s="103">
        <f>AJ41+AK41+AL41</f>
        <v>0</v>
      </c>
      <c r="AN41" s="103">
        <f t="shared" si="50"/>
        <v>0</v>
      </c>
      <c r="AP41" s="103">
        <f>AP42</f>
        <v>0</v>
      </c>
      <c r="AQ41" s="103">
        <f>AQ42</f>
        <v>0</v>
      </c>
      <c r="AR41" s="103">
        <f>AR42</f>
        <v>0</v>
      </c>
      <c r="AS41" s="103">
        <f t="shared" si="54"/>
        <v>0</v>
      </c>
      <c r="AT41" s="103">
        <f t="shared" si="51"/>
        <v>0</v>
      </c>
      <c r="AV41" s="103">
        <f t="shared" si="52"/>
        <v>0</v>
      </c>
      <c r="AW41" s="103">
        <f t="shared" si="33"/>
        <v>0</v>
      </c>
      <c r="AY41" s="103">
        <f>AY42</f>
        <v>50000</v>
      </c>
      <c r="AZ41" s="103">
        <f t="shared" si="35"/>
        <v>100</v>
      </c>
      <c r="BB41" s="103">
        <f t="shared" si="42"/>
        <v>0</v>
      </c>
      <c r="BC41" s="103">
        <f t="shared" si="53"/>
        <v>0</v>
      </c>
      <c r="BD41" s="103">
        <f t="shared" si="43"/>
        <v>50000</v>
      </c>
      <c r="BE41" s="93"/>
    </row>
    <row r="42" spans="1:57" ht="24.95" customHeight="1" x14ac:dyDescent="0.2">
      <c r="A42" s="74"/>
      <c r="B42" s="76"/>
      <c r="C42" s="76"/>
      <c r="D42" s="77"/>
      <c r="E42" s="78"/>
      <c r="F42" s="76"/>
      <c r="G42" s="79"/>
      <c r="H42" s="80"/>
      <c r="I42" s="81"/>
      <c r="J42" s="78"/>
      <c r="K42" s="127">
        <v>1</v>
      </c>
      <c r="L42" s="83"/>
      <c r="M42" s="77"/>
      <c r="N42" s="128" t="s">
        <v>62</v>
      </c>
      <c r="O42" s="129">
        <v>80000</v>
      </c>
      <c r="P42" s="117">
        <v>50000</v>
      </c>
      <c r="Q42" s="117">
        <v>50000</v>
      </c>
      <c r="R42" s="117">
        <v>50000</v>
      </c>
      <c r="S42" s="117">
        <v>50000</v>
      </c>
      <c r="T42" s="117"/>
      <c r="U42" s="117"/>
      <c r="V42" s="117"/>
      <c r="W42" s="117">
        <v>30000</v>
      </c>
      <c r="X42" s="117">
        <f>SUM(U42:W42)</f>
        <v>30000</v>
      </c>
      <c r="Y42" s="117">
        <f t="shared" si="23"/>
        <v>60</v>
      </c>
      <c r="AA42" s="117">
        <v>10000</v>
      </c>
      <c r="AB42" s="117">
        <v>10000</v>
      </c>
      <c r="AC42" s="117"/>
      <c r="AD42" s="117">
        <f>SUM(AA42:AC42)</f>
        <v>20000</v>
      </c>
      <c r="AE42" s="117">
        <f t="shared" si="48"/>
        <v>40</v>
      </c>
      <c r="AG42" s="117">
        <f t="shared" si="26"/>
        <v>50000</v>
      </c>
      <c r="AH42" s="117">
        <f t="shared" si="27"/>
        <v>100</v>
      </c>
      <c r="AJ42" s="117"/>
      <c r="AK42" s="117"/>
      <c r="AL42" s="117"/>
      <c r="AM42" s="117">
        <f>SUM(AJ42:AL42)</f>
        <v>0</v>
      </c>
      <c r="AN42" s="117">
        <f t="shared" si="50"/>
        <v>0</v>
      </c>
      <c r="AP42" s="117"/>
      <c r="AQ42" s="117"/>
      <c r="AR42" s="117"/>
      <c r="AS42" s="117">
        <f t="shared" si="54"/>
        <v>0</v>
      </c>
      <c r="AT42" s="117">
        <f t="shared" si="51"/>
        <v>0</v>
      </c>
      <c r="AV42" s="117">
        <f t="shared" si="52"/>
        <v>0</v>
      </c>
      <c r="AW42" s="117">
        <f t="shared" si="33"/>
        <v>0</v>
      </c>
      <c r="AY42" s="117">
        <f>AG42+AV42</f>
        <v>50000</v>
      </c>
      <c r="AZ42" s="117">
        <f t="shared" si="35"/>
        <v>100</v>
      </c>
      <c r="BB42" s="117">
        <f t="shared" si="42"/>
        <v>0</v>
      </c>
      <c r="BC42" s="117">
        <f t="shared" si="53"/>
        <v>0</v>
      </c>
      <c r="BD42" s="117">
        <f t="shared" si="43"/>
        <v>50000</v>
      </c>
      <c r="BE42" s="93"/>
    </row>
    <row r="43" spans="1:57" ht="24.95" customHeight="1" x14ac:dyDescent="0.2">
      <c r="A43" s="74"/>
      <c r="B43" s="76"/>
      <c r="C43" s="76"/>
      <c r="D43" s="77"/>
      <c r="E43" s="78"/>
      <c r="F43" s="76"/>
      <c r="G43" s="79"/>
      <c r="H43" s="80"/>
      <c r="I43" s="81"/>
      <c r="J43" s="124" t="s">
        <v>52</v>
      </c>
      <c r="K43" s="82"/>
      <c r="L43" s="83"/>
      <c r="M43" s="77"/>
      <c r="N43" s="101" t="s">
        <v>53</v>
      </c>
      <c r="O43" s="102">
        <v>10000</v>
      </c>
      <c r="P43" s="103">
        <f>P44+P45+P46</f>
        <v>12000</v>
      </c>
      <c r="Q43" s="125">
        <f>Q44+Q45+Q46</f>
        <v>12000</v>
      </c>
      <c r="R43" s="126">
        <f>R44+R45+R46</f>
        <v>12000</v>
      </c>
      <c r="S43" s="103">
        <f>S44+S45+S46</f>
        <v>12000</v>
      </c>
      <c r="T43" s="103"/>
      <c r="U43" s="103">
        <f>U44+U45+U46</f>
        <v>0</v>
      </c>
      <c r="V43" s="103">
        <f>V44+V45+V46</f>
        <v>0</v>
      </c>
      <c r="W43" s="103">
        <f>W44+W45+W46</f>
        <v>5000</v>
      </c>
      <c r="X43" s="103">
        <f>SUM(U43:W43)</f>
        <v>5000</v>
      </c>
      <c r="Y43" s="103">
        <f t="shared" si="23"/>
        <v>41.666666666666664</v>
      </c>
      <c r="AA43" s="103">
        <f>AA44+AA45+AA46</f>
        <v>0</v>
      </c>
      <c r="AB43" s="103">
        <f>AB44+AB45+AB46</f>
        <v>0</v>
      </c>
      <c r="AC43" s="103">
        <f>AC44+AC45+AC46</f>
        <v>4000</v>
      </c>
      <c r="AD43" s="103">
        <f>SUM(AA43:AC43)</f>
        <v>4000</v>
      </c>
      <c r="AE43" s="103">
        <f t="shared" si="48"/>
        <v>33.333333333333336</v>
      </c>
      <c r="AG43" s="103">
        <f t="shared" si="26"/>
        <v>9000</v>
      </c>
      <c r="AH43" s="103">
        <f t="shared" si="27"/>
        <v>75</v>
      </c>
      <c r="AJ43" s="103">
        <f>AJ44+AJ45+AJ46</f>
        <v>3000</v>
      </c>
      <c r="AK43" s="103">
        <f>AK44+AK45+AK46</f>
        <v>0</v>
      </c>
      <c r="AL43" s="103">
        <f>AL44+AL45+AL46</f>
        <v>0</v>
      </c>
      <c r="AM43" s="103">
        <f>SUM(AJ43:AL43)</f>
        <v>3000</v>
      </c>
      <c r="AN43" s="103">
        <f t="shared" si="50"/>
        <v>25</v>
      </c>
      <c r="AP43" s="103">
        <f>AP44+AP45+AP46</f>
        <v>0</v>
      </c>
      <c r="AQ43" s="103">
        <f>AQ44+AQ45+AQ46</f>
        <v>0</v>
      </c>
      <c r="AR43" s="103">
        <f>AR44+AR45+AR46</f>
        <v>0</v>
      </c>
      <c r="AS43" s="103">
        <f t="shared" si="54"/>
        <v>0</v>
      </c>
      <c r="AT43" s="103">
        <f t="shared" si="51"/>
        <v>0</v>
      </c>
      <c r="AV43" s="103">
        <f t="shared" si="52"/>
        <v>3000</v>
      </c>
      <c r="AW43" s="103">
        <f t="shared" si="33"/>
        <v>25</v>
      </c>
      <c r="AY43" s="103">
        <f>AG43+AV43</f>
        <v>12000</v>
      </c>
      <c r="AZ43" s="103">
        <f t="shared" si="35"/>
        <v>100</v>
      </c>
      <c r="BB43" s="103">
        <f t="shared" si="42"/>
        <v>0</v>
      </c>
      <c r="BC43" s="103">
        <f t="shared" si="53"/>
        <v>0</v>
      </c>
      <c r="BD43" s="103">
        <f t="shared" si="43"/>
        <v>12000</v>
      </c>
      <c r="BE43" s="93"/>
    </row>
    <row r="44" spans="1:57" ht="24.95" customHeight="1" x14ac:dyDescent="0.2">
      <c r="A44" s="74"/>
      <c r="B44" s="76"/>
      <c r="C44" s="76"/>
      <c r="D44" s="77"/>
      <c r="E44" s="78"/>
      <c r="F44" s="76"/>
      <c r="G44" s="79"/>
      <c r="H44" s="80"/>
      <c r="I44" s="81"/>
      <c r="J44" s="78"/>
      <c r="K44" s="127">
        <v>2</v>
      </c>
      <c r="L44" s="83"/>
      <c r="M44" s="77"/>
      <c r="N44" s="128" t="s">
        <v>54</v>
      </c>
      <c r="O44" s="129">
        <v>7000</v>
      </c>
      <c r="P44" s="117">
        <v>8000</v>
      </c>
      <c r="Q44" s="117">
        <v>8000</v>
      </c>
      <c r="R44" s="117">
        <v>8000</v>
      </c>
      <c r="S44" s="117">
        <v>8000</v>
      </c>
      <c r="T44" s="117"/>
      <c r="U44" s="117"/>
      <c r="V44" s="117"/>
      <c r="W44" s="117">
        <v>3000</v>
      </c>
      <c r="X44" s="117">
        <f>SUM(U44:W44)</f>
        <v>3000</v>
      </c>
      <c r="Y44" s="117">
        <f t="shared" si="23"/>
        <v>37.5</v>
      </c>
      <c r="AA44" s="117"/>
      <c r="AB44" s="117"/>
      <c r="AC44" s="117">
        <v>3000</v>
      </c>
      <c r="AD44" s="117">
        <f>SUM(AA44:AC44)</f>
        <v>3000</v>
      </c>
      <c r="AE44" s="117">
        <f t="shared" si="48"/>
        <v>37.5</v>
      </c>
      <c r="AG44" s="117">
        <f t="shared" si="26"/>
        <v>6000</v>
      </c>
      <c r="AH44" s="117">
        <f t="shared" si="27"/>
        <v>75</v>
      </c>
      <c r="AJ44" s="117">
        <v>2000</v>
      </c>
      <c r="AK44" s="117"/>
      <c r="AL44" s="117"/>
      <c r="AM44" s="117">
        <f>SUM(AJ44:AL44)</f>
        <v>2000</v>
      </c>
      <c r="AN44" s="117">
        <f t="shared" si="50"/>
        <v>25</v>
      </c>
      <c r="AP44" s="117"/>
      <c r="AQ44" s="117"/>
      <c r="AR44" s="117"/>
      <c r="AS44" s="117">
        <f t="shared" si="54"/>
        <v>0</v>
      </c>
      <c r="AT44" s="117">
        <f t="shared" si="51"/>
        <v>0</v>
      </c>
      <c r="AV44" s="117">
        <f t="shared" si="52"/>
        <v>2000</v>
      </c>
      <c r="AW44" s="117">
        <f t="shared" si="33"/>
        <v>25</v>
      </c>
      <c r="AY44" s="117">
        <f>AG44+AV44</f>
        <v>8000</v>
      </c>
      <c r="AZ44" s="117">
        <f t="shared" si="35"/>
        <v>100</v>
      </c>
      <c r="BB44" s="117">
        <f t="shared" si="42"/>
        <v>0</v>
      </c>
      <c r="BC44" s="117">
        <f t="shared" si="53"/>
        <v>0</v>
      </c>
      <c r="BD44" s="117">
        <f t="shared" si="43"/>
        <v>8000</v>
      </c>
      <c r="BE44" s="93"/>
    </row>
    <row r="45" spans="1:57" ht="24.95" customHeight="1" x14ac:dyDescent="0.2">
      <c r="A45" s="74"/>
      <c r="B45" s="76"/>
      <c r="C45" s="76"/>
      <c r="D45" s="77"/>
      <c r="E45" s="78"/>
      <c r="F45" s="76"/>
      <c r="G45" s="79"/>
      <c r="H45" s="80"/>
      <c r="I45" s="81"/>
      <c r="J45" s="78"/>
      <c r="K45" s="127">
        <v>5</v>
      </c>
      <c r="L45" s="83"/>
      <c r="M45" s="77"/>
      <c r="N45" s="128" t="s">
        <v>55</v>
      </c>
      <c r="O45" s="129">
        <v>1000</v>
      </c>
      <c r="P45" s="117">
        <v>1000</v>
      </c>
      <c r="Q45" s="117">
        <v>1000</v>
      </c>
      <c r="R45" s="117">
        <v>1000</v>
      </c>
      <c r="S45" s="117">
        <v>1000</v>
      </c>
      <c r="T45" s="117"/>
      <c r="U45" s="117"/>
      <c r="V45" s="117"/>
      <c r="W45" s="117">
        <v>1000</v>
      </c>
      <c r="X45" s="117">
        <f>SUM(U45:W45)</f>
        <v>1000</v>
      </c>
      <c r="Y45" s="117">
        <f t="shared" si="23"/>
        <v>100</v>
      </c>
      <c r="AA45" s="117"/>
      <c r="AB45" s="117"/>
      <c r="AC45" s="117"/>
      <c r="AD45" s="117">
        <f>SUM(AA45:AC45)</f>
        <v>0</v>
      </c>
      <c r="AE45" s="117">
        <f t="shared" si="48"/>
        <v>0</v>
      </c>
      <c r="AG45" s="117">
        <f t="shared" si="26"/>
        <v>1000</v>
      </c>
      <c r="AH45" s="117">
        <f t="shared" si="27"/>
        <v>100</v>
      </c>
      <c r="AJ45" s="117"/>
      <c r="AK45" s="117"/>
      <c r="AL45" s="117"/>
      <c r="AM45" s="117">
        <f>SUM(AJ45:AL45)</f>
        <v>0</v>
      </c>
      <c r="AN45" s="117">
        <f t="shared" si="50"/>
        <v>0</v>
      </c>
      <c r="AP45" s="117"/>
      <c r="AQ45" s="117"/>
      <c r="AR45" s="117"/>
      <c r="AS45" s="117">
        <f t="shared" si="54"/>
        <v>0</v>
      </c>
      <c r="AT45" s="117">
        <f t="shared" si="51"/>
        <v>0</v>
      </c>
      <c r="AV45" s="117">
        <f t="shared" si="52"/>
        <v>0</v>
      </c>
      <c r="AW45" s="117">
        <f t="shared" si="33"/>
        <v>0</v>
      </c>
      <c r="AY45" s="117">
        <f>AG45+AV45</f>
        <v>1000</v>
      </c>
      <c r="AZ45" s="117">
        <f t="shared" si="35"/>
        <v>100</v>
      </c>
      <c r="BB45" s="117">
        <f t="shared" si="42"/>
        <v>0</v>
      </c>
      <c r="BC45" s="117">
        <f t="shared" si="53"/>
        <v>0</v>
      </c>
      <c r="BD45" s="117">
        <f t="shared" si="43"/>
        <v>1000</v>
      </c>
      <c r="BE45" s="93"/>
    </row>
    <row r="46" spans="1:57" ht="24.95" customHeight="1" x14ac:dyDescent="0.2">
      <c r="A46" s="74"/>
      <c r="B46" s="76"/>
      <c r="C46" s="76"/>
      <c r="D46" s="77"/>
      <c r="E46" s="78"/>
      <c r="F46" s="76"/>
      <c r="G46" s="79"/>
      <c r="H46" s="80"/>
      <c r="I46" s="81"/>
      <c r="J46" s="78"/>
      <c r="K46" s="127">
        <v>7</v>
      </c>
      <c r="L46" s="83"/>
      <c r="M46" s="77"/>
      <c r="N46" s="128" t="s">
        <v>56</v>
      </c>
      <c r="O46" s="129">
        <v>2000</v>
      </c>
      <c r="P46" s="117">
        <v>3000</v>
      </c>
      <c r="Q46" s="117">
        <v>3000</v>
      </c>
      <c r="R46" s="117">
        <v>3000</v>
      </c>
      <c r="S46" s="117">
        <v>3000</v>
      </c>
      <c r="T46" s="117"/>
      <c r="U46" s="117"/>
      <c r="V46" s="117"/>
      <c r="W46" s="117">
        <v>1000</v>
      </c>
      <c r="X46" s="117">
        <f>SUM(U46:W46)</f>
        <v>1000</v>
      </c>
      <c r="Y46" s="117">
        <f t="shared" si="23"/>
        <v>33.333333333333336</v>
      </c>
      <c r="AA46" s="117"/>
      <c r="AB46" s="117"/>
      <c r="AC46" s="117">
        <v>1000</v>
      </c>
      <c r="AD46" s="117">
        <f>SUM(AA46:AC46)</f>
        <v>1000</v>
      </c>
      <c r="AE46" s="117">
        <f t="shared" si="48"/>
        <v>33.333333333333336</v>
      </c>
      <c r="AG46" s="117">
        <f t="shared" si="26"/>
        <v>2000</v>
      </c>
      <c r="AH46" s="117">
        <f t="shared" si="27"/>
        <v>66.666666666666671</v>
      </c>
      <c r="AJ46" s="117">
        <v>1000</v>
      </c>
      <c r="AK46" s="117"/>
      <c r="AL46" s="117"/>
      <c r="AM46" s="117">
        <f>SUM(AJ46:AL46)</f>
        <v>1000</v>
      </c>
      <c r="AN46" s="117">
        <f t="shared" si="50"/>
        <v>33.333333333333336</v>
      </c>
      <c r="AP46" s="117"/>
      <c r="AQ46" s="117"/>
      <c r="AR46" s="117"/>
      <c r="AS46" s="117">
        <f t="shared" si="54"/>
        <v>0</v>
      </c>
      <c r="AT46" s="117">
        <f t="shared" si="51"/>
        <v>0</v>
      </c>
      <c r="AV46" s="117">
        <f t="shared" si="52"/>
        <v>1000</v>
      </c>
      <c r="AW46" s="117">
        <f t="shared" si="33"/>
        <v>33.333333333333336</v>
      </c>
      <c r="AY46" s="117">
        <f>AG46+AV46</f>
        <v>3000</v>
      </c>
      <c r="AZ46" s="117">
        <f t="shared" si="35"/>
        <v>100</v>
      </c>
      <c r="BB46" s="117">
        <f t="shared" si="42"/>
        <v>0</v>
      </c>
      <c r="BC46" s="117">
        <f t="shared" si="53"/>
        <v>0</v>
      </c>
      <c r="BD46" s="117">
        <f t="shared" si="43"/>
        <v>3000</v>
      </c>
      <c r="BE46" s="93"/>
    </row>
    <row r="47" spans="1:57" ht="24.95" customHeight="1" x14ac:dyDescent="0.2">
      <c r="A47" s="74"/>
      <c r="B47" s="76"/>
      <c r="C47" s="76"/>
      <c r="D47" s="77"/>
      <c r="E47" s="78"/>
      <c r="F47" s="76"/>
      <c r="G47" s="79"/>
      <c r="H47" s="220" t="s">
        <v>71</v>
      </c>
      <c r="I47" s="221"/>
      <c r="J47" s="222"/>
      <c r="K47" s="223"/>
      <c r="L47" s="223"/>
      <c r="M47" s="224"/>
      <c r="N47" s="225" t="s">
        <v>72</v>
      </c>
      <c r="O47" s="226">
        <v>0</v>
      </c>
      <c r="P47" s="227">
        <f>P48</f>
        <v>2000</v>
      </c>
      <c r="Q47" s="227">
        <f t="shared" ref="Q47:R49" si="55">Q48</f>
        <v>2000</v>
      </c>
      <c r="R47" s="227">
        <f t="shared" si="55"/>
        <v>2000</v>
      </c>
      <c r="S47" s="227">
        <f>S48</f>
        <v>2000</v>
      </c>
      <c r="T47" s="227"/>
      <c r="U47" s="227">
        <f t="shared" ref="U47:W49" si="56">U48</f>
        <v>0</v>
      </c>
      <c r="V47" s="227">
        <f t="shared" si="56"/>
        <v>0</v>
      </c>
      <c r="W47" s="227">
        <f t="shared" si="56"/>
        <v>500</v>
      </c>
      <c r="X47" s="227">
        <f>U47+V47+W47</f>
        <v>500</v>
      </c>
      <c r="Y47" s="227">
        <f t="shared" si="23"/>
        <v>25</v>
      </c>
      <c r="AA47" s="227">
        <f t="shared" ref="AA47:AC49" si="57">AA48</f>
        <v>0</v>
      </c>
      <c r="AB47" s="227">
        <f t="shared" si="57"/>
        <v>0</v>
      </c>
      <c r="AC47" s="227">
        <f t="shared" si="57"/>
        <v>0</v>
      </c>
      <c r="AD47" s="227">
        <f>AA47+AB47+AC47</f>
        <v>0</v>
      </c>
      <c r="AE47" s="227">
        <f t="shared" si="48"/>
        <v>0</v>
      </c>
      <c r="AG47" s="227">
        <f t="shared" si="26"/>
        <v>500</v>
      </c>
      <c r="AH47" s="227">
        <f t="shared" si="27"/>
        <v>25</v>
      </c>
      <c r="AJ47" s="227">
        <f t="shared" ref="AJ47:AL49" si="58">AJ48</f>
        <v>0</v>
      </c>
      <c r="AK47" s="227">
        <f t="shared" si="58"/>
        <v>1000</v>
      </c>
      <c r="AL47" s="227">
        <f t="shared" si="58"/>
        <v>500</v>
      </c>
      <c r="AM47" s="227">
        <f>AJ47+AK47+AL47</f>
        <v>1500</v>
      </c>
      <c r="AN47" s="227">
        <f t="shared" si="50"/>
        <v>75</v>
      </c>
      <c r="AP47" s="227">
        <f t="shared" ref="AP47:AR49" si="59">AP48</f>
        <v>0</v>
      </c>
      <c r="AQ47" s="227">
        <f t="shared" si="59"/>
        <v>0</v>
      </c>
      <c r="AR47" s="227">
        <f t="shared" si="59"/>
        <v>0</v>
      </c>
      <c r="AS47" s="227">
        <f>AP47+AQ47+AR47</f>
        <v>0</v>
      </c>
      <c r="AT47" s="227">
        <f t="shared" si="51"/>
        <v>0</v>
      </c>
      <c r="AV47" s="227">
        <f>AM47+AS47</f>
        <v>1500</v>
      </c>
      <c r="AW47" s="227">
        <f t="shared" si="33"/>
        <v>75</v>
      </c>
      <c r="AY47" s="227">
        <f t="shared" si="34"/>
        <v>2000</v>
      </c>
      <c r="AZ47" s="227">
        <f t="shared" si="35"/>
        <v>100</v>
      </c>
      <c r="BB47" s="226">
        <f t="shared" si="42"/>
        <v>0</v>
      </c>
      <c r="BC47" s="227">
        <f t="shared" ref="BC47:BC50" si="60">BB47/(S47/100)</f>
        <v>0</v>
      </c>
      <c r="BD47" s="227">
        <f t="shared" si="43"/>
        <v>2000</v>
      </c>
      <c r="BE47" s="93"/>
    </row>
    <row r="48" spans="1:57" ht="24.95" customHeight="1" thickBot="1" x14ac:dyDescent="0.25">
      <c r="A48" s="74"/>
      <c r="B48" s="76"/>
      <c r="C48" s="76"/>
      <c r="D48" s="77"/>
      <c r="E48" s="78"/>
      <c r="F48" s="76"/>
      <c r="G48" s="79"/>
      <c r="H48" s="80"/>
      <c r="I48" s="118">
        <v>2</v>
      </c>
      <c r="J48" s="78"/>
      <c r="K48" s="76"/>
      <c r="L48" s="76"/>
      <c r="M48" s="77"/>
      <c r="N48" s="119" t="s">
        <v>51</v>
      </c>
      <c r="O48" s="120">
        <v>0</v>
      </c>
      <c r="P48" s="189">
        <f>P49</f>
        <v>2000</v>
      </c>
      <c r="Q48" s="189">
        <f t="shared" si="55"/>
        <v>2000</v>
      </c>
      <c r="R48" s="189">
        <f t="shared" si="55"/>
        <v>2000</v>
      </c>
      <c r="S48" s="189">
        <f>S49</f>
        <v>2000</v>
      </c>
      <c r="T48" s="189"/>
      <c r="U48" s="189">
        <f t="shared" si="56"/>
        <v>0</v>
      </c>
      <c r="V48" s="189">
        <f t="shared" si="56"/>
        <v>0</v>
      </c>
      <c r="W48" s="189">
        <f t="shared" si="56"/>
        <v>500</v>
      </c>
      <c r="X48" s="189">
        <f>U48+V48+W48</f>
        <v>500</v>
      </c>
      <c r="Y48" s="189">
        <f t="shared" si="23"/>
        <v>25</v>
      </c>
      <c r="AA48" s="189">
        <f t="shared" si="57"/>
        <v>0</v>
      </c>
      <c r="AB48" s="189">
        <f t="shared" si="57"/>
        <v>0</v>
      </c>
      <c r="AC48" s="189">
        <f t="shared" si="57"/>
        <v>0</v>
      </c>
      <c r="AD48" s="189">
        <f>AA48+AB48+AC48</f>
        <v>0</v>
      </c>
      <c r="AE48" s="189">
        <f t="shared" si="48"/>
        <v>0</v>
      </c>
      <c r="AG48" s="189">
        <f t="shared" si="26"/>
        <v>500</v>
      </c>
      <c r="AH48" s="189">
        <f t="shared" si="27"/>
        <v>25</v>
      </c>
      <c r="AJ48" s="189">
        <f t="shared" si="58"/>
        <v>0</v>
      </c>
      <c r="AK48" s="189">
        <f t="shared" si="58"/>
        <v>1000</v>
      </c>
      <c r="AL48" s="189">
        <f t="shared" si="58"/>
        <v>500</v>
      </c>
      <c r="AM48" s="189">
        <f>AJ48+AK48+AL48</f>
        <v>1500</v>
      </c>
      <c r="AN48" s="189">
        <f t="shared" si="50"/>
        <v>75</v>
      </c>
      <c r="AP48" s="189">
        <f t="shared" si="59"/>
        <v>0</v>
      </c>
      <c r="AQ48" s="189">
        <f t="shared" si="59"/>
        <v>0</v>
      </c>
      <c r="AR48" s="189">
        <f t="shared" si="59"/>
        <v>0</v>
      </c>
      <c r="AS48" s="189">
        <f>AS49</f>
        <v>0</v>
      </c>
      <c r="AT48" s="189">
        <f t="shared" si="51"/>
        <v>0</v>
      </c>
      <c r="AV48" s="189">
        <f>AM48+AS48</f>
        <v>1500</v>
      </c>
      <c r="AW48" s="189">
        <f t="shared" si="33"/>
        <v>75</v>
      </c>
      <c r="AY48" s="189">
        <f t="shared" si="34"/>
        <v>2000</v>
      </c>
      <c r="AZ48" s="189">
        <f t="shared" si="35"/>
        <v>100</v>
      </c>
      <c r="BB48" s="120">
        <f t="shared" si="42"/>
        <v>0</v>
      </c>
      <c r="BC48" s="189">
        <f t="shared" si="60"/>
        <v>0</v>
      </c>
      <c r="BD48" s="189">
        <f t="shared" si="43"/>
        <v>2000</v>
      </c>
      <c r="BE48" s="93"/>
    </row>
    <row r="49" spans="1:57" ht="24.95" customHeight="1" thickBot="1" x14ac:dyDescent="0.25">
      <c r="A49" s="74"/>
      <c r="B49" s="76"/>
      <c r="C49" s="76"/>
      <c r="D49" s="77"/>
      <c r="E49" s="78"/>
      <c r="F49" s="76"/>
      <c r="G49" s="79"/>
      <c r="H49" s="191"/>
      <c r="I49" s="192"/>
      <c r="J49" s="124" t="s">
        <v>60</v>
      </c>
      <c r="K49" s="178"/>
      <c r="L49" s="178"/>
      <c r="M49" s="179"/>
      <c r="N49" s="101" t="s">
        <v>61</v>
      </c>
      <c r="O49" s="102">
        <v>0</v>
      </c>
      <c r="P49" s="193">
        <f>P50</f>
        <v>2000</v>
      </c>
      <c r="Q49" s="193">
        <f t="shared" si="55"/>
        <v>2000</v>
      </c>
      <c r="R49" s="193">
        <f t="shared" si="55"/>
        <v>2000</v>
      </c>
      <c r="S49" s="193">
        <f>S50</f>
        <v>2000</v>
      </c>
      <c r="T49" s="193"/>
      <c r="U49" s="193">
        <f>U50</f>
        <v>0</v>
      </c>
      <c r="V49" s="193">
        <f t="shared" si="56"/>
        <v>0</v>
      </c>
      <c r="W49" s="193">
        <f t="shared" si="56"/>
        <v>500</v>
      </c>
      <c r="X49" s="193">
        <f>U49+V49+W49</f>
        <v>500</v>
      </c>
      <c r="Y49" s="86">
        <f>X49/(S49/100)</f>
        <v>25</v>
      </c>
      <c r="AA49" s="193">
        <f>AA50</f>
        <v>0</v>
      </c>
      <c r="AB49" s="193">
        <f t="shared" si="57"/>
        <v>0</v>
      </c>
      <c r="AC49" s="193">
        <f t="shared" si="57"/>
        <v>0</v>
      </c>
      <c r="AD49" s="193">
        <f>AA49+AB49+AC49</f>
        <v>0</v>
      </c>
      <c r="AE49" s="170">
        <f t="shared" si="48"/>
        <v>0</v>
      </c>
      <c r="AG49" s="193">
        <f>X49+AD49</f>
        <v>500</v>
      </c>
      <c r="AH49" s="193">
        <f>AG49/(S49/100)</f>
        <v>25</v>
      </c>
      <c r="AJ49" s="193">
        <f>AJ50</f>
        <v>0</v>
      </c>
      <c r="AK49" s="193">
        <f t="shared" si="58"/>
        <v>1000</v>
      </c>
      <c r="AL49" s="193">
        <f t="shared" si="58"/>
        <v>500</v>
      </c>
      <c r="AM49" s="193">
        <f>AJ49+AK49+AL49</f>
        <v>1500</v>
      </c>
      <c r="AN49" s="170">
        <f t="shared" si="50"/>
        <v>75</v>
      </c>
      <c r="AP49" s="193">
        <f>AP50</f>
        <v>0</v>
      </c>
      <c r="AQ49" s="193">
        <f t="shared" si="59"/>
        <v>0</v>
      </c>
      <c r="AR49" s="193">
        <f t="shared" si="59"/>
        <v>0</v>
      </c>
      <c r="AS49" s="193">
        <f>AP49+AQ49+AR49</f>
        <v>0</v>
      </c>
      <c r="AT49" s="170">
        <f t="shared" si="51"/>
        <v>0</v>
      </c>
      <c r="AV49" s="193">
        <f>AM49+AS49</f>
        <v>1500</v>
      </c>
      <c r="AW49" s="86">
        <f>AV49/(S49/100)</f>
        <v>75</v>
      </c>
      <c r="AY49" s="193">
        <f>AG49+AV49</f>
        <v>2000</v>
      </c>
      <c r="AZ49" s="193">
        <f>AY49/(S49/100)</f>
        <v>100</v>
      </c>
      <c r="BB49" s="102">
        <f t="shared" si="42"/>
        <v>0</v>
      </c>
      <c r="BC49" s="193">
        <f t="shared" si="60"/>
        <v>0</v>
      </c>
      <c r="BD49" s="193">
        <f t="shared" si="43"/>
        <v>2000</v>
      </c>
      <c r="BE49" s="93"/>
    </row>
    <row r="50" spans="1:57" ht="24.95" customHeight="1" x14ac:dyDescent="0.2">
      <c r="A50" s="74"/>
      <c r="B50" s="76"/>
      <c r="C50" s="76"/>
      <c r="D50" s="77"/>
      <c r="E50" s="78"/>
      <c r="F50" s="76"/>
      <c r="G50" s="79"/>
      <c r="H50" s="80"/>
      <c r="I50" s="81"/>
      <c r="J50" s="78"/>
      <c r="K50" s="127">
        <v>1</v>
      </c>
      <c r="L50" s="83"/>
      <c r="M50" s="77"/>
      <c r="N50" s="128" t="s">
        <v>62</v>
      </c>
      <c r="O50" s="129">
        <v>0</v>
      </c>
      <c r="P50" s="117">
        <v>2000</v>
      </c>
      <c r="Q50" s="117">
        <v>2000</v>
      </c>
      <c r="R50" s="117">
        <v>2000</v>
      </c>
      <c r="S50" s="117">
        <v>2000</v>
      </c>
      <c r="T50" s="117"/>
      <c r="U50" s="117"/>
      <c r="V50" s="117"/>
      <c r="W50" s="117">
        <v>500</v>
      </c>
      <c r="X50" s="117">
        <f>U50+V50+W50</f>
        <v>500</v>
      </c>
      <c r="Y50" s="86">
        <f>X50/(S50/100)</f>
        <v>25</v>
      </c>
      <c r="AA50" s="117"/>
      <c r="AB50" s="117"/>
      <c r="AC50" s="117"/>
      <c r="AD50" s="117">
        <f>AA50+AB50+AC50</f>
        <v>0</v>
      </c>
      <c r="AE50" s="170">
        <f t="shared" si="48"/>
        <v>0</v>
      </c>
      <c r="AG50" s="117">
        <f>X50+AD50</f>
        <v>500</v>
      </c>
      <c r="AH50" s="117">
        <f>AG50/(S50/100)</f>
        <v>25</v>
      </c>
      <c r="AJ50" s="117"/>
      <c r="AK50" s="117">
        <v>1000</v>
      </c>
      <c r="AL50" s="117">
        <v>500</v>
      </c>
      <c r="AM50" s="117">
        <f>AJ50+AK50+AL50</f>
        <v>1500</v>
      </c>
      <c r="AN50" s="170">
        <f t="shared" si="50"/>
        <v>75</v>
      </c>
      <c r="AP50" s="117"/>
      <c r="AQ50" s="117"/>
      <c r="AR50" s="117"/>
      <c r="AS50" s="117">
        <f>AP50+AQ50+AR50</f>
        <v>0</v>
      </c>
      <c r="AT50" s="170">
        <f t="shared" si="51"/>
        <v>0</v>
      </c>
      <c r="AV50" s="117">
        <f>AM50+AS50</f>
        <v>1500</v>
      </c>
      <c r="AW50" s="86">
        <f>AV50/(S50/100)</f>
        <v>75</v>
      </c>
      <c r="AY50" s="117">
        <f>AG50+AV50</f>
        <v>2000</v>
      </c>
      <c r="AZ50" s="117">
        <f>AY50/(S50/100)</f>
        <v>100</v>
      </c>
      <c r="BB50" s="117">
        <f t="shared" si="42"/>
        <v>0</v>
      </c>
      <c r="BC50" s="117">
        <f t="shared" si="60"/>
        <v>0</v>
      </c>
      <c r="BD50" s="117">
        <f t="shared" si="43"/>
        <v>2000</v>
      </c>
      <c r="BE50" s="93"/>
    </row>
    <row r="51" spans="1:57" ht="24.95" customHeight="1" x14ac:dyDescent="0.2"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6"/>
    </row>
    <row r="52" spans="1:57" ht="24.95" customHeight="1" x14ac:dyDescent="0.2"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6"/>
    </row>
    <row r="53" spans="1:57" ht="24.95" customHeight="1" x14ac:dyDescent="0.2"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6"/>
    </row>
    <row r="54" spans="1:57" ht="24.95" customHeight="1" x14ac:dyDescent="0.2"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6"/>
    </row>
    <row r="55" spans="1:57" x14ac:dyDescent="0.2"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6"/>
    </row>
    <row r="56" spans="1:57" x14ac:dyDescent="0.2"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6"/>
    </row>
    <row r="57" spans="1:57" x14ac:dyDescent="0.2"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6"/>
    </row>
    <row r="58" spans="1:57" x14ac:dyDescent="0.2"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6"/>
    </row>
    <row r="59" spans="1:57" x14ac:dyDescent="0.2"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6"/>
    </row>
    <row r="60" spans="1:57" x14ac:dyDescent="0.2"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6"/>
    </row>
    <row r="61" spans="1:57" x14ac:dyDescent="0.2"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6"/>
    </row>
    <row r="62" spans="1:57" x14ac:dyDescent="0.2"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6"/>
    </row>
    <row r="63" spans="1:57" x14ac:dyDescent="0.2"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6"/>
    </row>
    <row r="64" spans="1:57" x14ac:dyDescent="0.2"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6"/>
    </row>
    <row r="65" spans="16:56" x14ac:dyDescent="0.2"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6"/>
    </row>
    <row r="66" spans="16:56" x14ac:dyDescent="0.2"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6"/>
    </row>
    <row r="67" spans="16:56" x14ac:dyDescent="0.2"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6"/>
    </row>
    <row r="68" spans="16:56" x14ac:dyDescent="0.2"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6"/>
    </row>
    <row r="69" spans="16:56" x14ac:dyDescent="0.2"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6"/>
    </row>
    <row r="70" spans="16:56" x14ac:dyDescent="0.2"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6"/>
    </row>
    <row r="71" spans="16:56" x14ac:dyDescent="0.2"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6"/>
    </row>
    <row r="72" spans="16:56" x14ac:dyDescent="0.2"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6"/>
    </row>
    <row r="73" spans="16:56" x14ac:dyDescent="0.2"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6"/>
    </row>
    <row r="74" spans="16:56" x14ac:dyDescent="0.2"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6"/>
    </row>
    <row r="75" spans="16:56" x14ac:dyDescent="0.2"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6"/>
    </row>
    <row r="76" spans="16:56" x14ac:dyDescent="0.2"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6"/>
    </row>
    <row r="77" spans="16:56" x14ac:dyDescent="0.2"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6"/>
    </row>
    <row r="78" spans="16:56" x14ac:dyDescent="0.2"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6"/>
    </row>
    <row r="79" spans="16:56" x14ac:dyDescent="0.2"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6"/>
    </row>
    <row r="80" spans="16:56" x14ac:dyDescent="0.2"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6"/>
    </row>
    <row r="81" spans="16:56" x14ac:dyDescent="0.2"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6"/>
    </row>
    <row r="82" spans="16:56" x14ac:dyDescent="0.2"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6"/>
    </row>
    <row r="83" spans="16:56" x14ac:dyDescent="0.2"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6"/>
    </row>
    <row r="84" spans="16:56" x14ac:dyDescent="0.2"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6"/>
    </row>
    <row r="85" spans="16:56" x14ac:dyDescent="0.2"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6"/>
    </row>
    <row r="86" spans="16:56" x14ac:dyDescent="0.2"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6"/>
    </row>
    <row r="87" spans="16:56" x14ac:dyDescent="0.2"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6"/>
    </row>
    <row r="88" spans="16:56" x14ac:dyDescent="0.2"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6"/>
    </row>
    <row r="89" spans="16:56" x14ac:dyDescent="0.2"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6"/>
    </row>
    <row r="90" spans="16:56" x14ac:dyDescent="0.2"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6"/>
    </row>
    <row r="91" spans="16:56" x14ac:dyDescent="0.2"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6"/>
    </row>
    <row r="92" spans="16:56" x14ac:dyDescent="0.2"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6"/>
    </row>
    <row r="93" spans="16:56" x14ac:dyDescent="0.2"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6"/>
    </row>
    <row r="94" spans="16:56" x14ac:dyDescent="0.2"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6"/>
    </row>
    <row r="95" spans="16:56" x14ac:dyDescent="0.2"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6"/>
    </row>
    <row r="96" spans="16:56" x14ac:dyDescent="0.2"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6"/>
    </row>
    <row r="97" spans="16:56" x14ac:dyDescent="0.2"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6"/>
    </row>
    <row r="98" spans="16:56" x14ac:dyDescent="0.2"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6"/>
    </row>
    <row r="99" spans="16:56" x14ac:dyDescent="0.2"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6"/>
    </row>
    <row r="100" spans="16:56" x14ac:dyDescent="0.2"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6"/>
    </row>
    <row r="101" spans="16:56" x14ac:dyDescent="0.2"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6"/>
    </row>
    <row r="102" spans="16:56" x14ac:dyDescent="0.2"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6"/>
    </row>
    <row r="103" spans="16:56" x14ac:dyDescent="0.2"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6"/>
    </row>
    <row r="104" spans="16:56" x14ac:dyDescent="0.2"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6"/>
    </row>
    <row r="105" spans="16:56" x14ac:dyDescent="0.2"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6"/>
    </row>
    <row r="106" spans="16:56" x14ac:dyDescent="0.2"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6"/>
    </row>
    <row r="107" spans="16:56" x14ac:dyDescent="0.2"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6"/>
    </row>
    <row r="108" spans="16:56" x14ac:dyDescent="0.2"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6"/>
    </row>
    <row r="109" spans="16:56" x14ac:dyDescent="0.2"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6"/>
    </row>
    <row r="110" spans="16:56" x14ac:dyDescent="0.2"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6"/>
    </row>
    <row r="111" spans="16:56" x14ac:dyDescent="0.2"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6"/>
    </row>
    <row r="112" spans="16:56" x14ac:dyDescent="0.2"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6"/>
    </row>
    <row r="113" spans="16:56" x14ac:dyDescent="0.2"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6"/>
    </row>
    <row r="114" spans="16:56" x14ac:dyDescent="0.2"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6"/>
    </row>
    <row r="115" spans="16:56" x14ac:dyDescent="0.2"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6"/>
    </row>
    <row r="116" spans="16:56" x14ac:dyDescent="0.2"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6"/>
    </row>
    <row r="117" spans="16:56" x14ac:dyDescent="0.2"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6"/>
    </row>
    <row r="118" spans="16:56" x14ac:dyDescent="0.2"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6"/>
    </row>
    <row r="119" spans="16:56" x14ac:dyDescent="0.2"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6"/>
    </row>
    <row r="120" spans="16:56" x14ac:dyDescent="0.2"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6"/>
    </row>
    <row r="121" spans="16:56" x14ac:dyDescent="0.2"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6"/>
    </row>
    <row r="122" spans="16:56" x14ac:dyDescent="0.2"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6"/>
    </row>
    <row r="123" spans="16:56" x14ac:dyDescent="0.2"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6"/>
    </row>
    <row r="124" spans="16:56" x14ac:dyDescent="0.2"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6"/>
    </row>
    <row r="125" spans="16:56" x14ac:dyDescent="0.2"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6"/>
    </row>
    <row r="126" spans="16:56" x14ac:dyDescent="0.2"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6"/>
    </row>
    <row r="127" spans="16:56" x14ac:dyDescent="0.2"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6"/>
    </row>
    <row r="128" spans="16:56" x14ac:dyDescent="0.2"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6"/>
    </row>
    <row r="129" spans="16:56" x14ac:dyDescent="0.2"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6"/>
    </row>
    <row r="130" spans="16:56" x14ac:dyDescent="0.2"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6"/>
    </row>
    <row r="131" spans="16:56" x14ac:dyDescent="0.2"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6"/>
    </row>
    <row r="132" spans="16:56" x14ac:dyDescent="0.2"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6"/>
    </row>
    <row r="133" spans="16:56" x14ac:dyDescent="0.2"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6"/>
    </row>
    <row r="134" spans="16:56" x14ac:dyDescent="0.2"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6"/>
    </row>
    <row r="135" spans="16:56" x14ac:dyDescent="0.2"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6"/>
    </row>
    <row r="136" spans="16:56" x14ac:dyDescent="0.2"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6"/>
    </row>
    <row r="137" spans="16:56" x14ac:dyDescent="0.2"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6"/>
    </row>
    <row r="138" spans="16:56" x14ac:dyDescent="0.2"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6"/>
    </row>
    <row r="139" spans="16:56" x14ac:dyDescent="0.2"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6"/>
    </row>
    <row r="140" spans="16:56" x14ac:dyDescent="0.2"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6"/>
    </row>
    <row r="141" spans="16:56" x14ac:dyDescent="0.2"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6"/>
    </row>
    <row r="142" spans="16:56" x14ac:dyDescent="0.2"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6"/>
    </row>
    <row r="143" spans="16:56" x14ac:dyDescent="0.2"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6"/>
    </row>
    <row r="144" spans="16:56" x14ac:dyDescent="0.2"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6"/>
    </row>
    <row r="145" spans="16:56" x14ac:dyDescent="0.2"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6"/>
    </row>
    <row r="146" spans="16:56" x14ac:dyDescent="0.2"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6"/>
    </row>
    <row r="147" spans="16:56" x14ac:dyDescent="0.2"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6"/>
    </row>
    <row r="148" spans="16:56" x14ac:dyDescent="0.2"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6"/>
    </row>
    <row r="149" spans="16:56" x14ac:dyDescent="0.2"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6"/>
    </row>
    <row r="150" spans="16:56" x14ac:dyDescent="0.2"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6"/>
    </row>
    <row r="151" spans="16:56" x14ac:dyDescent="0.2"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6"/>
    </row>
    <row r="152" spans="16:56" x14ac:dyDescent="0.2"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6"/>
    </row>
    <row r="153" spans="16:56" x14ac:dyDescent="0.2"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6"/>
    </row>
    <row r="154" spans="16:56" x14ac:dyDescent="0.2"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6"/>
    </row>
    <row r="155" spans="16:56" x14ac:dyDescent="0.2"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6"/>
    </row>
    <row r="156" spans="16:56" x14ac:dyDescent="0.2"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6"/>
    </row>
    <row r="157" spans="16:56" x14ac:dyDescent="0.2"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6"/>
    </row>
    <row r="158" spans="16:56" x14ac:dyDescent="0.2"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6"/>
    </row>
    <row r="159" spans="16:56" x14ac:dyDescent="0.2"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6"/>
    </row>
    <row r="160" spans="16:56" x14ac:dyDescent="0.2"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6"/>
    </row>
    <row r="161" spans="16:56" x14ac:dyDescent="0.2"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6"/>
    </row>
    <row r="162" spans="16:56" x14ac:dyDescent="0.2"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6"/>
    </row>
    <row r="163" spans="16:56" x14ac:dyDescent="0.2"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6"/>
    </row>
    <row r="164" spans="16:56" x14ac:dyDescent="0.2"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6"/>
    </row>
    <row r="165" spans="16:56" x14ac:dyDescent="0.2"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6"/>
    </row>
    <row r="166" spans="16:56" x14ac:dyDescent="0.2"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6"/>
    </row>
    <row r="167" spans="16:56" x14ac:dyDescent="0.2"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6"/>
    </row>
    <row r="168" spans="16:56" x14ac:dyDescent="0.2"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6"/>
    </row>
    <row r="169" spans="16:56" x14ac:dyDescent="0.2"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6"/>
    </row>
    <row r="170" spans="16:56" x14ac:dyDescent="0.2"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6"/>
    </row>
    <row r="171" spans="16:56" x14ac:dyDescent="0.2"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6"/>
    </row>
    <row r="172" spans="16:56" x14ac:dyDescent="0.2"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6"/>
    </row>
    <row r="173" spans="16:56" x14ac:dyDescent="0.2"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6"/>
    </row>
    <row r="174" spans="16:56" x14ac:dyDescent="0.2"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6"/>
    </row>
    <row r="175" spans="16:56" x14ac:dyDescent="0.2"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6"/>
    </row>
    <row r="176" spans="16:56" x14ac:dyDescent="0.2"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6"/>
    </row>
    <row r="177" spans="16:56" x14ac:dyDescent="0.2"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6"/>
    </row>
    <row r="178" spans="16:56" x14ac:dyDescent="0.2"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6"/>
    </row>
    <row r="179" spans="16:56" x14ac:dyDescent="0.2"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6"/>
    </row>
    <row r="180" spans="16:56" x14ac:dyDescent="0.2"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6"/>
    </row>
    <row r="181" spans="16:56" x14ac:dyDescent="0.2"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6"/>
    </row>
    <row r="182" spans="16:56" x14ac:dyDescent="0.2"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6"/>
    </row>
    <row r="183" spans="16:56" x14ac:dyDescent="0.2"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6"/>
    </row>
    <row r="184" spans="16:56" x14ac:dyDescent="0.2"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6"/>
    </row>
    <row r="185" spans="16:56" x14ac:dyDescent="0.2"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6"/>
    </row>
    <row r="186" spans="16:56" x14ac:dyDescent="0.2"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6"/>
    </row>
    <row r="187" spans="16:56" x14ac:dyDescent="0.2"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6"/>
    </row>
    <row r="188" spans="16:56" x14ac:dyDescent="0.2"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6"/>
    </row>
    <row r="189" spans="16:56" x14ac:dyDescent="0.2"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6"/>
    </row>
    <row r="190" spans="16:56" x14ac:dyDescent="0.2"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6"/>
    </row>
    <row r="191" spans="16:56" x14ac:dyDescent="0.2"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6"/>
    </row>
    <row r="192" spans="16:56" x14ac:dyDescent="0.2"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6"/>
    </row>
    <row r="193" spans="16:56" x14ac:dyDescent="0.2"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6"/>
    </row>
    <row r="194" spans="16:56" x14ac:dyDescent="0.2"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6"/>
    </row>
    <row r="195" spans="16:56" x14ac:dyDescent="0.2"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6"/>
    </row>
    <row r="196" spans="16:56" x14ac:dyDescent="0.2"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6"/>
    </row>
    <row r="197" spans="16:56" x14ac:dyDescent="0.2"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6"/>
    </row>
    <row r="198" spans="16:56" x14ac:dyDescent="0.2"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6"/>
    </row>
    <row r="199" spans="16:56" x14ac:dyDescent="0.2"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6"/>
    </row>
    <row r="200" spans="16:56" x14ac:dyDescent="0.2"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6"/>
    </row>
    <row r="201" spans="16:56" x14ac:dyDescent="0.2"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6"/>
    </row>
    <row r="202" spans="16:56" x14ac:dyDescent="0.2"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6"/>
    </row>
    <row r="203" spans="16:56" x14ac:dyDescent="0.2"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6"/>
    </row>
    <row r="204" spans="16:56" x14ac:dyDescent="0.2"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6"/>
    </row>
    <row r="205" spans="16:56" x14ac:dyDescent="0.2"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6"/>
    </row>
    <row r="206" spans="16:56" x14ac:dyDescent="0.2"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6"/>
    </row>
    <row r="207" spans="16:56" x14ac:dyDescent="0.2"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6"/>
    </row>
    <row r="208" spans="16:56" x14ac:dyDescent="0.2"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6"/>
    </row>
    <row r="209" spans="16:56" x14ac:dyDescent="0.2"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6"/>
    </row>
    <row r="210" spans="16:56" x14ac:dyDescent="0.2"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6"/>
    </row>
    <row r="211" spans="16:56" x14ac:dyDescent="0.2"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6"/>
    </row>
    <row r="212" spans="16:56" x14ac:dyDescent="0.2"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6"/>
    </row>
    <row r="213" spans="16:56" x14ac:dyDescent="0.2"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6"/>
    </row>
    <row r="214" spans="16:56" x14ac:dyDescent="0.2"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6"/>
    </row>
    <row r="215" spans="16:56" x14ac:dyDescent="0.2"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6"/>
    </row>
    <row r="216" spans="16:56" x14ac:dyDescent="0.2"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6"/>
    </row>
    <row r="217" spans="16:56" x14ac:dyDescent="0.2"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6"/>
    </row>
    <row r="218" spans="16:56" x14ac:dyDescent="0.2"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6"/>
    </row>
    <row r="219" spans="16:56" x14ac:dyDescent="0.2"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6"/>
    </row>
    <row r="220" spans="16:56" x14ac:dyDescent="0.2"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6"/>
    </row>
    <row r="221" spans="16:56" x14ac:dyDescent="0.2"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6"/>
    </row>
    <row r="222" spans="16:56" x14ac:dyDescent="0.2"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6"/>
    </row>
    <row r="223" spans="16:56" x14ac:dyDescent="0.2"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6"/>
    </row>
    <row r="224" spans="16:56" x14ac:dyDescent="0.2"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6"/>
    </row>
  </sheetData>
  <mergeCells count="35">
    <mergeCell ref="R9:R10"/>
    <mergeCell ref="BB8:BC9"/>
    <mergeCell ref="AK8:AK10"/>
    <mergeCell ref="AL8:AL10"/>
    <mergeCell ref="AM8:AN9"/>
    <mergeCell ref="AP8:AP10"/>
    <mergeCell ref="AQ8:AQ10"/>
    <mergeCell ref="AR8:AR10"/>
    <mergeCell ref="AS8:AT9"/>
    <mergeCell ref="AV8:AW9"/>
    <mergeCell ref="AY8:AZ9"/>
    <mergeCell ref="A1:S1"/>
    <mergeCell ref="A2:S2"/>
    <mergeCell ref="A3:S3"/>
    <mergeCell ref="AC8:AC10"/>
    <mergeCell ref="AD8:AE9"/>
    <mergeCell ref="E5:N5"/>
    <mergeCell ref="A7:S7"/>
    <mergeCell ref="A8:D9"/>
    <mergeCell ref="E8:H9"/>
    <mergeCell ref="I8:I10"/>
    <mergeCell ref="J8:M9"/>
    <mergeCell ref="N8:N10"/>
    <mergeCell ref="Q8:R8"/>
    <mergeCell ref="S8:S10"/>
    <mergeCell ref="P9:P10"/>
    <mergeCell ref="Q9:Q10"/>
    <mergeCell ref="AG8:AH9"/>
    <mergeCell ref="AJ8:AJ10"/>
    <mergeCell ref="U8:U10"/>
    <mergeCell ref="V8:V10"/>
    <mergeCell ref="W8:W10"/>
    <mergeCell ref="X8:Y9"/>
    <mergeCell ref="AA8:AA10"/>
    <mergeCell ref="AB8:AB10"/>
  </mergeCells>
  <printOptions horizontalCentered="1"/>
  <pageMargins left="0.19685039370078741" right="0.19685039370078741" top="0.59055118110236227" bottom="0.78740157480314965" header="0.51181102362204722" footer="0.51181102362204722"/>
  <pageSetup paperSize="9" scale="55" orientation="landscape" horizontalDpi="300" verticalDpi="300" r:id="rId1"/>
  <headerFooter alignWithMargins="0"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32</vt:i4>
      </vt:variant>
      <vt:variant>
        <vt:lpstr>Adlandırılmış Aralıklar</vt:lpstr>
      </vt:variant>
      <vt:variant>
        <vt:i4>31</vt:i4>
      </vt:variant>
    </vt:vector>
  </HeadingPairs>
  <TitlesOfParts>
    <vt:vector size="63" baseType="lpstr">
      <vt:lpstr>KURUM GENELİ (VİZELENEN)</vt:lpstr>
      <vt:lpstr>FEN BİLİMLERİ ENSTİTÜSÜ</vt:lpstr>
      <vt:lpstr>FEN EDEBİYAT FAKÜLTESİ</vt:lpstr>
      <vt:lpstr>KİMYA METALURJİ FAKÜLTESİ</vt:lpstr>
      <vt:lpstr>GEMİ İNŞAATI VE DENİZCİLİK FAK.</vt:lpstr>
      <vt:lpstr>İNŞAAT FAKÜLTESİ</vt:lpstr>
      <vt:lpstr>ELEKTRİK ELEKTRONİK FAKÜLTESİ</vt:lpstr>
      <vt:lpstr>MAKİNE FAKÜLTESİ</vt:lpstr>
      <vt:lpstr>MİMARLIK FAKÜLTESİ</vt:lpstr>
      <vt:lpstr>TEKNİK BİLM.MES.YÜK.OKULU</vt:lpstr>
      <vt:lpstr>MİLLİ SARAYLAR MES.YÜK.OKULU</vt:lpstr>
      <vt:lpstr>SOSYAL BİLİMLER ENSTİTÜSÜ</vt:lpstr>
      <vt:lpstr>EĞİTİM FAKÜLTESİ</vt:lpstr>
      <vt:lpstr>İKTİSADİ VE İDARİ BİL.FAKÜLTESİ</vt:lpstr>
      <vt:lpstr>SANAT VE TASARIM FAKÜLTESİ</vt:lpstr>
      <vt:lpstr>YABANCI DİLLER YÜKSEKOKULU</vt:lpstr>
      <vt:lpstr>MERKEZLER</vt:lpstr>
      <vt:lpstr>BÖLÜMLER</vt:lpstr>
      <vt:lpstr>BİLSEL ARAŞ. PRJ. KOOR.</vt:lpstr>
      <vt:lpstr>REKTÖRLÜK ÖZEL KALEM</vt:lpstr>
      <vt:lpstr>İÇ DENETİM BİRİMİ</vt:lpstr>
      <vt:lpstr>GENEL SEKRETERLİK ÖZEL KALEM</vt:lpstr>
      <vt:lpstr>İDARİ VE MALİ İŞLER</vt:lpstr>
      <vt:lpstr>PERSONEL DAİRESİ</vt:lpstr>
      <vt:lpstr>KÜTÜPHANE VE DÖKÜMANTASYON</vt:lpstr>
      <vt:lpstr>SAĞLIK KÜLTÜR VE SPOR</vt:lpstr>
      <vt:lpstr>BİLGİ İŞLEM DAİRESİ</vt:lpstr>
      <vt:lpstr>YAPI İŞLERİ VE TEKNİK</vt:lpstr>
      <vt:lpstr>ÖĞRENCİ İŞLERİ DAİRESİ</vt:lpstr>
      <vt:lpstr>STRATEJİ GELİŞTİRME DAİRESİ</vt:lpstr>
      <vt:lpstr>HUKUK MÜŞAVİRLİĞİ</vt:lpstr>
      <vt:lpstr>Sayfa1</vt:lpstr>
      <vt:lpstr>'BİLGİ İŞLEM DAİRESİ'!Yazdırma_Başlıkları</vt:lpstr>
      <vt:lpstr>'BİLSEL ARAŞ. PRJ. KOOR.'!Yazdırma_Başlıkları</vt:lpstr>
      <vt:lpstr>BÖLÜMLER!Yazdırma_Başlıkları</vt:lpstr>
      <vt:lpstr>'EĞİTİM FAKÜLTESİ'!Yazdırma_Başlıkları</vt:lpstr>
      <vt:lpstr>'ELEKTRİK ELEKTRONİK FAKÜLTESİ'!Yazdırma_Başlıkları</vt:lpstr>
      <vt:lpstr>'FEN BİLİMLERİ ENSTİTÜSÜ'!Yazdırma_Başlıkları</vt:lpstr>
      <vt:lpstr>'FEN EDEBİYAT FAKÜLTESİ'!Yazdırma_Başlıkları</vt:lpstr>
      <vt:lpstr>'GEMİ İNŞAATI VE DENİZCİLİK FAK.'!Yazdırma_Başlıkları</vt:lpstr>
      <vt:lpstr>'GENEL SEKRETERLİK ÖZEL KALEM'!Yazdırma_Başlıkları</vt:lpstr>
      <vt:lpstr>'HUKUK MÜŞAVİRLİĞİ'!Yazdırma_Başlıkları</vt:lpstr>
      <vt:lpstr>'İÇ DENETİM BİRİMİ'!Yazdırma_Başlıkları</vt:lpstr>
      <vt:lpstr>'İDARİ VE MALİ İŞLER'!Yazdırma_Başlıkları</vt:lpstr>
      <vt:lpstr>'İKTİSADİ VE İDARİ BİL.FAKÜLTESİ'!Yazdırma_Başlıkları</vt:lpstr>
      <vt:lpstr>'İNŞAAT FAKÜLTESİ'!Yazdırma_Başlıkları</vt:lpstr>
      <vt:lpstr>'KİMYA METALURJİ FAKÜLTESİ'!Yazdırma_Başlıkları</vt:lpstr>
      <vt:lpstr>'KURUM GENELİ (VİZELENEN)'!Yazdırma_Başlıkları</vt:lpstr>
      <vt:lpstr>'KÜTÜPHANE VE DÖKÜMANTASYON'!Yazdırma_Başlıkları</vt:lpstr>
      <vt:lpstr>'MAKİNE FAKÜLTESİ'!Yazdırma_Başlıkları</vt:lpstr>
      <vt:lpstr>MERKEZLER!Yazdırma_Başlıkları</vt:lpstr>
      <vt:lpstr>'MİLLİ SARAYLAR MES.YÜK.OKULU'!Yazdırma_Başlıkları</vt:lpstr>
      <vt:lpstr>'MİMARLIK FAKÜLTESİ'!Yazdırma_Başlıkları</vt:lpstr>
      <vt:lpstr>'ÖĞRENCİ İŞLERİ DAİRESİ'!Yazdırma_Başlıkları</vt:lpstr>
      <vt:lpstr>'PERSONEL DAİRESİ'!Yazdırma_Başlıkları</vt:lpstr>
      <vt:lpstr>'REKTÖRLÜK ÖZEL KALEM'!Yazdırma_Başlıkları</vt:lpstr>
      <vt:lpstr>'SAĞLIK KÜLTÜR VE SPOR'!Yazdırma_Başlıkları</vt:lpstr>
      <vt:lpstr>'SANAT VE TASARIM FAKÜLTESİ'!Yazdırma_Başlıkları</vt:lpstr>
      <vt:lpstr>'SOSYAL BİLİMLER ENSTİTÜSÜ'!Yazdırma_Başlıkları</vt:lpstr>
      <vt:lpstr>'STRATEJİ GELİŞTİRME DAİRESİ'!Yazdırma_Başlıkları</vt:lpstr>
      <vt:lpstr>'TEKNİK BİLM.MES.YÜK.OKULU'!Yazdırma_Başlıkları</vt:lpstr>
      <vt:lpstr>'YABANCI DİLLER YÜKSEKOKULU'!Yazdırma_Başlıkları</vt:lpstr>
      <vt:lpstr>'YAPI İŞLERİ VE TEKNİK'!Yazdırma_Başlıkları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2016-03-30T07:41:31Z</dcterms:modified>
</cp:coreProperties>
</file>